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8_{2C349B07-63F9-41F2-AC3F-3F1F909B1138}" xr6:coauthVersionLast="47" xr6:coauthVersionMax="47" xr10:uidLastSave="{00000000-0000-0000-0000-000000000000}"/>
  <bookViews>
    <workbookView xWindow="46635" yWindow="1725" windowWidth="19800" windowHeight="11235" firstSheet="2"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596" i="1" l="1"/>
  <c r="Q1596" i="1"/>
  <c r="R1596" i="1"/>
  <c r="J1591" i="1"/>
  <c r="K1591" i="1"/>
  <c r="L1591" i="1"/>
  <c r="M1591" i="1"/>
  <c r="N1591" i="1"/>
  <c r="O1591" i="1"/>
  <c r="P1591" i="1"/>
  <c r="Q1591" i="1"/>
  <c r="R1591"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F49" i="19"/>
  <c r="G16" i="19"/>
  <c r="H16" i="19" s="1"/>
  <c r="F16" i="19"/>
  <c r="G8" i="19"/>
  <c r="F7" i="19"/>
  <c r="G7" i="19"/>
  <c r="F8" i="19"/>
  <c r="Q24" i="22"/>
  <c r="R529" i="1"/>
  <c r="Q529" i="1"/>
  <c r="O529" i="1"/>
  <c r="N529" i="1"/>
  <c r="M529" i="1"/>
  <c r="L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B43" i="18"/>
  <c r="O304" i="1" s="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K2009" i="1" l="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B20" i="18"/>
  <c r="F103" i="8" s="1"/>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<sst xmlns="http://schemas.openxmlformats.org/spreadsheetml/2006/main" count="19077" uniqueCount="3892">
  <si>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</si>
  <si>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</si>
  <si>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</si>
  <si>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</si>
  <si>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</si>
  <si>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</si>
  <si>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</si>
  <si>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</si>
  <si>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</si>
  <si>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</si>
  <si>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</si>
  <si>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</si>
  <si>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</si>
  <si>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</si>
  <si>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</si>
  <si>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</si>
  <si>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</si>
  <si>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</si>
  <si>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</si>
  <si>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</si>
  <si>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</si>
  <si>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</si>
  <si>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</si>
  <si>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</si>
  <si>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</si>
  <si>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</si>
  <si>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</si>
  <si>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</si>
  <si>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</si>
  <si>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</si>
  <si>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</si>
  <si>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</si>
  <si>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</si>
  <si>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</si>
  <si>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</si>
  <si>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</si>
  <si>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</si>
  <si>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</si>
  <si>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</si>
  <si>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</si>
  <si>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</si>
  <si>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</si>
  <si>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</si>
  <si>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</si>
  <si>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</si>
  <si>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</si>
  <si>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</si>
  <si>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</si>
  <si>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</si>
  <si>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</si>
  <si>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</si>
  <si>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</si>
  <si>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</si>
  <si>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</si>
  <si>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</si>
  <si>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</si>
  <si>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</si>
  <si>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</si>
  <si>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</si>
  <si>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</si>
  <si>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</si>
  <si>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</si>
  <si>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</si>
  <si>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</si>
  <si>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phoneticPr fontId="2" type="noConversion"/>
  </si>
  <si>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</si>
  <si>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</si>
  <si>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</si>
  <si>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</si>
  <si>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</si>
  <si>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</si>
  <si>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</si>
  <si>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t>
    <phoneticPr fontId="2" type="noConversion"/>
  </si>
  <si>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</si>
  <si>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</si>
  <si>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</si>
  <si>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</si>
  <si>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</si>
  <si>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</si>
  <si>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</si>
  <si>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</si>
  <si>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</si>
  <si>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</si>
  <si>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</si>
  <si>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</si>
  <si>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</si>
  <si>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</si>
  <si>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</si>
  <si>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</si>
  <si>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</si>
  <si>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</si>
  <si>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</si>
  <si>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</si>
  <si>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</si>
  <si>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</si>
  <si>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</si>
  <si>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</si>
  <si>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</si>
  <si>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</si>
  <si>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</si>
  <si>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</si>
  <si>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</si>
  <si>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</si>
  <si>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</si>
  <si>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</si>
  <si>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</si>
  <si>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</si>
  <si>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</si>
  <si>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</si>
  <si>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</si>
  <si>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</si>
  <si>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</si>
  <si>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</si>
  <si>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</si>
  <si>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</si>
  <si>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</si>
  <si>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</si>
  <si>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</si>
  <si>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</si>
  <si>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</si>
  <si>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</si>
  <si>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</si>
  <si>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</si>
  <si>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</si>
  <si>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</si>
  <si>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</si>
  <si>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</si>
  <si>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</si>
  <si>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</si>
  <si>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</si>
  <si>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</si>
  <si>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</si>
  <si>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</si>
  <si>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</si>
  <si>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</si>
  <si>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</si>
  <si>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</si>
  <si>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</si>
  <si>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</si>
  <si>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</si>
  <si>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</si>
  <si>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</si>
  <si>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</si>
  <si>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</si>
  <si>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</si>
  <si>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</si>
  <si>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</si>
  <si>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</si>
  <si>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</si>
  <si>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</si>
  <si>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</si>
  <si>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</si>
  <si>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</si>
  <si>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</si>
  <si>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</si>
  <si>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</si>
  <si>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</si>
  <si>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</si>
  <si>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</si>
  <si>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</si>
  <si>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</si>
  <si>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</si>
  <si>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</si>
  <si>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</si>
  <si>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</si>
  <si>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</si>
  <si>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</si>
  <si>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</si>
  <si>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</si>
  <si>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</si>
  <si>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</si>
  <si>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</si>
  <si>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</si>
  <si>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</si>
  <si>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</si>
  <si>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</si>
  <si>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</si>
  <si>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</si>
  <si>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</si>
  <si>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</si>
  <si>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</si>
  <si>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</si>
  <si>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</si>
  <si>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</si>
  <si>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</si>
  <si>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</si>
  <si>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</si>
  <si>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</si>
  <si>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</si>
  <si>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</si>
  <si>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</si>
  <si>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</si>
  <si>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</si>
  <si>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</si>
  <si>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</si>
  <si>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</si>
  <si>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</si>
  <si>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</si>
  <si>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</si>
  <si>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</si>
  <si>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</si>
  <si>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</si>
  <si>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</si>
  <si>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</si>
  <si>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</si>
  <si>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</si>
  <si>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</si>
  <si>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</si>
  <si>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</si>
  <si>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</si>
  <si>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</si>
  <si>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</si>
  <si>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</si>
  <si>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</si>
  <si>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</si>
  <si>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</si>
  <si>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</si>
  <si>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</si>
  <si>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</si>
  <si>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</si>
  <si>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</si>
  <si>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</si>
  <si>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</si>
  <si>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</si>
  <si>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</si>
  <si>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</si>
  <si>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</si>
  <si>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</si>
  <si>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</si>
  <si>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phoneticPr fontId="2" type="noConversion"/>
  </si>
  <si>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</si>
  <si>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</si>
  <si>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</si>
  <si>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</si>
  <si>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</si>
  <si>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</si>
  <si>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</si>
  <si>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</si>
  <si>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</si>
  <si>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</si>
  <si>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</si>
  <si>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</si>
  <si>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</si>
  <si>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</si>
  <si>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</si>
  <si>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</si>
  <si>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</si>
  <si>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</si>
  <si>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</si>
  <si>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</si>
  <si>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</si>
  <si>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</si>
  <si>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</si>
  <si>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</si>
  <si>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</si>
  <si>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</si>
  <si>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</si>
  <si>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</si>
  <si>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</si>
  <si>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</si>
  <si>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</si>
  <si>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</si>
  <si>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</si>
  <si>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</si>
  <si>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</si>
  <si>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</si>
  <si>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</si>
  <si>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</si>
  <si>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</si>
  <si>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</si>
  <si>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</si>
  <si>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</si>
  <si>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</si>
  <si>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</si>
  <si>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</si>
  <si>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</si>
  <si>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</si>
  <si>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</si>
  <si>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</si>
  <si>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</si>
  <si>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</si>
  <si>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</si>
  <si>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</si>
  <si>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</si>
  <si>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</si>
  <si>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</si>
  <si>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</si>
  <si>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</si>
  <si>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</si>
  <si>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</si>
  <si>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</si>
  <si>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</si>
  <si>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</si>
  <si>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</si>
  <si>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</si>
  <si>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</si>
  <si>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</si>
  <si>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</si>
  <si>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</si>
  <si>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</si>
  <si>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</si>
  <si>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</si>
  <si>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</si>
  <si>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</si>
  <si>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</si>
  <si>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</si>
  <si>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</si>
  <si>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</si>
  <si>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</si>
  <si>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</si>
  <si>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</si>
  <si>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</si>
  <si>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</si>
  <si>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</si>
  <si>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</si>
  <si>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</si>
  <si>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</si>
  <si>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</si>
  <si>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</si>
  <si>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</si>
  <si>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</si>
  <si>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</si>
  <si>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</si>
  <si>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</si>
  <si>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</si>
  <si>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</si>
  <si>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</si>
  <si>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</si>
  <si>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</si>
  <si>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</si>
  <si>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</si>
  <si>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</si>
  <si>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</si>
  <si>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</si>
  <si>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</si>
  <si>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</si>
  <si>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</si>
  <si>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</si>
  <si>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</si>
  <si>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</si>
  <si>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</si>
  <si>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</si>
  <si>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</si>
  <si>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</si>
  <si>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</si>
  <si>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</si>
  <si>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</si>
  <si>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</si>
  <si>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</si>
  <si>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</si>
  <si>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</si>
  <si>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</si>
  <si>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</si>
  <si>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</si>
  <si>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</si>
  <si>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</si>
  <si>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</si>
  <si>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</si>
  <si>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</si>
  <si>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</si>
  <si>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</si>
  <si>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</si>
  <si>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</si>
  <si>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</si>
  <si>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</si>
  <si>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</si>
  <si>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</si>
  <si>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</si>
  <si>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</si>
  <si>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</si>
  <si>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</si>
  <si>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</si>
  <si>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</si>
  <si>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</si>
  <si>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</si>
  <si>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</si>
  <si>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</si>
  <si>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</si>
  <si>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</si>
  <si>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</si>
  <si>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</si>
  <si>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</si>
  <si>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</si>
  <si>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</si>
  <si>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</si>
  <si>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</si>
  <si>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</si>
  <si>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</si>
  <si>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</si>
  <si>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</si>
  <si>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</si>
  <si>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</si>
  <si>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</si>
  <si>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</si>
  <si>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</si>
  <si>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phoneticPr fontId="2" type="noConversion"/>
  </si>
  <si>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</si>
  <si>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</si>
  <si>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</si>
  <si>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</si>
  <si>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</si>
  <si>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</si>
  <si>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</si>
  <si>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</si>
  <si>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</si>
  <si>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</si>
  <si>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</si>
  <si>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</si>
  <si>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</si>
  <si>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</si>
  <si>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</si>
  <si>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</si>
  <si>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</si>
  <si>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</si>
  <si>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</si>
  <si>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</si>
  <si>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</si>
  <si>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</si>
  <si>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</si>
  <si>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</si>
  <si>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</si>
  <si>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</si>
  <si>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</si>
  <si>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</si>
  <si>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</si>
  <si>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</si>
  <si>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</si>
  <si>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</si>
  <si>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</si>
  <si>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</si>
  <si>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</si>
  <si>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</si>
  <si>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</si>
  <si>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</si>
  <si>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</si>
  <si>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CO₂e of emissions are reduced.</t>
    <phoneticPr fontId="3" type="noConversion"/>
  </si>
  <si>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</si>
  <si>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</si>
  <si>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</si>
  <si>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</si>
  <si>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</si>
  <si>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phoneticPr fontId="3" type="noConversion"/>
  </si>
  <si>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</si>
  <si>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</si>
  <si>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</si>
  <si>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phoneticPr fontId="3" type="noConversion"/>
  </si>
  <si>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</si>
  <si>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</si>
  <si>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</si>
  <si>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phoneticPr fontId="3" type="noConversion"/>
  </si>
  <si>
    <t>Feedstock Shifting</t>
  </si>
  <si>
    <t>Fraction of Feedstock Shifted</t>
  </si>
  <si>
    <t>indst feedstock shifting</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</si>
  <si>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</si>
  <si>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</si>
  <si>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</si>
  <si>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</si>
  <si>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</si>
  <si>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</si>
  <si>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</si>
  <si>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</si>
  <si>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</si>
  <si>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</si>
  <si>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</si>
  <si>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</si>
  <si>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</si>
  <si>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</si>
  <si>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</si>
  <si>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</si>
  <si>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</si>
  <si>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</si>
  <si>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</si>
  <si>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</si>
  <si>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</si>
  <si>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</si>
  <si>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phoneticPr fontId="2" type="noConversion"/>
  </si>
  <si>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</si>
  <si>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</si>
  <si>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</si>
  <si>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</si>
  <si>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</si>
  <si>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</si>
  <si>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</si>
  <si>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</si>
  <si>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</si>
  <si>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</si>
  <si>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</si>
  <si>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</si>
  <si>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</si>
  <si>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</si>
  <si>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</si>
  <si>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</si>
  <si>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</si>
  <si>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</si>
  <si>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</si>
  <si>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</si>
  <si>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</si>
  <si>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</si>
  <si>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</si>
  <si>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</si>
  <si>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</si>
  <si>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</si>
  <si>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</si>
  <si>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</si>
  <si>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</si>
  <si>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</si>
  <si>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</si>
  <si>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</si>
  <si>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</si>
  <si>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</si>
  <si>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</si>
  <si>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</si>
  <si>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</si>
  <si>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</si>
  <si>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</si>
  <si>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</si>
  <si>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</si>
  <si>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</si>
  <si>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</si>
  <si>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</si>
  <si>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</si>
  <si>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</si>
  <si>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phoneticPr fontId="2" type="noConversion"/>
  </si>
  <si>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</si>
  <si>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</si>
  <si>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</si>
  <si>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</si>
  <si>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</si>
  <si>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</si>
  <si>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</si>
  <si>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</si>
  <si>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</si>
  <si>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</si>
  <si>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</si>
  <si>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</si>
  <si>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</si>
  <si>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</si>
  <si>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</si>
  <si>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phoneticPr fontId="2" type="noConversion"/>
  </si>
  <si>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</si>
  <si>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</si>
  <si>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</si>
  <si>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</si>
  <si>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</si>
  <si>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</si>
  <si>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</si>
  <si>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</si>
  <si>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</si>
  <si>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</si>
  <si>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</si>
  <si>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</si>
  <si>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</si>
  <si>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</si>
  <si>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</si>
  <si>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</si>
  <si>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</si>
  <si>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</si>
  <si>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</si>
  <si>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</si>
  <si>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</si>
  <si>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</si>
  <si>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</si>
  <si>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</si>
  <si>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</si>
  <si>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</si>
  <si>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</si>
  <si>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</si>
  <si>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</si>
  <si>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</si>
  <si>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</si>
  <si>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</si>
  <si>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</si>
  <si>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</si>
  <si>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</si>
  <si>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</si>
  <si>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</si>
  <si>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</si>
  <si>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</si>
  <si>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</si>
  <si>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</si>
  <si>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</si>
  <si>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</si>
  <si>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</si>
  <si>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</si>
  <si>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</si>
  <si>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</si>
  <si>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</si>
  <si>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</si>
  <si>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</si>
  <si>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</si>
  <si>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</si>
  <si>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</si>
  <si>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</si>
  <si>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</si>
  <si>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</si>
  <si>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</si>
  <si>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</si>
  <si>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</si>
  <si>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</si>
  <si>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</si>
  <si>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</si>
  <si>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</si>
  <si>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</si>
  <si>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</si>
  <si>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</si>
  <si>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</si>
  <si>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</si>
  <si>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</si>
  <si>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</si>
  <si>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</si>
  <si>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</si>
  <si>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</si>
  <si>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</si>
  <si>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</si>
  <si>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</si>
  <si>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</si>
  <si>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</si>
  <si>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</si>
  <si>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</si>
  <si>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</si>
  <si>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</si>
  <si>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</si>
  <si>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</si>
  <si>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</si>
  <si>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</si>
  <si>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</si>
  <si>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</si>
  <si>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</si>
  <si>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</si>
  <si>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</si>
  <si>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</si>
  <si>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</si>
  <si>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</si>
  <si>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</si>
  <si>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</si>
  <si>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</si>
  <si>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</si>
  <si>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</si>
  <si>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</si>
  <si>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</si>
  <si>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</si>
  <si>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</si>
  <si>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</si>
  <si>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</si>
  <si>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</si>
  <si>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</si>
  <si>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</si>
  <si>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</si>
  <si>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</si>
  <si>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</si>
  <si>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</si>
  <si>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</si>
  <si>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</si>
  <si>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</si>
  <si>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</si>
  <si>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phoneticPr fontId="2" type="noConversion"/>
  </si>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</sst>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9">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scheme val="minor"/>
    </font>
    <font>
      <sz val="11"/>
      <name val="Malgun Gothic"/>
    </font>
    <font>
      <sz val="11"/>
      <name val="Calibri"/>
      <family val="3"/>
      <charset val="129"/>
      <scheme val="minor"/>
    </font>
    <font>
      <sz val="11"/>
      <name val="Calibri"/>
      <family val="2"/>
    </font>
    <font>
      <sz val="11"/>
      <color rgb="FF9C0006"/>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9"/>
        <bgColor indexed="64"/>
      </patternFill>
    </fill>
    <fill>
      <patternFill patternType="solid">
        <fgColor theme="9" tint="0.79998168889431442"/>
        <bgColor indexed="64"/>
      </patternFill>
    </fill>
    <fill>
      <patternFill patternType="solid">
        <fgColor rgb="FFFFC7CE"/>
        <bgColor rgb="FF000000"/>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76">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49" fontId="0" fillId="104" borderId="0" xfId="0" applyNumberFormat="1" applyFill="1"/>
    <xf numFmtId="0" fontId="0" fillId="0" borderId="46" xfId="0" applyBorder="1"/>
    <xf numFmtId="49" fontId="114" fillId="104" borderId="0" xfId="0" applyNumberFormat="1" applyFont="1" applyFill="1"/>
    <xf numFmtId="49" fontId="0" fillId="102" borderId="0" xfId="0" applyNumberFormat="1" applyFill="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4" fontId="0" fillId="0" borderId="0" xfId="0" applyNumberFormat="1"/>
    <xf numFmtId="49" fontId="6" fillId="0" borderId="0" xfId="0" applyNumberFormat="1" applyFont="1"/>
    <xf numFmtId="49" fontId="5" fillId="104" borderId="0" xfId="0" applyNumberFormat="1" applyFont="1" applyFill="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5" borderId="0" xfId="0" applyFont="1" applyFill="1"/>
    <xf numFmtId="0" fontId="6" fillId="105" borderId="48" xfId="0" applyFont="1" applyFill="1" applyBorder="1"/>
    <xf numFmtId="49" fontId="5" fillId="105" borderId="0" xfId="0" applyNumberFormat="1" applyFont="1" applyFill="1"/>
    <xf numFmtId="0" fontId="0" fillId="105" borderId="0" xfId="0" applyFill="1"/>
    <xf numFmtId="49" fontId="0" fillId="105" borderId="0" xfId="0" applyNumberFormat="1" applyFill="1"/>
    <xf numFmtId="0" fontId="0" fillId="105" borderId="0" xfId="0" applyFill="1" applyAlignment="1">
      <alignment horizontal="left"/>
    </xf>
    <xf numFmtId="0" fontId="5" fillId="105" borderId="0" xfId="0" applyFont="1" applyFill="1" applyAlignment="1">
      <alignment horizontal="left"/>
    </xf>
    <xf numFmtId="0" fontId="0" fillId="0" borderId="48" xfId="0" applyBorder="1"/>
    <xf numFmtId="0" fontId="0" fillId="0" borderId="47" xfId="0" applyBorder="1" applyAlignment="1">
      <alignment horizontal="left"/>
    </xf>
    <xf numFmtId="0" fontId="118" fillId="106" borderId="48" xfId="0" applyFont="1" applyFill="1" applyBorder="1" applyAlignment="1">
      <alignment wrapText="1"/>
    </xf>
    <xf numFmtId="0" fontId="9" fillId="0" borderId="0" xfId="0" applyFont="1"/>
    <xf numFmtId="0" fontId="0" fillId="0" borderId="48" xfId="0" applyBorder="1" applyAlignment="1">
      <alignment wrapText="1"/>
    </xf>
    <xf numFmtId="49" fontId="0" fillId="100" borderId="0" xfId="0" applyNumberFormat="1" applyFill="1"/>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5" fillId="103" borderId="0" xfId="0" applyFont="1" applyFill="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8671875" defaultRowHeight="14.4"/>
  <cols>
    <col min="1" max="1" width="28.44140625" customWidth="1"/>
    <col min="2" max="2" width="24.441406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8.8">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tabSelected="1" workbookViewId="0">
      <pane xSplit="2" ySplit="3" topLeftCell="C22" activePane="bottomRight" state="frozen"/>
      <selection pane="topRight"/>
      <selection pane="bottomLeft"/>
      <selection pane="bottomRight" activeCell="J3" sqref="J3"/>
    </sheetView>
  </sheetViews>
  <sheetFormatPr defaultColWidth="8.88671875" defaultRowHeight="15" customHeight="1"/>
  <cols>
    <col min="1" max="1" width="20.109375" customWidth="1"/>
    <col min="2" max="2" width="31.5546875" customWidth="1"/>
    <col min="3" max="3" width="56.5546875" customWidth="1"/>
    <col min="4" max="4" width="45.33203125" customWidth="1"/>
    <col min="5" max="5" width="20.109375" customWidth="1"/>
    <col min="6" max="6" width="18.33203125" customWidth="1"/>
    <col min="7" max="7" width="18.5546875" customWidth="1"/>
    <col min="8" max="8" width="10.109375" customWidth="1"/>
    <col min="9" max="9" width="20.109375" customWidth="1"/>
    <col min="10" max="10" width="58.33203125" customWidth="1"/>
    <col min="11" max="12" width="20.109375" customWidth="1"/>
    <col min="13" max="13" width="129.44140625" style="353" customWidth="1"/>
    <col min="14" max="14" width="67.44140625" customWidth="1"/>
  </cols>
  <sheetData>
    <row r="1" spans="1:14" ht="14.4">
      <c r="A1" s="7" t="s">
        <v>42</v>
      </c>
      <c r="M1"/>
    </row>
    <row r="2" spans="1:14" ht="14.4">
      <c r="A2" s="14" t="s">
        <v>43</v>
      </c>
      <c r="M2"/>
    </row>
    <row r="3" spans="1:14" ht="14.4">
      <c r="A3" s="347" t="s">
        <v>44</v>
      </c>
      <c r="B3" s="347" t="s">
        <v>45</v>
      </c>
      <c r="C3" s="347" t="s">
        <v>46</v>
      </c>
      <c r="D3" s="260" t="s">
        <v>47</v>
      </c>
      <c r="E3" s="347" t="s">
        <v>48</v>
      </c>
      <c r="F3" s="261" t="s">
        <v>49</v>
      </c>
      <c r="G3" s="261" t="s">
        <v>50</v>
      </c>
      <c r="H3" s="261" t="s">
        <v>51</v>
      </c>
      <c r="I3" s="347" t="s">
        <v>52</v>
      </c>
      <c r="J3" s="347" t="s">
        <v>53</v>
      </c>
      <c r="K3" s="347" t="s">
        <v>54</v>
      </c>
      <c r="L3" s="347" t="s">
        <v>55</v>
      </c>
      <c r="M3" s="348" t="s">
        <v>56</v>
      </c>
      <c r="N3" s="349" t="s">
        <v>57</v>
      </c>
    </row>
    <row r="4" spans="1:14" ht="165" customHeight="1">
      <c r="A4" s="350" t="s">
        <v>58</v>
      </c>
      <c r="B4" s="350" t="s">
        <v>59</v>
      </c>
      <c r="C4" t="s">
        <v>60</v>
      </c>
      <c r="D4" s="350" t="s">
        <v>61</v>
      </c>
      <c r="E4" s="350" t="s">
        <v>62</v>
      </c>
      <c r="F4" s="351">
        <v>0</v>
      </c>
      <c r="G4" s="351">
        <v>1</v>
      </c>
      <c r="H4" s="351">
        <v>0.02</v>
      </c>
      <c r="I4" s="350" t="s">
        <v>63</v>
      </c>
      <c r="J4" s="352" t="s">
        <v>64</v>
      </c>
      <c r="K4" s="262" t="s">
        <v>65</v>
      </c>
      <c r="L4" s="350" t="s">
        <v>66</v>
      </c>
    </row>
    <row r="5" spans="1:14" ht="14.4">
      <c r="A5" s="350" t="s">
        <v>58</v>
      </c>
      <c r="B5" s="350" t="s">
        <v>67</v>
      </c>
      <c r="C5" t="s">
        <v>68</v>
      </c>
      <c r="D5" s="350" t="s">
        <v>69</v>
      </c>
      <c r="E5" s="350" t="s">
        <v>70</v>
      </c>
      <c r="F5" s="263">
        <v>-1</v>
      </c>
      <c r="G5" s="263">
        <v>3</v>
      </c>
      <c r="H5" s="263">
        <v>0.1</v>
      </c>
      <c r="I5" s="350" t="s">
        <v>71</v>
      </c>
      <c r="J5" s="352" t="s">
        <v>72</v>
      </c>
      <c r="K5" s="350"/>
      <c r="L5" s="350" t="s">
        <v>73</v>
      </c>
      <c r="M5" s="353" t="s">
        <v>74</v>
      </c>
    </row>
    <row r="6" spans="1:14" ht="14.4">
      <c r="A6" s="350" t="s">
        <v>58</v>
      </c>
      <c r="B6" s="350" t="s">
        <v>75</v>
      </c>
      <c r="C6" t="s">
        <v>76</v>
      </c>
      <c r="D6" s="350" t="s">
        <v>77</v>
      </c>
      <c r="E6" t="s">
        <v>78</v>
      </c>
      <c r="F6" s="264">
        <v>0</v>
      </c>
      <c r="G6" s="264">
        <v>1</v>
      </c>
      <c r="H6" s="264">
        <v>0.02</v>
      </c>
      <c r="I6" s="255" t="s">
        <v>79</v>
      </c>
      <c r="J6" s="255" t="s">
        <v>80</v>
      </c>
      <c r="K6" s="262"/>
      <c r="L6" s="262" t="s">
        <v>81</v>
      </c>
      <c r="M6" s="265" t="s">
        <v>82</v>
      </c>
    </row>
    <row r="7" spans="1:14" ht="78" customHeight="1">
      <c r="A7" s="350" t="s">
        <v>58</v>
      </c>
      <c r="B7" s="350" t="s">
        <v>83</v>
      </c>
      <c r="C7" t="s">
        <v>84</v>
      </c>
      <c r="D7" s="350" t="s">
        <v>85</v>
      </c>
      <c r="E7" t="s">
        <v>86</v>
      </c>
      <c r="F7" s="365">
        <f>-60000000/1000</f>
        <v>-60000</v>
      </c>
      <c r="G7" s="365">
        <f>60000000/1000</f>
        <v>60000</v>
      </c>
      <c r="H7" s="280">
        <v>1000</v>
      </c>
      <c r="I7" s="280" t="s">
        <v>87</v>
      </c>
      <c r="J7" s="352" t="s">
        <v>88</v>
      </c>
      <c r="K7" s="262" t="s">
        <v>89</v>
      </c>
      <c r="L7" s="262" t="s">
        <v>90</v>
      </c>
      <c r="M7" s="265" t="s">
        <v>91</v>
      </c>
    </row>
    <row r="8" spans="1:14" ht="147.75" customHeight="1">
      <c r="A8" s="350" t="s">
        <v>58</v>
      </c>
      <c r="B8" s="350" t="s">
        <v>92</v>
      </c>
      <c r="C8" t="s">
        <v>93</v>
      </c>
      <c r="D8" s="350" t="s">
        <v>85</v>
      </c>
      <c r="E8" t="s">
        <v>94</v>
      </c>
      <c r="F8" s="365">
        <f>-60000000/1000</f>
        <v>-60000</v>
      </c>
      <c r="G8" s="365">
        <f>60000000/1000</f>
        <v>60000</v>
      </c>
      <c r="H8" s="280">
        <v>1000</v>
      </c>
      <c r="I8" s="280" t="s">
        <v>87</v>
      </c>
      <c r="J8" s="354" t="s">
        <v>95</v>
      </c>
      <c r="K8" s="262" t="s">
        <v>89</v>
      </c>
      <c r="L8" s="262" t="s">
        <v>90</v>
      </c>
      <c r="M8" s="265"/>
    </row>
    <row r="9" spans="1:14" ht="14.4">
      <c r="A9" t="s">
        <v>58</v>
      </c>
      <c r="B9" t="s">
        <v>96</v>
      </c>
      <c r="C9" t="s">
        <v>97</v>
      </c>
      <c r="D9" s="18" t="s">
        <v>96</v>
      </c>
      <c r="E9" t="s">
        <v>98</v>
      </c>
      <c r="F9" s="266">
        <v>0</v>
      </c>
      <c r="G9" s="266">
        <v>1</v>
      </c>
      <c r="H9" s="11">
        <v>0.02</v>
      </c>
      <c r="I9" s="255" t="s">
        <v>99</v>
      </c>
      <c r="J9" s="355" t="s">
        <v>100</v>
      </c>
      <c r="K9" s="255" t="s">
        <v>101</v>
      </c>
      <c r="L9" s="356" t="s">
        <v>102</v>
      </c>
      <c r="M9" s="357" t="s">
        <v>103</v>
      </c>
      <c r="N9" s="255" t="s">
        <v>104</v>
      </c>
    </row>
    <row r="10" spans="1:14" ht="14.4">
      <c r="A10" t="s">
        <v>58</v>
      </c>
      <c r="B10" t="s">
        <v>105</v>
      </c>
      <c r="C10" t="s">
        <v>106</v>
      </c>
      <c r="D10" s="18" t="s">
        <v>107</v>
      </c>
      <c r="E10" t="s">
        <v>108</v>
      </c>
      <c r="F10" s="266">
        <v>-0.25</v>
      </c>
      <c r="G10" s="266">
        <f>ROUND(MaxBoundCalculations!B88,1)</f>
        <v>1</v>
      </c>
      <c r="H10" s="266">
        <v>0.01</v>
      </c>
      <c r="I10" s="255" t="s">
        <v>109</v>
      </c>
      <c r="J10" s="352" t="s">
        <v>110</v>
      </c>
      <c r="K10" s="255" t="s">
        <v>111</v>
      </c>
      <c r="L10" s="356" t="s">
        <v>112</v>
      </c>
      <c r="M10" s="357" t="s">
        <v>113</v>
      </c>
      <c r="N10" s="255" t="s">
        <v>114</v>
      </c>
    </row>
    <row r="11" spans="1:14" ht="14.4">
      <c r="A11" s="350" t="s">
        <v>58</v>
      </c>
      <c r="B11" s="350" t="s">
        <v>115</v>
      </c>
      <c r="C11" t="s">
        <v>116</v>
      </c>
      <c r="D11" s="350" t="s">
        <v>115</v>
      </c>
      <c r="E11" t="s">
        <v>117</v>
      </c>
      <c r="F11" s="351">
        <v>0</v>
      </c>
      <c r="G11" s="351">
        <v>1</v>
      </c>
      <c r="H11" s="351">
        <v>0.01</v>
      </c>
      <c r="I11" s="356" t="s">
        <v>118</v>
      </c>
      <c r="J11" s="352" t="s">
        <v>119</v>
      </c>
      <c r="K11" s="255" t="s">
        <v>120</v>
      </c>
      <c r="L11" s="356" t="s">
        <v>121</v>
      </c>
      <c r="M11" s="358" t="s">
        <v>122</v>
      </c>
    </row>
    <row r="12" spans="1:14" ht="14.4">
      <c r="A12" s="350" t="s">
        <v>58</v>
      </c>
      <c r="B12" s="350" t="s">
        <v>123</v>
      </c>
      <c r="C12" t="s">
        <v>124</v>
      </c>
      <c r="D12" s="350" t="s">
        <v>115</v>
      </c>
      <c r="E12" t="s">
        <v>125</v>
      </c>
      <c r="F12" s="267">
        <v>0</v>
      </c>
      <c r="G12" s="267">
        <v>1</v>
      </c>
      <c r="H12" s="267">
        <v>1</v>
      </c>
      <c r="I12" s="255" t="s">
        <v>126</v>
      </c>
      <c r="J12" s="255" t="s">
        <v>127</v>
      </c>
      <c r="K12" s="255" t="s">
        <v>120</v>
      </c>
      <c r="L12" s="356" t="s">
        <v>121</v>
      </c>
      <c r="M12" s="358" t="s">
        <v>122</v>
      </c>
    </row>
    <row r="13" spans="1:14" ht="14.4">
      <c r="A13" t="s">
        <v>58</v>
      </c>
      <c r="B13" t="s">
        <v>128</v>
      </c>
      <c r="C13" t="s">
        <v>129</v>
      </c>
      <c r="D13" t="s">
        <v>128</v>
      </c>
      <c r="E13" t="s">
        <v>130</v>
      </c>
      <c r="F13" s="11">
        <v>0</v>
      </c>
      <c r="G13" s="11">
        <f>-ROUND(MaxBoundCalculations!$B$206,2)</f>
        <v>0.33</v>
      </c>
      <c r="H13" s="11">
        <v>0.01</v>
      </c>
      <c r="I13" s="255" t="s">
        <v>131</v>
      </c>
      <c r="J13" s="355" t="s">
        <v>132</v>
      </c>
      <c r="K13" s="255" t="s">
        <v>133</v>
      </c>
      <c r="L13" s="356" t="s">
        <v>134</v>
      </c>
      <c r="M13" s="359" t="s">
        <v>135</v>
      </c>
    </row>
    <row r="14" spans="1:14" ht="14.4">
      <c r="A14" s="350" t="s">
        <v>58</v>
      </c>
      <c r="B14" s="350" t="s">
        <v>136</v>
      </c>
      <c r="C14" t="s">
        <v>137</v>
      </c>
      <c r="D14" s="350" t="s">
        <v>138</v>
      </c>
      <c r="E14" t="s">
        <v>139</v>
      </c>
      <c r="F14" s="266">
        <v>-1</v>
      </c>
      <c r="G14" s="266">
        <v>1</v>
      </c>
      <c r="H14" s="266">
        <v>0.01</v>
      </c>
      <c r="I14" s="255" t="s">
        <v>140</v>
      </c>
      <c r="J14" s="355" t="s">
        <v>141</v>
      </c>
      <c r="K14" s="262" t="s">
        <v>142</v>
      </c>
      <c r="L14" s="262" t="s">
        <v>143</v>
      </c>
      <c r="M14" s="353" t="s">
        <v>144</v>
      </c>
    </row>
    <row r="15" spans="1:14" ht="14.4">
      <c r="A15" s="350" t="s">
        <v>58</v>
      </c>
      <c r="B15" s="350" t="s">
        <v>145</v>
      </c>
      <c r="C15" t="s">
        <v>146</v>
      </c>
      <c r="D15" s="350" t="s">
        <v>138</v>
      </c>
      <c r="E15" t="s">
        <v>147</v>
      </c>
      <c r="F15" s="267">
        <v>0</v>
      </c>
      <c r="G15" s="267">
        <v>1</v>
      </c>
      <c r="H15" s="267">
        <v>1</v>
      </c>
      <c r="I15" s="255" t="s">
        <v>126</v>
      </c>
      <c r="J15" s="255" t="s">
        <v>148</v>
      </c>
      <c r="K15" s="262"/>
      <c r="L15" s="262"/>
    </row>
    <row r="16" spans="1:14" ht="17.399999999999999">
      <c r="A16" s="350" t="s">
        <v>58</v>
      </c>
      <c r="B16" s="350" t="s">
        <v>149</v>
      </c>
      <c r="C16" t="s">
        <v>150</v>
      </c>
      <c r="D16" s="350" t="s">
        <v>151</v>
      </c>
      <c r="E16" t="s">
        <v>152</v>
      </c>
      <c r="F16" s="366">
        <f>-100000/1000</f>
        <v>-100</v>
      </c>
      <c r="G16" s="366">
        <f>100000/1000</f>
        <v>100</v>
      </c>
      <c r="H16" s="276">
        <f>G16/100</f>
        <v>1</v>
      </c>
      <c r="I16" s="277" t="s">
        <v>153</v>
      </c>
      <c r="J16" s="355" t="s">
        <v>154</v>
      </c>
      <c r="K16" s="262"/>
      <c r="L16" s="262"/>
    </row>
    <row r="17" spans="1:14" ht="14.4">
      <c r="A17" t="s">
        <v>58</v>
      </c>
      <c r="B17" t="s">
        <v>155</v>
      </c>
      <c r="C17" t="s">
        <v>156</v>
      </c>
      <c r="D17" s="350" t="s">
        <v>138</v>
      </c>
      <c r="E17" t="s">
        <v>157</v>
      </c>
      <c r="F17" s="267">
        <v>0</v>
      </c>
      <c r="G17" s="267">
        <v>1</v>
      </c>
      <c r="H17" s="267">
        <v>1</v>
      </c>
      <c r="I17" s="255" t="s">
        <v>126</v>
      </c>
      <c r="J17" s="352" t="s">
        <v>158</v>
      </c>
      <c r="K17" s="262"/>
      <c r="L17" s="262"/>
    </row>
    <row r="18" spans="1:14" ht="14.4">
      <c r="A18" t="s">
        <v>159</v>
      </c>
      <c r="B18" t="s">
        <v>160</v>
      </c>
      <c r="C18" t="s">
        <v>161</v>
      </c>
      <c r="D18" t="s">
        <v>160</v>
      </c>
      <c r="E18" t="s">
        <v>162</v>
      </c>
      <c r="F18" s="266">
        <v>0</v>
      </c>
      <c r="G18" s="266">
        <v>1</v>
      </c>
      <c r="H18" s="266">
        <v>0.01</v>
      </c>
      <c r="I18" s="255" t="s">
        <v>163</v>
      </c>
      <c r="J18" s="352" t="s">
        <v>164</v>
      </c>
      <c r="K18" s="255" t="s">
        <v>165</v>
      </c>
      <c r="L18" s="356" t="s">
        <v>166</v>
      </c>
      <c r="M18" s="357" t="s">
        <v>167</v>
      </c>
    </row>
    <row r="19" spans="1:14" ht="14.4">
      <c r="A19" t="s">
        <v>159</v>
      </c>
      <c r="B19" t="s">
        <v>168</v>
      </c>
      <c r="C19" t="s">
        <v>169</v>
      </c>
      <c r="D19" t="s">
        <v>168</v>
      </c>
      <c r="E19" t="s">
        <v>170</v>
      </c>
      <c r="F19" s="266">
        <v>0</v>
      </c>
      <c r="G19" s="266">
        <v>0.75</v>
      </c>
      <c r="H19" s="266">
        <v>0.01</v>
      </c>
      <c r="I19" s="255" t="s">
        <v>171</v>
      </c>
      <c r="J19" s="355" t="s">
        <v>172</v>
      </c>
      <c r="K19" s="255" t="s">
        <v>173</v>
      </c>
      <c r="L19" s="356" t="s">
        <v>174</v>
      </c>
      <c r="M19" s="357" t="s">
        <v>175</v>
      </c>
      <c r="N19" s="255" t="s">
        <v>176</v>
      </c>
    </row>
    <row r="20" spans="1:14" ht="14.4">
      <c r="A20" t="s">
        <v>159</v>
      </c>
      <c r="B20" t="s">
        <v>177</v>
      </c>
      <c r="C20" t="s">
        <v>178</v>
      </c>
      <c r="D20" t="s">
        <v>177</v>
      </c>
      <c r="E20" t="s">
        <v>179</v>
      </c>
      <c r="F20">
        <v>0</v>
      </c>
      <c r="G20">
        <v>1</v>
      </c>
      <c r="H20">
        <v>1</v>
      </c>
      <c r="I20" s="255" t="s">
        <v>126</v>
      </c>
      <c r="J20" s="255" t="s">
        <v>180</v>
      </c>
      <c r="K20" s="255" t="s">
        <v>181</v>
      </c>
      <c r="L20" s="356" t="s">
        <v>182</v>
      </c>
    </row>
    <row r="21" spans="1:14" ht="14.4">
      <c r="A21" t="s">
        <v>159</v>
      </c>
      <c r="B21" t="s">
        <v>183</v>
      </c>
      <c r="C21" t="s">
        <v>184</v>
      </c>
      <c r="D21" s="18" t="s">
        <v>185</v>
      </c>
      <c r="E21" t="s">
        <v>186</v>
      </c>
      <c r="F21">
        <v>0</v>
      </c>
      <c r="G21" s="11">
        <f>ROUND(MaxBoundCalculations!B172,2)</f>
        <v>0.24</v>
      </c>
      <c r="H21" s="360">
        <v>5.0000000000000001E-3</v>
      </c>
      <c r="I21" s="255" t="s">
        <v>187</v>
      </c>
      <c r="J21" s="355" t="s">
        <v>188</v>
      </c>
      <c r="K21" s="255" t="s">
        <v>189</v>
      </c>
      <c r="L21" s="356" t="s">
        <v>190</v>
      </c>
      <c r="M21" s="358" t="s">
        <v>191</v>
      </c>
      <c r="N21" s="356" t="s">
        <v>192</v>
      </c>
    </row>
    <row r="22" spans="1:14" ht="14.4">
      <c r="A22" t="s">
        <v>159</v>
      </c>
      <c r="B22" t="s">
        <v>193</v>
      </c>
      <c r="C22" t="s">
        <v>194</v>
      </c>
      <c r="D22" s="18" t="s">
        <v>185</v>
      </c>
      <c r="E22" t="s">
        <v>195</v>
      </c>
      <c r="F22">
        <v>0</v>
      </c>
      <c r="G22" s="266">
        <v>0.5</v>
      </c>
      <c r="H22" s="11">
        <v>0.01</v>
      </c>
      <c r="I22" s="255" t="s">
        <v>196</v>
      </c>
      <c r="J22" s="392" t="s">
        <v>197</v>
      </c>
      <c r="K22" s="255" t="s">
        <v>198</v>
      </c>
      <c r="L22" s="356" t="s">
        <v>199</v>
      </c>
      <c r="M22" s="358" t="s">
        <v>200</v>
      </c>
      <c r="N22" s="361"/>
    </row>
    <row r="23" spans="1:14" ht="14.4">
      <c r="A23" t="s">
        <v>159</v>
      </c>
      <c r="B23" t="s">
        <v>201</v>
      </c>
      <c r="C23" t="s">
        <v>202</v>
      </c>
      <c r="D23" s="18" t="s">
        <v>185</v>
      </c>
      <c r="E23" t="s">
        <v>203</v>
      </c>
      <c r="F23">
        <v>0</v>
      </c>
      <c r="G23" s="37">
        <v>600000</v>
      </c>
      <c r="H23" s="37">
        <v>5000</v>
      </c>
      <c r="I23" s="255" t="s">
        <v>204</v>
      </c>
      <c r="J23" s="355" t="s">
        <v>205</v>
      </c>
      <c r="K23" s="255"/>
      <c r="L23" s="356"/>
    </row>
    <row r="24" spans="1:14" ht="14.4">
      <c r="A24" t="s">
        <v>159</v>
      </c>
      <c r="B24" t="s">
        <v>206</v>
      </c>
      <c r="C24" t="s">
        <v>207</v>
      </c>
      <c r="D24" s="18" t="s">
        <v>185</v>
      </c>
      <c r="E24" t="s">
        <v>208</v>
      </c>
      <c r="F24">
        <v>0</v>
      </c>
      <c r="G24">
        <v>1</v>
      </c>
      <c r="H24">
        <v>1</v>
      </c>
      <c r="I24" s="255" t="s">
        <v>126</v>
      </c>
      <c r="J24" s="355" t="s">
        <v>209</v>
      </c>
      <c r="K24" s="255"/>
      <c r="L24" s="356"/>
    </row>
    <row r="25" spans="1:14" ht="14.4">
      <c r="A25" t="s">
        <v>159</v>
      </c>
      <c r="B25" t="s">
        <v>210</v>
      </c>
      <c r="C25" t="s">
        <v>211</v>
      </c>
      <c r="D25" t="s">
        <v>210</v>
      </c>
      <c r="E25" t="s">
        <v>212</v>
      </c>
      <c r="F25">
        <v>0</v>
      </c>
      <c r="G25">
        <v>1</v>
      </c>
      <c r="H25">
        <v>1</v>
      </c>
      <c r="I25" s="255" t="s">
        <v>126</v>
      </c>
      <c r="J25" s="255" t="s">
        <v>213</v>
      </c>
      <c r="K25" s="255" t="s">
        <v>214</v>
      </c>
      <c r="L25" s="356" t="s">
        <v>215</v>
      </c>
      <c r="M25" s="358" t="s">
        <v>216</v>
      </c>
      <c r="N25" s="361"/>
    </row>
    <row r="26" spans="1:14" ht="14.4">
      <c r="A26" t="s">
        <v>159</v>
      </c>
      <c r="B26" t="s">
        <v>217</v>
      </c>
      <c r="C26" t="s">
        <v>218</v>
      </c>
      <c r="D26" t="s">
        <v>219</v>
      </c>
      <c r="E26" t="s">
        <v>220</v>
      </c>
      <c r="F26" s="266">
        <v>0</v>
      </c>
      <c r="G26" s="266">
        <v>0.5</v>
      </c>
      <c r="H26" s="266">
        <v>0.01</v>
      </c>
      <c r="I26" s="255" t="s">
        <v>221</v>
      </c>
      <c r="J26" s="355" t="s">
        <v>222</v>
      </c>
      <c r="K26" s="255" t="s">
        <v>223</v>
      </c>
      <c r="L26" s="356" t="s">
        <v>224</v>
      </c>
      <c r="M26" s="357" t="s">
        <v>225</v>
      </c>
    </row>
    <row r="27" spans="1:14" ht="14.4">
      <c r="A27" t="s">
        <v>159</v>
      </c>
      <c r="B27" t="s">
        <v>226</v>
      </c>
      <c r="C27" t="s">
        <v>227</v>
      </c>
      <c r="D27" t="s">
        <v>226</v>
      </c>
      <c r="E27" t="s">
        <v>228</v>
      </c>
      <c r="F27">
        <v>0</v>
      </c>
      <c r="G27">
        <v>1</v>
      </c>
      <c r="H27">
        <v>1</v>
      </c>
      <c r="I27" s="255" t="s">
        <v>126</v>
      </c>
      <c r="J27" s="352" t="s">
        <v>229</v>
      </c>
      <c r="K27" s="255" t="s">
        <v>230</v>
      </c>
      <c r="L27" s="356" t="s">
        <v>231</v>
      </c>
    </row>
    <row r="28" spans="1:14" ht="14.4">
      <c r="A28" s="350" t="s">
        <v>232</v>
      </c>
      <c r="B28" s="350" t="s">
        <v>233</v>
      </c>
      <c r="C28" t="s">
        <v>234</v>
      </c>
      <c r="D28" s="350" t="s">
        <v>233</v>
      </c>
      <c r="E28" t="s">
        <v>235</v>
      </c>
      <c r="F28" s="350">
        <v>0</v>
      </c>
      <c r="G28" s="350">
        <v>1</v>
      </c>
      <c r="H28" s="350">
        <v>1</v>
      </c>
      <c r="I28" s="356" t="s">
        <v>126</v>
      </c>
      <c r="J28" s="255" t="s">
        <v>236</v>
      </c>
      <c r="K28" s="255" t="s">
        <v>237</v>
      </c>
      <c r="L28" s="356" t="s">
        <v>238</v>
      </c>
    </row>
    <row r="29" spans="1:14" ht="14.4">
      <c r="A29" s="350" t="s">
        <v>232</v>
      </c>
      <c r="B29" s="350" t="s">
        <v>239</v>
      </c>
      <c r="C29" t="s">
        <v>240</v>
      </c>
      <c r="D29" s="350" t="s">
        <v>239</v>
      </c>
      <c r="E29" t="s">
        <v>241</v>
      </c>
      <c r="F29" s="350">
        <v>0</v>
      </c>
      <c r="G29" s="350">
        <v>1</v>
      </c>
      <c r="H29" s="350">
        <v>1</v>
      </c>
      <c r="I29" s="356" t="s">
        <v>126</v>
      </c>
      <c r="J29" s="255" t="s">
        <v>242</v>
      </c>
      <c r="K29" s="255"/>
      <c r="L29" s="356"/>
    </row>
    <row r="30" spans="1:14" ht="14.4">
      <c r="A30" t="s">
        <v>232</v>
      </c>
      <c r="B30" s="255" t="s">
        <v>243</v>
      </c>
      <c r="C30" t="s">
        <v>244</v>
      </c>
      <c r="D30" s="255" t="s">
        <v>243</v>
      </c>
      <c r="E30" t="s">
        <v>245</v>
      </c>
      <c r="F30" s="266">
        <v>0</v>
      </c>
      <c r="G30" s="11">
        <v>1</v>
      </c>
      <c r="H30" s="11">
        <v>0.01</v>
      </c>
      <c r="I30" s="255" t="s">
        <v>246</v>
      </c>
      <c r="J30" s="355" t="s">
        <v>247</v>
      </c>
      <c r="K30" s="255" t="s">
        <v>248</v>
      </c>
      <c r="L30" s="356" t="s">
        <v>249</v>
      </c>
      <c r="M30" s="358" t="s">
        <v>250</v>
      </c>
    </row>
    <row r="31" spans="1:14" ht="14.4">
      <c r="A31" t="s">
        <v>232</v>
      </c>
      <c r="B31" s="255" t="s">
        <v>251</v>
      </c>
      <c r="C31" t="s">
        <v>252</v>
      </c>
      <c r="D31" s="172"/>
      <c r="E31" s="172"/>
      <c r="F31" s="350">
        <v>0</v>
      </c>
      <c r="G31" s="350">
        <v>1</v>
      </c>
      <c r="H31" s="350">
        <v>1</v>
      </c>
      <c r="I31" s="356" t="s">
        <v>126</v>
      </c>
      <c r="J31" s="255" t="s">
        <v>253</v>
      </c>
      <c r="K31" s="255"/>
      <c r="L31" s="356"/>
      <c r="M31" s="358"/>
    </row>
    <row r="32" spans="1:14" ht="14.4">
      <c r="A32" t="s">
        <v>232</v>
      </c>
      <c r="B32" s="255" t="s">
        <v>254</v>
      </c>
      <c r="C32" t="s">
        <v>255</v>
      </c>
      <c r="D32" s="255" t="s">
        <v>243</v>
      </c>
      <c r="E32" t="s">
        <v>256</v>
      </c>
      <c r="F32" s="350">
        <v>0</v>
      </c>
      <c r="G32" s="350">
        <v>1</v>
      </c>
      <c r="H32" s="350">
        <v>1</v>
      </c>
      <c r="I32" s="350" t="s">
        <v>126</v>
      </c>
      <c r="J32" s="255" t="s">
        <v>257</v>
      </c>
      <c r="K32" s="255"/>
      <c r="L32" s="356"/>
      <c r="M32" s="358"/>
    </row>
    <row r="33" spans="1:14" ht="14.4">
      <c r="A33" s="350" t="s">
        <v>232</v>
      </c>
      <c r="B33" s="350" t="s">
        <v>258</v>
      </c>
      <c r="C33" t="s">
        <v>259</v>
      </c>
      <c r="D33" s="350" t="s">
        <v>260</v>
      </c>
      <c r="E33" t="s">
        <v>261</v>
      </c>
      <c r="F33" s="351">
        <v>-0.5</v>
      </c>
      <c r="G33" s="351">
        <v>1</v>
      </c>
      <c r="H33" s="351">
        <v>0.02</v>
      </c>
      <c r="I33" s="356" t="s">
        <v>262</v>
      </c>
      <c r="J33" s="355" t="s">
        <v>263</v>
      </c>
      <c r="K33" s="255" t="s">
        <v>264</v>
      </c>
      <c r="L33" s="356" t="s">
        <v>265</v>
      </c>
      <c r="M33" s="358" t="s">
        <v>266</v>
      </c>
    </row>
    <row r="34" spans="1:14" ht="14.4">
      <c r="A34" s="350" t="s">
        <v>232</v>
      </c>
      <c r="B34" s="350" t="s">
        <v>267</v>
      </c>
      <c r="C34" t="s">
        <v>268</v>
      </c>
      <c r="D34" s="350" t="s">
        <v>260</v>
      </c>
      <c r="E34" t="s">
        <v>269</v>
      </c>
      <c r="F34" s="351">
        <v>-0.5</v>
      </c>
      <c r="G34" s="351">
        <v>1</v>
      </c>
      <c r="H34" s="351">
        <v>0.02</v>
      </c>
      <c r="I34" s="356" t="s">
        <v>270</v>
      </c>
      <c r="J34" s="355" t="s">
        <v>271</v>
      </c>
      <c r="K34" s="255" t="s">
        <v>272</v>
      </c>
      <c r="L34" s="356" t="s">
        <v>265</v>
      </c>
      <c r="M34" s="358" t="s">
        <v>266</v>
      </c>
    </row>
    <row r="35" spans="1:14" ht="14.4">
      <c r="A35" t="s">
        <v>232</v>
      </c>
      <c r="B35" t="s">
        <v>273</v>
      </c>
      <c r="C35" t="s">
        <v>274</v>
      </c>
      <c r="D35" t="s">
        <v>273</v>
      </c>
      <c r="E35" t="s">
        <v>275</v>
      </c>
      <c r="F35">
        <v>0</v>
      </c>
      <c r="G35">
        <v>1</v>
      </c>
      <c r="H35">
        <v>1</v>
      </c>
      <c r="I35" s="255" t="s">
        <v>126</v>
      </c>
    </row>
    <row r="36" spans="1:14" ht="14.4">
      <c r="A36" t="s">
        <v>232</v>
      </c>
      <c r="B36" t="s">
        <v>276</v>
      </c>
      <c r="C36" t="s">
        <v>277</v>
      </c>
      <c r="D36" t="s">
        <v>278</v>
      </c>
      <c r="E36" t="s">
        <v>279</v>
      </c>
      <c r="F36" s="350">
        <v>0</v>
      </c>
      <c r="G36" s="263">
        <v>1</v>
      </c>
      <c r="H36" s="350">
        <v>1</v>
      </c>
      <c r="I36" s="350" t="s">
        <v>280</v>
      </c>
      <c r="J36" s="255" t="s">
        <v>281</v>
      </c>
      <c r="K36" s="255"/>
      <c r="L36" s="356"/>
      <c r="M36" s="39" t="s">
        <v>282</v>
      </c>
    </row>
    <row r="37" spans="1:14" ht="14.4">
      <c r="A37" t="s">
        <v>232</v>
      </c>
      <c r="B37" t="s">
        <v>283</v>
      </c>
      <c r="C37" t="s">
        <v>284</v>
      </c>
      <c r="D37" t="s">
        <v>283</v>
      </c>
      <c r="E37" t="s">
        <v>285</v>
      </c>
      <c r="F37" s="266">
        <v>0</v>
      </c>
      <c r="G37" s="11">
        <v>1</v>
      </c>
      <c r="H37" s="11">
        <v>0.01</v>
      </c>
      <c r="I37" s="255" t="s">
        <v>286</v>
      </c>
      <c r="J37" s="392" t="s">
        <v>287</v>
      </c>
      <c r="K37" s="255" t="s">
        <v>288</v>
      </c>
      <c r="L37" s="356" t="s">
        <v>289</v>
      </c>
      <c r="M37" s="357" t="s">
        <v>225</v>
      </c>
    </row>
    <row r="38" spans="1:14" ht="14.4">
      <c r="A38" t="s">
        <v>232</v>
      </c>
      <c r="B38" t="s">
        <v>290</v>
      </c>
      <c r="C38" t="s">
        <v>291</v>
      </c>
      <c r="D38" t="s">
        <v>290</v>
      </c>
      <c r="E38" t="s">
        <v>292</v>
      </c>
      <c r="F38" s="37">
        <v>0</v>
      </c>
      <c r="G38" s="37">
        <v>25000</v>
      </c>
      <c r="H38" s="37">
        <v>500</v>
      </c>
      <c r="I38" s="255" t="s">
        <v>293</v>
      </c>
      <c r="J38" s="255" t="s">
        <v>294</v>
      </c>
      <c r="K38" s="255" t="s">
        <v>295</v>
      </c>
      <c r="L38" s="356" t="s">
        <v>296</v>
      </c>
      <c r="M38" s="357" t="s">
        <v>297</v>
      </c>
      <c r="N38" s="255" t="s">
        <v>298</v>
      </c>
    </row>
    <row r="39" spans="1:14" ht="14.4">
      <c r="A39" t="s">
        <v>232</v>
      </c>
      <c r="B39" t="s">
        <v>299</v>
      </c>
      <c r="C39" t="s">
        <v>300</v>
      </c>
      <c r="D39" t="s">
        <v>299</v>
      </c>
      <c r="E39" s="172"/>
      <c r="F39">
        <v>0</v>
      </c>
      <c r="G39">
        <v>1</v>
      </c>
      <c r="H39">
        <v>1</v>
      </c>
      <c r="I39" s="255" t="s">
        <v>126</v>
      </c>
      <c r="J39" s="355" t="s">
        <v>301</v>
      </c>
    </row>
    <row r="40" spans="1:14" ht="14.4">
      <c r="A40" t="s">
        <v>232</v>
      </c>
      <c r="B40" t="s">
        <v>302</v>
      </c>
      <c r="C40" t="s">
        <v>303</v>
      </c>
      <c r="D40" t="s">
        <v>302</v>
      </c>
      <c r="E40" s="172"/>
      <c r="F40">
        <v>0</v>
      </c>
      <c r="G40">
        <v>1</v>
      </c>
      <c r="H40">
        <v>1</v>
      </c>
      <c r="I40" s="255" t="s">
        <v>126</v>
      </c>
      <c r="J40" s="352" t="s">
        <v>304</v>
      </c>
    </row>
    <row r="41" spans="1:14" ht="14.4">
      <c r="A41" t="s">
        <v>232</v>
      </c>
      <c r="B41" t="s">
        <v>305</v>
      </c>
      <c r="C41" t="s">
        <v>306</v>
      </c>
      <c r="D41" t="s">
        <v>305</v>
      </c>
      <c r="E41" s="172"/>
      <c r="F41">
        <v>0</v>
      </c>
      <c r="G41">
        <v>1</v>
      </c>
      <c r="H41">
        <v>1</v>
      </c>
      <c r="I41" s="255" t="s">
        <v>126</v>
      </c>
      <c r="J41" s="355" t="s">
        <v>307</v>
      </c>
    </row>
    <row r="42" spans="1:14" ht="14.4">
      <c r="A42" t="s">
        <v>232</v>
      </c>
      <c r="B42" t="s">
        <v>308</v>
      </c>
      <c r="C42" t="s">
        <v>309</v>
      </c>
      <c r="D42" t="s">
        <v>308</v>
      </c>
      <c r="E42" t="s">
        <v>310</v>
      </c>
      <c r="F42">
        <v>0</v>
      </c>
      <c r="G42">
        <v>1</v>
      </c>
      <c r="H42">
        <v>1</v>
      </c>
      <c r="I42" s="255" t="s">
        <v>126</v>
      </c>
      <c r="J42" s="255"/>
    </row>
    <row r="43" spans="1:14" ht="14.4">
      <c r="A43" s="350" t="s">
        <v>232</v>
      </c>
      <c r="B43" s="350" t="s">
        <v>311</v>
      </c>
      <c r="C43" t="s">
        <v>312</v>
      </c>
      <c r="D43" s="350" t="s">
        <v>313</v>
      </c>
      <c r="E43" t="s">
        <v>314</v>
      </c>
      <c r="F43" s="351">
        <v>-0.3</v>
      </c>
      <c r="G43" s="351">
        <v>0.6</v>
      </c>
      <c r="H43" s="351">
        <v>0.01</v>
      </c>
      <c r="I43" s="356" t="s">
        <v>315</v>
      </c>
      <c r="J43" s="355" t="s">
        <v>316</v>
      </c>
      <c r="K43" s="356" t="s">
        <v>317</v>
      </c>
      <c r="L43" s="356" t="s">
        <v>318</v>
      </c>
      <c r="M43" s="357" t="s">
        <v>319</v>
      </c>
    </row>
    <row r="44" spans="1:14" ht="14.4">
      <c r="A44" s="350" t="s">
        <v>232</v>
      </c>
      <c r="B44" s="241" t="s">
        <v>320</v>
      </c>
      <c r="C44" t="s">
        <v>321</v>
      </c>
      <c r="D44" s="241" t="s">
        <v>320</v>
      </c>
      <c r="E44" s="350" t="s">
        <v>322</v>
      </c>
      <c r="F44" s="351">
        <v>0</v>
      </c>
      <c r="G44" s="351">
        <v>0.9</v>
      </c>
      <c r="H44" s="351">
        <v>0.01</v>
      </c>
      <c r="I44" s="356" t="s">
        <v>323</v>
      </c>
      <c r="J44" s="255" t="s">
        <v>324</v>
      </c>
      <c r="K44" s="356" t="s">
        <v>325</v>
      </c>
      <c r="L44" s="356" t="s">
        <v>326</v>
      </c>
    </row>
    <row r="45" spans="1:14" ht="14.4">
      <c r="A45" s="350" t="s">
        <v>232</v>
      </c>
      <c r="B45" s="350" t="s">
        <v>327</v>
      </c>
      <c r="C45" t="s">
        <v>328</v>
      </c>
      <c r="D45" s="350" t="s">
        <v>329</v>
      </c>
      <c r="E45" t="s">
        <v>330</v>
      </c>
      <c r="F45" s="351">
        <v>0</v>
      </c>
      <c r="G45" s="351">
        <v>0.4</v>
      </c>
      <c r="H45" s="351">
        <v>0.01</v>
      </c>
      <c r="I45" s="356" t="s">
        <v>331</v>
      </c>
      <c r="J45" s="355" t="s">
        <v>332</v>
      </c>
      <c r="K45" s="356" t="s">
        <v>333</v>
      </c>
      <c r="L45" s="356" t="s">
        <v>334</v>
      </c>
      <c r="M45" s="358" t="s">
        <v>335</v>
      </c>
    </row>
    <row r="46" spans="1:14" ht="14.4">
      <c r="A46" s="350" t="s">
        <v>232</v>
      </c>
      <c r="B46" t="s">
        <v>336</v>
      </c>
      <c r="C46" t="s">
        <v>337</v>
      </c>
      <c r="D46" t="s">
        <v>336</v>
      </c>
      <c r="E46" t="s">
        <v>338</v>
      </c>
      <c r="F46" s="351">
        <v>0</v>
      </c>
      <c r="G46" s="351">
        <v>0.95</v>
      </c>
      <c r="H46" s="351">
        <v>0.01</v>
      </c>
      <c r="I46" s="356" t="s">
        <v>339</v>
      </c>
      <c r="J46" s="355" t="s">
        <v>340</v>
      </c>
      <c r="K46" s="255" t="s">
        <v>341</v>
      </c>
      <c r="L46" s="356"/>
      <c r="M46" s="357" t="s">
        <v>342</v>
      </c>
    </row>
    <row r="47" spans="1:14" ht="17.399999999999999">
      <c r="A47" t="s">
        <v>232</v>
      </c>
      <c r="B47" t="s">
        <v>343</v>
      </c>
      <c r="C47" t="s">
        <v>344</v>
      </c>
      <c r="D47" t="s">
        <v>343</v>
      </c>
      <c r="E47" t="s">
        <v>345</v>
      </c>
      <c r="F47" s="367">
        <v>0</v>
      </c>
      <c r="G47" s="368">
        <f>100000/1000</f>
        <v>100</v>
      </c>
      <c r="H47" s="281">
        <f>G47/100</f>
        <v>1</v>
      </c>
      <c r="I47" s="277" t="s">
        <v>153</v>
      </c>
      <c r="J47" s="355" t="s">
        <v>346</v>
      </c>
      <c r="K47" s="255" t="s">
        <v>341</v>
      </c>
      <c r="L47" s="356" t="s">
        <v>347</v>
      </c>
      <c r="M47" s="357" t="s">
        <v>348</v>
      </c>
    </row>
    <row r="48" spans="1:14" ht="14.4">
      <c r="A48" t="s">
        <v>232</v>
      </c>
      <c r="B48" t="s">
        <v>349</v>
      </c>
      <c r="C48" t="s">
        <v>350</v>
      </c>
      <c r="D48" t="s">
        <v>351</v>
      </c>
      <c r="E48" t="s">
        <v>352</v>
      </c>
      <c r="F48" s="266">
        <v>0</v>
      </c>
      <c r="G48" s="11">
        <v>1</v>
      </c>
      <c r="H48" s="11">
        <v>0.01</v>
      </c>
      <c r="I48" s="350" t="s">
        <v>353</v>
      </c>
      <c r="J48" s="255" t="s">
        <v>354</v>
      </c>
      <c r="K48" s="255"/>
      <c r="L48" s="356"/>
      <c r="M48" s="357"/>
    </row>
    <row r="49" spans="1:14" ht="17.399999999999999">
      <c r="A49" t="s">
        <v>232</v>
      </c>
      <c r="B49" t="s">
        <v>355</v>
      </c>
      <c r="C49" t="s">
        <v>356</v>
      </c>
      <c r="D49" t="s">
        <v>357</v>
      </c>
      <c r="E49" t="s">
        <v>358</v>
      </c>
      <c r="F49" s="367">
        <f>-150000/1000</f>
        <v>-150</v>
      </c>
      <c r="G49" s="367">
        <f>150000/1000</f>
        <v>150</v>
      </c>
      <c r="H49" s="277">
        <v>1</v>
      </c>
      <c r="I49" s="277" t="s">
        <v>153</v>
      </c>
      <c r="J49" s="355" t="s">
        <v>359</v>
      </c>
      <c r="K49" s="255"/>
      <c r="L49" s="356"/>
      <c r="M49" s="357"/>
    </row>
    <row r="50" spans="1:14" ht="17.399999999999999">
      <c r="A50" t="s">
        <v>232</v>
      </c>
      <c r="B50" t="s">
        <v>360</v>
      </c>
      <c r="C50" t="s">
        <v>361</v>
      </c>
      <c r="D50" t="s">
        <v>357</v>
      </c>
      <c r="E50" t="s">
        <v>362</v>
      </c>
      <c r="F50" s="367">
        <f>-150000/1000</f>
        <v>-150</v>
      </c>
      <c r="G50" s="367">
        <f>150000/1000</f>
        <v>150</v>
      </c>
      <c r="H50" s="277">
        <v>1</v>
      </c>
      <c r="I50" s="277" t="s">
        <v>153</v>
      </c>
      <c r="J50" s="355" t="s">
        <v>363</v>
      </c>
      <c r="K50" s="255"/>
      <c r="L50" s="356"/>
      <c r="M50" s="357"/>
    </row>
    <row r="51" spans="1:14" ht="14.4">
      <c r="A51" t="s">
        <v>232</v>
      </c>
      <c r="B51" t="s">
        <v>364</v>
      </c>
      <c r="C51" t="s">
        <v>365</v>
      </c>
      <c r="D51" t="s">
        <v>357</v>
      </c>
      <c r="E51" t="s">
        <v>366</v>
      </c>
      <c r="F51" s="266">
        <v>-1</v>
      </c>
      <c r="G51" s="11">
        <v>1</v>
      </c>
      <c r="H51" s="11">
        <v>0.01</v>
      </c>
      <c r="I51" s="350" t="s">
        <v>367</v>
      </c>
      <c r="J51" s="355" t="s">
        <v>368</v>
      </c>
      <c r="K51" s="255"/>
      <c r="L51" s="356"/>
      <c r="M51" s="357"/>
    </row>
    <row r="52" spans="1:14" ht="17.399999999999999">
      <c r="A52" t="s">
        <v>232</v>
      </c>
      <c r="B52" t="s">
        <v>369</v>
      </c>
      <c r="C52" t="s">
        <v>370</v>
      </c>
      <c r="D52" t="s">
        <v>369</v>
      </c>
      <c r="E52" t="s">
        <v>371</v>
      </c>
      <c r="F52" s="367">
        <f>-150000/1000</f>
        <v>-150</v>
      </c>
      <c r="G52" s="367">
        <f>150000/1000</f>
        <v>150</v>
      </c>
      <c r="H52" s="277">
        <v>1</v>
      </c>
      <c r="I52" s="277" t="s">
        <v>372</v>
      </c>
      <c r="J52" s="355" t="s">
        <v>373</v>
      </c>
      <c r="K52" s="255"/>
      <c r="L52" s="356"/>
      <c r="M52" s="357"/>
    </row>
    <row r="53" spans="1:14" ht="14.4">
      <c r="A53" t="s">
        <v>374</v>
      </c>
      <c r="B53" t="s">
        <v>375</v>
      </c>
      <c r="C53" t="s">
        <v>376</v>
      </c>
      <c r="D53" t="s">
        <v>375</v>
      </c>
      <c r="E53" t="s">
        <v>377</v>
      </c>
      <c r="F53" s="351">
        <v>0</v>
      </c>
      <c r="G53" s="351">
        <v>0.5</v>
      </c>
      <c r="H53" s="351">
        <v>0.01</v>
      </c>
      <c r="I53" s="356" t="s">
        <v>378</v>
      </c>
      <c r="J53" s="255" t="s">
        <v>379</v>
      </c>
    </row>
    <row r="54" spans="1:14" ht="14.4">
      <c r="A54" t="s">
        <v>374</v>
      </c>
      <c r="B54" t="s">
        <v>380</v>
      </c>
      <c r="C54" t="s">
        <v>381</v>
      </c>
      <c r="D54" t="s">
        <v>382</v>
      </c>
      <c r="E54" t="s">
        <v>383</v>
      </c>
      <c r="F54" s="266">
        <v>0</v>
      </c>
      <c r="G54" s="11">
        <v>1</v>
      </c>
      <c r="H54" s="11">
        <v>0.01</v>
      </c>
      <c r="I54" s="255" t="s">
        <v>384</v>
      </c>
      <c r="J54" s="255" t="s">
        <v>385</v>
      </c>
      <c r="K54" s="255" t="s">
        <v>386</v>
      </c>
      <c r="L54" s="356" t="s">
        <v>387</v>
      </c>
    </row>
    <row r="55" spans="1:14" ht="14.4">
      <c r="A55" t="s">
        <v>374</v>
      </c>
      <c r="B55" t="s">
        <v>388</v>
      </c>
      <c r="C55" t="s">
        <v>389</v>
      </c>
      <c r="D55" t="s">
        <v>382</v>
      </c>
      <c r="E55" t="s">
        <v>390</v>
      </c>
      <c r="F55">
        <v>0</v>
      </c>
      <c r="G55">
        <v>1</v>
      </c>
      <c r="H55">
        <v>1</v>
      </c>
      <c r="I55" s="255" t="s">
        <v>126</v>
      </c>
      <c r="J55" s="355" t="s">
        <v>391</v>
      </c>
      <c r="K55" s="255" t="s">
        <v>386</v>
      </c>
      <c r="L55" s="356" t="s">
        <v>387</v>
      </c>
    </row>
    <row r="56" spans="1:14" ht="14.4">
      <c r="A56" t="s">
        <v>374</v>
      </c>
      <c r="B56" t="s">
        <v>392</v>
      </c>
      <c r="C56" t="s">
        <v>393</v>
      </c>
      <c r="D56" t="s">
        <v>392</v>
      </c>
      <c r="E56" t="s">
        <v>394</v>
      </c>
      <c r="F56" s="266">
        <v>0</v>
      </c>
      <c r="G56" s="11">
        <v>1</v>
      </c>
      <c r="H56" s="11">
        <v>0.01</v>
      </c>
      <c r="I56" s="255" t="s">
        <v>286</v>
      </c>
      <c r="J56" s="352" t="s">
        <v>395</v>
      </c>
      <c r="K56" s="255" t="s">
        <v>396</v>
      </c>
      <c r="L56" s="356" t="s">
        <v>397</v>
      </c>
      <c r="M56" s="357" t="s">
        <v>398</v>
      </c>
    </row>
    <row r="57" spans="1:14" ht="14.4">
      <c r="A57" t="s">
        <v>374</v>
      </c>
      <c r="B57" t="s">
        <v>399</v>
      </c>
      <c r="C57" t="s">
        <v>400</v>
      </c>
      <c r="D57" t="s">
        <v>399</v>
      </c>
      <c r="E57" t="s">
        <v>401</v>
      </c>
      <c r="F57" s="266">
        <v>0</v>
      </c>
      <c r="G57" s="11">
        <v>1</v>
      </c>
      <c r="H57" s="11">
        <v>0.01</v>
      </c>
      <c r="I57" s="255" t="s">
        <v>286</v>
      </c>
      <c r="J57" s="355" t="s">
        <v>402</v>
      </c>
      <c r="K57" s="255" t="s">
        <v>403</v>
      </c>
      <c r="L57" s="356" t="s">
        <v>404</v>
      </c>
      <c r="M57" s="357" t="s">
        <v>225</v>
      </c>
    </row>
    <row r="58" spans="1:14" ht="14.4">
      <c r="A58" t="s">
        <v>374</v>
      </c>
      <c r="B58" t="s">
        <v>405</v>
      </c>
      <c r="C58" t="s">
        <v>406</v>
      </c>
      <c r="D58" t="s">
        <v>405</v>
      </c>
      <c r="E58" t="s">
        <v>407</v>
      </c>
      <c r="F58" s="266">
        <v>0</v>
      </c>
      <c r="G58" s="11">
        <v>1</v>
      </c>
      <c r="H58" s="11">
        <v>0.01</v>
      </c>
      <c r="I58" s="255" t="s">
        <v>286</v>
      </c>
      <c r="J58" s="255" t="s">
        <v>408</v>
      </c>
      <c r="K58" s="255" t="s">
        <v>409</v>
      </c>
      <c r="L58" s="356" t="s">
        <v>410</v>
      </c>
      <c r="M58" s="357" t="s">
        <v>225</v>
      </c>
    </row>
    <row r="59" spans="1:14" ht="14.4">
      <c r="A59" t="s">
        <v>374</v>
      </c>
      <c r="B59" t="s">
        <v>411</v>
      </c>
      <c r="C59" t="s">
        <v>412</v>
      </c>
      <c r="D59" t="s">
        <v>411</v>
      </c>
      <c r="E59" t="s">
        <v>413</v>
      </c>
      <c r="F59" s="11">
        <v>0</v>
      </c>
      <c r="G59" s="11">
        <v>0.25</v>
      </c>
      <c r="H59" s="11">
        <v>0.01</v>
      </c>
      <c r="I59" s="255" t="s">
        <v>171</v>
      </c>
      <c r="J59" s="352" t="s">
        <v>414</v>
      </c>
      <c r="K59" s="255" t="s">
        <v>415</v>
      </c>
      <c r="L59" s="356" t="s">
        <v>416</v>
      </c>
      <c r="M59" s="358" t="s">
        <v>417</v>
      </c>
      <c r="N59" s="356" t="s">
        <v>417</v>
      </c>
    </row>
    <row r="60" spans="1:14" ht="14.4">
      <c r="A60" t="s">
        <v>374</v>
      </c>
      <c r="B60" t="s">
        <v>418</v>
      </c>
      <c r="C60" t="s">
        <v>419</v>
      </c>
      <c r="D60" t="s">
        <v>418</v>
      </c>
      <c r="E60" t="s">
        <v>420</v>
      </c>
      <c r="F60" s="266">
        <v>0</v>
      </c>
      <c r="G60" s="11">
        <v>1</v>
      </c>
      <c r="H60" s="11">
        <v>0.01</v>
      </c>
      <c r="I60" s="255" t="s">
        <v>286</v>
      </c>
      <c r="J60" s="255" t="s">
        <v>421</v>
      </c>
      <c r="K60" s="255" t="s">
        <v>422</v>
      </c>
      <c r="L60" s="356" t="s">
        <v>423</v>
      </c>
      <c r="M60" s="357" t="s">
        <v>225</v>
      </c>
    </row>
    <row r="61" spans="1:14" ht="14.4">
      <c r="A61" t="s">
        <v>374</v>
      </c>
      <c r="B61" t="s">
        <v>424</v>
      </c>
      <c r="C61" t="s">
        <v>425</v>
      </c>
      <c r="D61" t="s">
        <v>424</v>
      </c>
      <c r="E61" t="s">
        <v>426</v>
      </c>
      <c r="F61" s="266">
        <v>0</v>
      </c>
      <c r="G61" s="266">
        <v>1</v>
      </c>
      <c r="H61" s="11">
        <v>0.01</v>
      </c>
      <c r="I61" s="255" t="s">
        <v>427</v>
      </c>
      <c r="J61" s="355" t="s">
        <v>428</v>
      </c>
      <c r="K61" s="255" t="s">
        <v>429</v>
      </c>
      <c r="L61" s="356" t="s">
        <v>430</v>
      </c>
      <c r="M61" s="357"/>
    </row>
    <row r="62" spans="1:14" ht="14.4">
      <c r="A62" s="350" t="s">
        <v>374</v>
      </c>
      <c r="B62" s="350" t="s">
        <v>431</v>
      </c>
      <c r="C62" t="s">
        <v>432</v>
      </c>
      <c r="D62" s="350" t="s">
        <v>433</v>
      </c>
      <c r="E62" s="350" t="s">
        <v>434</v>
      </c>
      <c r="F62" s="264">
        <v>0</v>
      </c>
      <c r="G62" s="351">
        <v>1</v>
      </c>
      <c r="H62" s="351">
        <v>0.01</v>
      </c>
      <c r="I62" s="356" t="s">
        <v>286</v>
      </c>
      <c r="J62" s="420" t="s">
        <v>435</v>
      </c>
      <c r="K62" s="356" t="s">
        <v>436</v>
      </c>
      <c r="L62" s="356" t="s">
        <v>437</v>
      </c>
      <c r="M62" s="358" t="s">
        <v>225</v>
      </c>
    </row>
    <row r="63" spans="1:14" ht="14.4">
      <c r="A63" s="350" t="s">
        <v>374</v>
      </c>
      <c r="B63" s="350" t="s">
        <v>438</v>
      </c>
      <c r="C63" t="s">
        <v>439</v>
      </c>
      <c r="D63" s="350" t="s">
        <v>433</v>
      </c>
      <c r="E63" s="350" t="s">
        <v>440</v>
      </c>
      <c r="F63" s="264">
        <v>0</v>
      </c>
      <c r="G63" s="351">
        <v>1</v>
      </c>
      <c r="H63" s="351">
        <v>0.01</v>
      </c>
      <c r="I63" s="356" t="s">
        <v>286</v>
      </c>
      <c r="J63" s="420" t="s">
        <v>441</v>
      </c>
      <c r="K63" s="356" t="s">
        <v>436</v>
      </c>
      <c r="L63" s="356" t="s">
        <v>437</v>
      </c>
      <c r="M63" s="358"/>
    </row>
    <row r="64" spans="1:14" ht="14.4">
      <c r="A64" s="350" t="s">
        <v>374</v>
      </c>
      <c r="B64" s="350" t="s">
        <v>442</v>
      </c>
      <c r="C64" t="s">
        <v>443</v>
      </c>
      <c r="D64" s="350" t="s">
        <v>433</v>
      </c>
      <c r="E64" s="350" t="s">
        <v>444</v>
      </c>
      <c r="F64" s="264">
        <v>0</v>
      </c>
      <c r="G64" s="351">
        <v>1</v>
      </c>
      <c r="H64" s="351">
        <v>0.01</v>
      </c>
      <c r="I64" s="356" t="s">
        <v>286</v>
      </c>
      <c r="J64" s="420" t="s">
        <v>445</v>
      </c>
      <c r="K64" s="356" t="s">
        <v>436</v>
      </c>
      <c r="L64" s="356" t="s">
        <v>437</v>
      </c>
      <c r="M64" s="358"/>
    </row>
    <row r="65" spans="1:14" ht="14.4">
      <c r="A65" s="350" t="s">
        <v>374</v>
      </c>
      <c r="B65" s="350" t="s">
        <v>446</v>
      </c>
      <c r="C65" t="s">
        <v>447</v>
      </c>
      <c r="D65" s="350" t="s">
        <v>433</v>
      </c>
      <c r="E65" s="350" t="s">
        <v>448</v>
      </c>
      <c r="F65" s="264">
        <v>0</v>
      </c>
      <c r="G65" s="351">
        <v>1</v>
      </c>
      <c r="H65" s="351">
        <v>0.01</v>
      </c>
      <c r="I65" s="356" t="s">
        <v>286</v>
      </c>
      <c r="J65" s="420" t="s">
        <v>449</v>
      </c>
      <c r="K65" s="356" t="s">
        <v>436</v>
      </c>
      <c r="L65" s="356" t="s">
        <v>437</v>
      </c>
      <c r="M65" s="358"/>
    </row>
    <row r="66" spans="1:14" ht="14.4">
      <c r="A66" t="s">
        <v>374</v>
      </c>
      <c r="B66" t="s">
        <v>450</v>
      </c>
      <c r="C66" t="s">
        <v>451</v>
      </c>
      <c r="D66" t="s">
        <v>450</v>
      </c>
      <c r="E66" s="350" t="s">
        <v>452</v>
      </c>
      <c r="F66" s="264">
        <v>0</v>
      </c>
      <c r="G66" s="351">
        <v>1</v>
      </c>
      <c r="H66" s="351">
        <v>0.01</v>
      </c>
      <c r="I66" s="356" t="s">
        <v>286</v>
      </c>
      <c r="J66" s="362" t="s">
        <v>453</v>
      </c>
      <c r="K66" s="356"/>
      <c r="L66" s="356"/>
      <c r="M66" s="358"/>
    </row>
    <row r="67" spans="1:14" ht="14.4">
      <c r="A67" t="s">
        <v>374</v>
      </c>
      <c r="B67" t="s">
        <v>454</v>
      </c>
      <c r="C67" t="s">
        <v>455</v>
      </c>
      <c r="D67" t="s">
        <v>454</v>
      </c>
      <c r="E67" t="s">
        <v>456</v>
      </c>
      <c r="F67" s="266">
        <v>0</v>
      </c>
      <c r="G67" s="266">
        <v>1</v>
      </c>
      <c r="H67" s="11">
        <v>0.01</v>
      </c>
      <c r="I67" s="255" t="s">
        <v>427</v>
      </c>
      <c r="J67" s="355" t="s">
        <v>457</v>
      </c>
      <c r="K67" s="255" t="s">
        <v>429</v>
      </c>
      <c r="L67" s="356" t="s">
        <v>430</v>
      </c>
      <c r="M67" s="357"/>
    </row>
    <row r="68" spans="1:14" ht="14.4">
      <c r="A68" t="s">
        <v>374</v>
      </c>
      <c r="B68" t="s">
        <v>458</v>
      </c>
      <c r="C68" t="s">
        <v>459</v>
      </c>
      <c r="D68" t="s">
        <v>458</v>
      </c>
      <c r="E68" t="s">
        <v>460</v>
      </c>
      <c r="F68" s="266">
        <v>0</v>
      </c>
      <c r="G68" s="11">
        <v>1</v>
      </c>
      <c r="H68" s="11">
        <v>0.01</v>
      </c>
      <c r="I68" s="255" t="s">
        <v>461</v>
      </c>
      <c r="J68" s="352" t="s">
        <v>462</v>
      </c>
      <c r="K68" s="255"/>
      <c r="L68" s="356" t="s">
        <v>463</v>
      </c>
      <c r="M68" s="357" t="s">
        <v>464</v>
      </c>
    </row>
    <row r="69" spans="1:14" ht="14.4">
      <c r="A69" t="s">
        <v>374</v>
      </c>
      <c r="B69" t="s">
        <v>465</v>
      </c>
      <c r="C69" t="s">
        <v>466</v>
      </c>
      <c r="D69" s="18" t="s">
        <v>467</v>
      </c>
      <c r="E69" t="s">
        <v>468</v>
      </c>
      <c r="F69" s="266">
        <v>0</v>
      </c>
      <c r="G69" s="11">
        <v>1</v>
      </c>
      <c r="H69" s="11">
        <v>0.01</v>
      </c>
      <c r="I69" s="255" t="s">
        <v>286</v>
      </c>
      <c r="J69" s="420" t="s">
        <v>469</v>
      </c>
      <c r="K69" s="255" t="s">
        <v>470</v>
      </c>
      <c r="L69" s="356" t="s">
        <v>471</v>
      </c>
      <c r="M69" s="357"/>
    </row>
    <row r="70" spans="1:14" ht="14.4">
      <c r="A70" t="s">
        <v>374</v>
      </c>
      <c r="B70" t="s">
        <v>472</v>
      </c>
      <c r="C70" t="s">
        <v>473</v>
      </c>
      <c r="D70" s="18" t="s">
        <v>467</v>
      </c>
      <c r="E70" t="s">
        <v>474</v>
      </c>
      <c r="F70" s="266">
        <v>0</v>
      </c>
      <c r="G70" s="11">
        <v>1</v>
      </c>
      <c r="H70" s="11">
        <v>0.01</v>
      </c>
      <c r="I70" s="255" t="s">
        <v>286</v>
      </c>
      <c r="J70" s="420" t="s">
        <v>475</v>
      </c>
      <c r="K70" s="255" t="s">
        <v>476</v>
      </c>
      <c r="L70" s="356" t="s">
        <v>477</v>
      </c>
      <c r="M70" s="357"/>
    </row>
    <row r="71" spans="1:14" ht="14.4">
      <c r="A71" t="s">
        <v>374</v>
      </c>
      <c r="B71" t="s">
        <v>478</v>
      </c>
      <c r="C71" t="s">
        <v>479</v>
      </c>
      <c r="D71" t="s">
        <v>478</v>
      </c>
      <c r="E71" t="s">
        <v>480</v>
      </c>
      <c r="F71" s="266">
        <v>0</v>
      </c>
      <c r="G71" s="11">
        <v>1</v>
      </c>
      <c r="H71" s="11">
        <v>0.01</v>
      </c>
      <c r="I71" s="255" t="s">
        <v>286</v>
      </c>
      <c r="J71" s="255" t="s">
        <v>481</v>
      </c>
      <c r="K71" s="255"/>
      <c r="L71" s="356"/>
      <c r="M71" s="357"/>
    </row>
    <row r="72" spans="1:14" ht="14.4">
      <c r="A72" t="s">
        <v>374</v>
      </c>
      <c r="B72" t="s">
        <v>482</v>
      </c>
      <c r="C72" t="s">
        <v>483</v>
      </c>
      <c r="D72" t="s">
        <v>484</v>
      </c>
      <c r="E72" t="s">
        <v>485</v>
      </c>
      <c r="F72">
        <v>0</v>
      </c>
      <c r="G72">
        <v>1</v>
      </c>
      <c r="H72">
        <v>1</v>
      </c>
      <c r="I72" s="255" t="s">
        <v>126</v>
      </c>
      <c r="J72" s="355" t="s">
        <v>486</v>
      </c>
      <c r="K72" s="255"/>
      <c r="L72" s="356"/>
      <c r="M72" s="357"/>
    </row>
    <row r="73" spans="1:14" ht="14.4">
      <c r="A73" t="s">
        <v>374</v>
      </c>
      <c r="B73" t="s">
        <v>487</v>
      </c>
      <c r="C73" t="s">
        <v>488</v>
      </c>
      <c r="D73" t="s">
        <v>488</v>
      </c>
      <c r="E73" t="s">
        <v>489</v>
      </c>
      <c r="F73" s="266">
        <v>0</v>
      </c>
      <c r="G73" s="11">
        <v>1</v>
      </c>
      <c r="H73" s="11">
        <v>0.01</v>
      </c>
      <c r="I73" s="255" t="s">
        <v>490</v>
      </c>
      <c r="J73" s="355" t="s">
        <v>491</v>
      </c>
      <c r="K73" s="255"/>
      <c r="L73" s="356" t="s">
        <v>492</v>
      </c>
      <c r="M73" s="357" t="s">
        <v>225</v>
      </c>
    </row>
    <row r="74" spans="1:14" ht="14.4">
      <c r="A74" t="s">
        <v>493</v>
      </c>
      <c r="B74" t="s">
        <v>494</v>
      </c>
      <c r="C74" t="s">
        <v>495</v>
      </c>
      <c r="D74" t="s">
        <v>494</v>
      </c>
      <c r="E74" t="s">
        <v>496</v>
      </c>
      <c r="F74" s="266">
        <v>-3</v>
      </c>
      <c r="G74" s="11">
        <v>1</v>
      </c>
      <c r="H74" s="11">
        <v>0.01</v>
      </c>
      <c r="I74" s="255" t="s">
        <v>286</v>
      </c>
      <c r="J74" s="355" t="s">
        <v>497</v>
      </c>
      <c r="K74" s="255" t="s">
        <v>498</v>
      </c>
      <c r="L74" s="356" t="s">
        <v>499</v>
      </c>
      <c r="M74" s="357" t="s">
        <v>225</v>
      </c>
      <c r="N74" s="255" t="s">
        <v>500</v>
      </c>
    </row>
    <row r="75" spans="1:14" ht="14.4">
      <c r="A75" t="s">
        <v>493</v>
      </c>
      <c r="B75" t="s">
        <v>501</v>
      </c>
      <c r="C75" t="s">
        <v>502</v>
      </c>
      <c r="D75" t="s">
        <v>501</v>
      </c>
      <c r="E75" t="s">
        <v>503</v>
      </c>
      <c r="F75" s="266">
        <v>0</v>
      </c>
      <c r="G75" s="11">
        <v>1</v>
      </c>
      <c r="H75" s="11">
        <v>0.01</v>
      </c>
      <c r="I75" s="255" t="s">
        <v>286</v>
      </c>
      <c r="J75" s="355" t="s">
        <v>504</v>
      </c>
      <c r="K75" s="255" t="s">
        <v>505</v>
      </c>
      <c r="L75" s="356" t="s">
        <v>506</v>
      </c>
      <c r="M75" s="357"/>
      <c r="N75" s="255"/>
    </row>
    <row r="76" spans="1:14" ht="14.4">
      <c r="A76" t="s">
        <v>493</v>
      </c>
      <c r="B76" t="s">
        <v>507</v>
      </c>
      <c r="C76" t="s">
        <v>508</v>
      </c>
      <c r="D76" t="s">
        <v>507</v>
      </c>
      <c r="E76" t="s">
        <v>509</v>
      </c>
      <c r="F76" s="266">
        <v>0</v>
      </c>
      <c r="G76" s="11">
        <v>1</v>
      </c>
      <c r="H76" s="11">
        <v>0.01</v>
      </c>
      <c r="I76" s="255" t="s">
        <v>286</v>
      </c>
      <c r="J76" s="355" t="s">
        <v>510</v>
      </c>
      <c r="K76" s="255"/>
      <c r="L76" s="356" t="s">
        <v>511</v>
      </c>
      <c r="M76" s="357" t="s">
        <v>512</v>
      </c>
      <c r="N76" s="255"/>
    </row>
    <row r="77" spans="1:14" ht="14.4">
      <c r="A77" t="s">
        <v>493</v>
      </c>
      <c r="B77" t="s">
        <v>513</v>
      </c>
      <c r="C77" t="s">
        <v>514</v>
      </c>
      <c r="D77" t="s">
        <v>513</v>
      </c>
      <c r="E77" t="s">
        <v>515</v>
      </c>
      <c r="F77" s="266">
        <v>0</v>
      </c>
      <c r="G77" s="11">
        <v>1</v>
      </c>
      <c r="H77" s="11">
        <v>0.01</v>
      </c>
      <c r="I77" s="255" t="s">
        <v>286</v>
      </c>
      <c r="J77" s="355" t="s">
        <v>516</v>
      </c>
      <c r="K77" s="255" t="s">
        <v>517</v>
      </c>
      <c r="L77" s="356" t="s">
        <v>518</v>
      </c>
      <c r="M77" s="357" t="s">
        <v>225</v>
      </c>
      <c r="N77" s="255"/>
    </row>
    <row r="78" spans="1:14" ht="14.4">
      <c r="A78" t="s">
        <v>493</v>
      </c>
      <c r="B78" t="s">
        <v>519</v>
      </c>
      <c r="C78" t="s">
        <v>520</v>
      </c>
      <c r="D78" t="s">
        <v>519</v>
      </c>
      <c r="E78" t="s">
        <v>521</v>
      </c>
      <c r="F78" s="266">
        <v>0</v>
      </c>
      <c r="G78" s="11">
        <v>1</v>
      </c>
      <c r="H78" s="11">
        <v>0.01</v>
      </c>
      <c r="I78" s="255" t="s">
        <v>286</v>
      </c>
      <c r="J78" s="420" t="s">
        <v>522</v>
      </c>
      <c r="K78" s="255" t="s">
        <v>523</v>
      </c>
      <c r="L78" s="356" t="s">
        <v>524</v>
      </c>
      <c r="M78" s="357" t="s">
        <v>225</v>
      </c>
      <c r="N78" s="255"/>
    </row>
    <row r="79" spans="1:14" ht="14.4">
      <c r="A79" t="s">
        <v>493</v>
      </c>
      <c r="B79" t="s">
        <v>525</v>
      </c>
      <c r="C79" t="s">
        <v>526</v>
      </c>
      <c r="D79" t="s">
        <v>525</v>
      </c>
      <c r="E79" t="s">
        <v>527</v>
      </c>
      <c r="F79" s="266">
        <v>0</v>
      </c>
      <c r="G79" s="11">
        <v>1</v>
      </c>
      <c r="H79" s="11">
        <v>0.01</v>
      </c>
      <c r="I79" s="255" t="s">
        <v>286</v>
      </c>
      <c r="J79" s="255" t="s">
        <v>528</v>
      </c>
      <c r="K79" s="255"/>
      <c r="L79" s="356"/>
      <c r="M79" s="357"/>
      <c r="N79" s="255"/>
    </row>
    <row r="80" spans="1:14" ht="14.4">
      <c r="A80" t="s">
        <v>493</v>
      </c>
      <c r="B80" t="s">
        <v>529</v>
      </c>
      <c r="C80" t="s">
        <v>530</v>
      </c>
      <c r="D80" t="s">
        <v>529</v>
      </c>
      <c r="E80" t="s">
        <v>531</v>
      </c>
      <c r="F80" s="266">
        <v>-1.5</v>
      </c>
      <c r="G80" s="11">
        <v>1</v>
      </c>
      <c r="H80" s="11">
        <v>0.01</v>
      </c>
      <c r="I80" s="255" t="s">
        <v>286</v>
      </c>
      <c r="J80" s="355" t="s">
        <v>532</v>
      </c>
      <c r="K80" s="255" t="s">
        <v>533</v>
      </c>
      <c r="L80" s="356" t="s">
        <v>534</v>
      </c>
      <c r="M80" s="357" t="s">
        <v>225</v>
      </c>
      <c r="N80" s="255"/>
    </row>
    <row r="81" spans="1:14" ht="14.4">
      <c r="A81" t="s">
        <v>493</v>
      </c>
      <c r="B81" t="s">
        <v>535</v>
      </c>
      <c r="C81" t="s">
        <v>536</v>
      </c>
      <c r="D81" t="s">
        <v>535</v>
      </c>
      <c r="E81" t="s">
        <v>537</v>
      </c>
      <c r="F81" s="266">
        <v>0</v>
      </c>
      <c r="G81" s="11">
        <v>1</v>
      </c>
      <c r="H81" s="11">
        <v>0.01</v>
      </c>
      <c r="I81" s="255" t="s">
        <v>286</v>
      </c>
      <c r="J81" s="420" t="s">
        <v>538</v>
      </c>
      <c r="K81" s="255" t="s">
        <v>539</v>
      </c>
      <c r="L81" s="356" t="s">
        <v>540</v>
      </c>
      <c r="M81" s="357" t="s">
        <v>225</v>
      </c>
      <c r="N81" s="255"/>
    </row>
    <row r="82" spans="1:14" ht="14.4">
      <c r="A82" t="s">
        <v>493</v>
      </c>
      <c r="B82" t="s">
        <v>541</v>
      </c>
      <c r="C82" t="s">
        <v>542</v>
      </c>
      <c r="D82" t="s">
        <v>541</v>
      </c>
      <c r="E82" t="s">
        <v>543</v>
      </c>
      <c r="F82" s="266">
        <v>0</v>
      </c>
      <c r="G82" s="11">
        <v>1</v>
      </c>
      <c r="H82" s="11">
        <v>0.01</v>
      </c>
      <c r="I82" s="255" t="s">
        <v>286</v>
      </c>
      <c r="J82" s="352" t="s">
        <v>544</v>
      </c>
      <c r="K82" s="255"/>
      <c r="L82" s="356" t="s">
        <v>545</v>
      </c>
      <c r="M82" s="357" t="s">
        <v>546</v>
      </c>
      <c r="N82" s="255"/>
    </row>
    <row r="83" spans="1:14" ht="14.4">
      <c r="A83" t="s">
        <v>493</v>
      </c>
      <c r="B83" t="s">
        <v>547</v>
      </c>
      <c r="C83" t="s">
        <v>548</v>
      </c>
      <c r="D83" t="s">
        <v>547</v>
      </c>
      <c r="E83" t="s">
        <v>549</v>
      </c>
      <c r="F83" s="266">
        <v>0</v>
      </c>
      <c r="G83" s="11">
        <v>1</v>
      </c>
      <c r="H83" s="11">
        <v>0.01</v>
      </c>
      <c r="I83" s="255" t="s">
        <v>550</v>
      </c>
      <c r="J83" s="355" t="s">
        <v>551</v>
      </c>
      <c r="K83" s="255"/>
      <c r="L83" s="356" t="s">
        <v>552</v>
      </c>
      <c r="M83" s="353" t="s">
        <v>553</v>
      </c>
      <c r="N83" s="255"/>
    </row>
    <row r="84" spans="1:14" ht="14.4">
      <c r="A84" s="350" t="s">
        <v>554</v>
      </c>
      <c r="B84" s="350" t="s">
        <v>555</v>
      </c>
      <c r="C84" t="s">
        <v>556</v>
      </c>
      <c r="D84" s="350" t="s">
        <v>557</v>
      </c>
      <c r="E84" t="s">
        <v>558</v>
      </c>
      <c r="F84" s="351">
        <v>0</v>
      </c>
      <c r="G84" s="351">
        <v>1</v>
      </c>
      <c r="H84" s="351">
        <v>0.01</v>
      </c>
      <c r="I84" s="356" t="s">
        <v>559</v>
      </c>
      <c r="J84" s="356" t="s">
        <v>560</v>
      </c>
      <c r="K84" s="356" t="s">
        <v>561</v>
      </c>
      <c r="L84" s="356" t="s">
        <v>562</v>
      </c>
      <c r="M84" s="357" t="s">
        <v>225</v>
      </c>
      <c r="N84" s="356"/>
    </row>
    <row r="85" spans="1:14" ht="14.4">
      <c r="A85" s="350" t="s">
        <v>554</v>
      </c>
      <c r="B85" s="350" t="s">
        <v>563</v>
      </c>
      <c r="C85" t="s">
        <v>564</v>
      </c>
      <c r="D85" s="350" t="s">
        <v>565</v>
      </c>
      <c r="E85" t="s">
        <v>566</v>
      </c>
      <c r="F85" s="351">
        <v>0</v>
      </c>
      <c r="G85" s="351">
        <v>1</v>
      </c>
      <c r="H85" s="351">
        <v>0.01</v>
      </c>
      <c r="I85" s="255" t="s">
        <v>567</v>
      </c>
      <c r="J85" s="355" t="s">
        <v>568</v>
      </c>
      <c r="K85" s="356" t="s">
        <v>569</v>
      </c>
      <c r="L85" s="356" t="s">
        <v>570</v>
      </c>
      <c r="M85" s="357" t="s">
        <v>225</v>
      </c>
      <c r="N85" s="356"/>
    </row>
    <row r="86" spans="1:14" ht="14.4">
      <c r="A86" s="350" t="s">
        <v>554</v>
      </c>
      <c r="B86" s="350" t="s">
        <v>571</v>
      </c>
      <c r="C86" t="s">
        <v>572</v>
      </c>
      <c r="D86" s="350" t="s">
        <v>571</v>
      </c>
      <c r="E86" t="s">
        <v>573</v>
      </c>
      <c r="F86" s="351">
        <v>0</v>
      </c>
      <c r="G86" s="351">
        <v>1</v>
      </c>
      <c r="H86" s="351">
        <v>0.01</v>
      </c>
      <c r="I86" s="255" t="s">
        <v>574</v>
      </c>
      <c r="J86" s="355" t="s">
        <v>575</v>
      </c>
      <c r="K86" s="356"/>
      <c r="L86" s="356" t="s">
        <v>576</v>
      </c>
      <c r="M86" s="357"/>
      <c r="N86" s="356"/>
    </row>
    <row r="87" spans="1:14" ht="14.4">
      <c r="A87" s="350" t="s">
        <v>554</v>
      </c>
      <c r="B87" t="s">
        <v>577</v>
      </c>
      <c r="C87" t="s">
        <v>578</v>
      </c>
      <c r="D87" t="s">
        <v>579</v>
      </c>
      <c r="E87" t="s">
        <v>580</v>
      </c>
      <c r="F87">
        <v>0</v>
      </c>
      <c r="G87">
        <v>1</v>
      </c>
      <c r="H87">
        <v>1</v>
      </c>
      <c r="I87" s="255" t="s">
        <v>126</v>
      </c>
      <c r="J87" s="352" t="s">
        <v>581</v>
      </c>
      <c r="K87" s="356"/>
      <c r="L87" s="356" t="s">
        <v>576</v>
      </c>
      <c r="M87" s="357"/>
      <c r="N87" s="356"/>
    </row>
    <row r="88" spans="1:14" ht="17.399999999999999">
      <c r="A88" t="s">
        <v>582</v>
      </c>
      <c r="B88" t="s">
        <v>583</v>
      </c>
      <c r="C88" t="s">
        <v>584</v>
      </c>
      <c r="D88" t="s">
        <v>583</v>
      </c>
      <c r="E88" t="s">
        <v>585</v>
      </c>
      <c r="F88" s="367">
        <v>0</v>
      </c>
      <c r="G88" s="367">
        <f>500000/1000</f>
        <v>500</v>
      </c>
      <c r="H88" s="277">
        <v>10</v>
      </c>
      <c r="I88" s="277" t="s">
        <v>372</v>
      </c>
      <c r="J88" s="355" t="s">
        <v>586</v>
      </c>
      <c r="K88" s="255" t="s">
        <v>587</v>
      </c>
      <c r="L88" s="356" t="s">
        <v>588</v>
      </c>
      <c r="M88" s="358" t="s">
        <v>589</v>
      </c>
      <c r="N88" s="356" t="s">
        <v>590</v>
      </c>
    </row>
    <row r="89" spans="1:14" ht="14.4">
      <c r="A89" t="s">
        <v>582</v>
      </c>
      <c r="B89" t="s">
        <v>591</v>
      </c>
      <c r="C89" t="s">
        <v>592</v>
      </c>
      <c r="D89" t="s">
        <v>591</v>
      </c>
      <c r="E89" t="s">
        <v>593</v>
      </c>
      <c r="F89" s="351">
        <v>0</v>
      </c>
      <c r="G89" s="351">
        <v>1</v>
      </c>
      <c r="H89" s="351">
        <v>0.01</v>
      </c>
      <c r="I89" s="255" t="s">
        <v>594</v>
      </c>
      <c r="J89" s="355" t="s">
        <v>595</v>
      </c>
      <c r="K89" s="356" t="s">
        <v>596</v>
      </c>
      <c r="L89" s="356" t="s">
        <v>597</v>
      </c>
      <c r="M89" s="357" t="s">
        <v>225</v>
      </c>
    </row>
    <row r="90" spans="1:14" ht="14.4">
      <c r="A90" s="350" t="s">
        <v>582</v>
      </c>
      <c r="B90" s="350" t="s">
        <v>598</v>
      </c>
      <c r="C90" t="s">
        <v>599</v>
      </c>
      <c r="D90" s="172"/>
      <c r="E90" s="350" t="s">
        <v>600</v>
      </c>
      <c r="F90">
        <v>0</v>
      </c>
      <c r="G90">
        <v>1</v>
      </c>
      <c r="H90">
        <v>1</v>
      </c>
      <c r="I90" s="255" t="s">
        <v>126</v>
      </c>
      <c r="J90" s="255" t="s">
        <v>601</v>
      </c>
      <c r="K90" s="255" t="s">
        <v>587</v>
      </c>
      <c r="L90" s="356" t="s">
        <v>588</v>
      </c>
    </row>
    <row r="91" spans="1:14" ht="14.4">
      <c r="A91" s="350" t="s">
        <v>582</v>
      </c>
      <c r="B91" s="350" t="s">
        <v>602</v>
      </c>
      <c r="C91" t="s">
        <v>603</v>
      </c>
      <c r="D91" s="172"/>
      <c r="E91" s="350" t="s">
        <v>604</v>
      </c>
      <c r="F91">
        <v>0</v>
      </c>
      <c r="G91">
        <v>1</v>
      </c>
      <c r="H91">
        <v>1</v>
      </c>
      <c r="I91" s="255" t="s">
        <v>126</v>
      </c>
      <c r="J91" s="255" t="s">
        <v>605</v>
      </c>
      <c r="K91" s="255" t="s">
        <v>587</v>
      </c>
      <c r="L91" s="356" t="s">
        <v>588</v>
      </c>
    </row>
    <row r="92" spans="1:14" ht="14.4">
      <c r="A92" s="350" t="s">
        <v>582</v>
      </c>
      <c r="B92" t="s">
        <v>606</v>
      </c>
      <c r="C92" t="s">
        <v>607</v>
      </c>
      <c r="D92" s="172"/>
      <c r="E92" s="172"/>
      <c r="F92">
        <v>0</v>
      </c>
      <c r="G92">
        <v>1</v>
      </c>
      <c r="H92">
        <v>1</v>
      </c>
      <c r="I92" s="255" t="s">
        <v>126</v>
      </c>
      <c r="J92" t="s">
        <v>608</v>
      </c>
      <c r="K92" s="255" t="s">
        <v>587</v>
      </c>
      <c r="L92" s="356" t="s">
        <v>588</v>
      </c>
    </row>
    <row r="93" spans="1:14" ht="14.4">
      <c r="A93" s="350" t="s">
        <v>582</v>
      </c>
      <c r="B93" s="350" t="s">
        <v>609</v>
      </c>
      <c r="C93" t="s">
        <v>610</v>
      </c>
      <c r="D93" s="350" t="s">
        <v>609</v>
      </c>
      <c r="E93" t="s">
        <v>611</v>
      </c>
      <c r="F93">
        <v>0</v>
      </c>
      <c r="G93">
        <v>1</v>
      </c>
      <c r="H93">
        <v>1</v>
      </c>
      <c r="I93" s="255" t="s">
        <v>126</v>
      </c>
      <c r="J93" s="356"/>
    </row>
    <row r="94" spans="1:14" ht="14.4">
      <c r="A94" s="350" t="s">
        <v>582</v>
      </c>
      <c r="B94" s="350" t="s">
        <v>612</v>
      </c>
      <c r="C94" t="s">
        <v>612</v>
      </c>
      <c r="D94" s="350" t="s">
        <v>612</v>
      </c>
      <c r="E94" s="350" t="s">
        <v>613</v>
      </c>
      <c r="F94" s="351">
        <v>0</v>
      </c>
      <c r="G94" s="351">
        <v>1</v>
      </c>
      <c r="H94" s="351">
        <v>0.01</v>
      </c>
      <c r="I94" s="255" t="s">
        <v>614</v>
      </c>
      <c r="J94" s="255" t="s">
        <v>615</v>
      </c>
      <c r="K94" s="356" t="s">
        <v>616</v>
      </c>
    </row>
    <row r="95" spans="1:14" ht="14.4">
      <c r="A95" t="s">
        <v>582</v>
      </c>
      <c r="B95" t="s">
        <v>617</v>
      </c>
      <c r="C95" t="s">
        <v>618</v>
      </c>
      <c r="D95" t="s">
        <v>617</v>
      </c>
      <c r="E95" t="s">
        <v>619</v>
      </c>
      <c r="F95" s="266">
        <v>-0.9</v>
      </c>
      <c r="G95" s="266">
        <v>0.9</v>
      </c>
      <c r="H95" s="351">
        <v>0.01</v>
      </c>
      <c r="I95" s="255" t="s">
        <v>620</v>
      </c>
      <c r="J95" s="355" t="s">
        <v>621</v>
      </c>
      <c r="K95" s="356" t="s">
        <v>622</v>
      </c>
      <c r="L95" s="356" t="s">
        <v>623</v>
      </c>
      <c r="M95" s="358" t="s">
        <v>624</v>
      </c>
    </row>
    <row r="96" spans="1:14" ht="14.4">
      <c r="A96" t="s">
        <v>582</v>
      </c>
      <c r="B96" t="s">
        <v>625</v>
      </c>
      <c r="C96" t="s">
        <v>626</v>
      </c>
      <c r="D96" s="172"/>
      <c r="E96" s="172"/>
      <c r="F96">
        <v>0</v>
      </c>
      <c r="G96">
        <v>1</v>
      </c>
      <c r="H96">
        <v>1</v>
      </c>
      <c r="I96" s="255" t="s">
        <v>126</v>
      </c>
      <c r="J96" t="s">
        <v>627</v>
      </c>
    </row>
    <row r="97" spans="1:13" ht="14.4">
      <c r="A97" t="s">
        <v>582</v>
      </c>
      <c r="B97" t="s">
        <v>628</v>
      </c>
      <c r="C97" t="s">
        <v>629</v>
      </c>
      <c r="D97" s="172"/>
      <c r="E97" s="172"/>
      <c r="F97">
        <v>0</v>
      </c>
      <c r="G97">
        <v>1</v>
      </c>
      <c r="H97">
        <v>1</v>
      </c>
      <c r="I97" s="255" t="s">
        <v>126</v>
      </c>
      <c r="J97" t="s">
        <v>630</v>
      </c>
    </row>
    <row r="98" spans="1:13" ht="14.4">
      <c r="A98" t="s">
        <v>582</v>
      </c>
      <c r="B98" t="s">
        <v>631</v>
      </c>
      <c r="C98" t="s">
        <v>632</v>
      </c>
      <c r="D98" s="172"/>
      <c r="E98" s="172"/>
      <c r="F98">
        <v>0</v>
      </c>
      <c r="G98">
        <v>1</v>
      </c>
      <c r="H98">
        <v>1</v>
      </c>
      <c r="I98" s="255" t="s">
        <v>126</v>
      </c>
      <c r="J98" t="s">
        <v>633</v>
      </c>
    </row>
    <row r="99" spans="1:13" ht="14.4">
      <c r="A99" t="s">
        <v>634</v>
      </c>
      <c r="B99" s="172" t="s">
        <v>635</v>
      </c>
      <c r="C99" t="s">
        <v>636</v>
      </c>
      <c r="D99" t="s">
        <v>637</v>
      </c>
      <c r="E99" t="s">
        <v>638</v>
      </c>
      <c r="F99" s="11">
        <v>0</v>
      </c>
      <c r="G99" s="11">
        <v>0.4</v>
      </c>
      <c r="H99" s="266">
        <v>0.01</v>
      </c>
      <c r="I99" s="255" t="s">
        <v>639</v>
      </c>
      <c r="J99" s="255" t="s">
        <v>640</v>
      </c>
      <c r="K99" s="255" t="s">
        <v>641</v>
      </c>
      <c r="L99" s="356" t="s">
        <v>642</v>
      </c>
      <c r="M99" s="357"/>
    </row>
    <row r="100" spans="1:13" ht="14.4">
      <c r="A100" s="363" t="str">
        <f>A$99</f>
        <v>Research and Development</v>
      </c>
      <c r="B100" s="363" t="str">
        <f t="shared" ref="B100:B103" si="0">B$99</f>
        <v>Capital Cost Reduction</v>
      </c>
      <c r="C100" t="s">
        <v>643</v>
      </c>
      <c r="D100" s="363" t="str">
        <f t="shared" ref="D100:L103" si="1">D$99</f>
        <v>R&amp;D Capital Cost Reductions</v>
      </c>
      <c r="E100" t="s">
        <v>644</v>
      </c>
      <c r="F100" s="268">
        <f t="shared" ref="F100:I103" si="2">F$99</f>
        <v>0</v>
      </c>
      <c r="G100" s="268">
        <f t="shared" si="2"/>
        <v>0.4</v>
      </c>
      <c r="H100" s="268">
        <f t="shared" si="2"/>
        <v>0.01</v>
      </c>
      <c r="I100" s="363" t="str">
        <f t="shared" si="2"/>
        <v>% reduction in cost</v>
      </c>
      <c r="J100"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63" t="str">
        <f t="shared" si="1"/>
        <v>architectural-design.html#rnd</v>
      </c>
      <c r="L100" s="363" t="str">
        <f t="shared" si="1"/>
        <v>research-and-development.html</v>
      </c>
      <c r="M100" s="357"/>
    </row>
    <row r="101" spans="1:13" ht="14.4">
      <c r="A101" s="363" t="str">
        <f t="shared" ref="A101:A103" si="3">A$99</f>
        <v>Research and Development</v>
      </c>
      <c r="B101" s="363" t="str">
        <f t="shared" si="0"/>
        <v>Capital Cost Reduction</v>
      </c>
      <c r="C101" t="s">
        <v>645</v>
      </c>
      <c r="D101" s="363" t="str">
        <f t="shared" si="1"/>
        <v>R&amp;D Capital Cost Reductions</v>
      </c>
      <c r="E101" t="s">
        <v>646</v>
      </c>
      <c r="F101" s="268">
        <f t="shared" si="2"/>
        <v>0</v>
      </c>
      <c r="G101" s="268">
        <f t="shared" si="2"/>
        <v>0.4</v>
      </c>
      <c r="H101" s="268">
        <f t="shared" si="2"/>
        <v>0.01</v>
      </c>
      <c r="I101" s="363" t="str">
        <f t="shared" si="2"/>
        <v>% reduction in cost</v>
      </c>
      <c r="J101"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63" t="str">
        <f t="shared" si="1"/>
        <v>architectural-design.html#rnd</v>
      </c>
      <c r="L101" s="363" t="str">
        <f t="shared" si="1"/>
        <v>research-and-development.html</v>
      </c>
      <c r="M101" s="357"/>
    </row>
    <row r="102" spans="1:13" ht="14.4">
      <c r="A102" s="363" t="str">
        <f t="shared" si="3"/>
        <v>Research and Development</v>
      </c>
      <c r="B102" s="363" t="str">
        <f t="shared" si="0"/>
        <v>Capital Cost Reduction</v>
      </c>
      <c r="C102" t="s">
        <v>647</v>
      </c>
      <c r="D102" s="363" t="str">
        <f t="shared" si="1"/>
        <v>R&amp;D Capital Cost Reductions</v>
      </c>
      <c r="E102" t="s">
        <v>648</v>
      </c>
      <c r="F102" s="268">
        <f t="shared" si="2"/>
        <v>0</v>
      </c>
      <c r="G102" s="268">
        <f t="shared" si="2"/>
        <v>0.4</v>
      </c>
      <c r="H102" s="268">
        <f t="shared" si="2"/>
        <v>0.01</v>
      </c>
      <c r="I102" s="363" t="str">
        <f t="shared" si="2"/>
        <v>% reduction in cost</v>
      </c>
      <c r="J102"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63" t="str">
        <f t="shared" si="1"/>
        <v>architectural-design.html#rnd</v>
      </c>
      <c r="L102" s="363" t="str">
        <f t="shared" si="1"/>
        <v>research-and-development.html</v>
      </c>
      <c r="M102" s="357"/>
    </row>
    <row r="103" spans="1:13" ht="14.4">
      <c r="A103" s="363" t="str">
        <f t="shared" si="3"/>
        <v>Research and Development</v>
      </c>
      <c r="B103" s="363" t="str">
        <f t="shared" si="0"/>
        <v>Capital Cost Reduction</v>
      </c>
      <c r="C103" s="350" t="s">
        <v>649</v>
      </c>
      <c r="D103" s="363" t="str">
        <f t="shared" si="1"/>
        <v>R&amp;D Capital Cost Reductions</v>
      </c>
      <c r="E103" t="s">
        <v>650</v>
      </c>
      <c r="F103" s="268">
        <f t="shared" si="2"/>
        <v>0</v>
      </c>
      <c r="G103" s="268">
        <f t="shared" si="2"/>
        <v>0.4</v>
      </c>
      <c r="H103" s="268">
        <f t="shared" si="2"/>
        <v>0.01</v>
      </c>
      <c r="I103" s="363" t="str">
        <f t="shared" si="2"/>
        <v>% reduction in cost</v>
      </c>
      <c r="J103"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63" t="str">
        <f t="shared" si="1"/>
        <v>architectural-design.html#rnd</v>
      </c>
      <c r="L103" s="363" t="str">
        <f t="shared" si="1"/>
        <v>research-and-development.html</v>
      </c>
      <c r="M103" s="357"/>
    </row>
    <row r="104" spans="1:13" ht="14.4">
      <c r="A104" s="350" t="s">
        <v>634</v>
      </c>
      <c r="B104" s="350" t="s">
        <v>651</v>
      </c>
      <c r="C104" t="s">
        <v>652</v>
      </c>
      <c r="D104" s="350" t="s">
        <v>653</v>
      </c>
      <c r="E104" s="264" t="s">
        <v>654</v>
      </c>
      <c r="F104" s="11">
        <v>0</v>
      </c>
      <c r="G104" s="11">
        <v>1</v>
      </c>
      <c r="H104" s="266">
        <v>0.01</v>
      </c>
      <c r="I104" s="255" t="s">
        <v>286</v>
      </c>
      <c r="J104" s="352" t="s">
        <v>655</v>
      </c>
      <c r="K104" s="356" t="s">
        <v>656</v>
      </c>
      <c r="L104" s="356" t="s">
        <v>657</v>
      </c>
      <c r="M104" s="358" t="s">
        <v>658</v>
      </c>
    </row>
    <row r="105" spans="1:13" ht="14.4">
      <c r="A105" s="350" t="s">
        <v>634</v>
      </c>
      <c r="B105" s="350" t="s">
        <v>659</v>
      </c>
      <c r="C105" t="s">
        <v>660</v>
      </c>
      <c r="D105" s="350" t="s">
        <v>653</v>
      </c>
      <c r="E105" s="264" t="s">
        <v>661</v>
      </c>
      <c r="F105" s="11">
        <v>0</v>
      </c>
      <c r="G105" s="11">
        <v>1</v>
      </c>
      <c r="H105" s="266">
        <v>0.01</v>
      </c>
      <c r="I105" s="255" t="s">
        <v>286</v>
      </c>
      <c r="J105" s="255" t="s">
        <v>662</v>
      </c>
      <c r="K105" s="356"/>
      <c r="L105" s="356"/>
      <c r="M105" s="358" t="s">
        <v>663</v>
      </c>
    </row>
    <row r="106" spans="1:13" ht="14.4">
      <c r="A106" t="s">
        <v>634</v>
      </c>
      <c r="B106" s="172" t="s">
        <v>664</v>
      </c>
      <c r="C106" t="s">
        <v>665</v>
      </c>
      <c r="D106" t="s">
        <v>666</v>
      </c>
      <c r="E106" t="s">
        <v>667</v>
      </c>
      <c r="F106" s="11">
        <v>0</v>
      </c>
      <c r="G106" s="11">
        <v>0.4</v>
      </c>
      <c r="H106" s="266">
        <v>0.01</v>
      </c>
      <c r="I106" s="255" t="s">
        <v>668</v>
      </c>
      <c r="J106" s="255" t="s">
        <v>669</v>
      </c>
      <c r="K106" s="255" t="s">
        <v>641</v>
      </c>
      <c r="L106" s="356" t="s">
        <v>642</v>
      </c>
    </row>
    <row r="107" spans="1:13" ht="14.4">
      <c r="A107" s="363" t="str">
        <f>A$106</f>
        <v>Research and Development</v>
      </c>
      <c r="B107" s="363" t="str">
        <f>B$106</f>
        <v>Fuel Use Reduction</v>
      </c>
      <c r="C107" t="s">
        <v>670</v>
      </c>
      <c r="D107" s="363" t="str">
        <f t="shared" ref="D107:L110" si="4">D$106</f>
        <v>R&amp;D Fuel Use Reductions</v>
      </c>
      <c r="E107" t="s">
        <v>671</v>
      </c>
      <c r="F107" s="222">
        <f t="shared" ref="F107:I110" si="5">F$106</f>
        <v>0</v>
      </c>
      <c r="G107" s="222">
        <f t="shared" si="5"/>
        <v>0.4</v>
      </c>
      <c r="H107" s="222">
        <f t="shared" si="5"/>
        <v>0.01</v>
      </c>
      <c r="I107" s="363" t="str">
        <f t="shared" si="5"/>
        <v>% reduction in fuel use</v>
      </c>
      <c r="J107"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63" t="str">
        <f t="shared" si="4"/>
        <v>architectural-design.html#rnd</v>
      </c>
      <c r="L107" s="363" t="str">
        <f t="shared" si="4"/>
        <v>research-and-development.html</v>
      </c>
    </row>
    <row r="108" spans="1:13" ht="14.4">
      <c r="A108" s="363" t="str">
        <f t="shared" ref="A108:B110" si="6">A$106</f>
        <v>Research and Development</v>
      </c>
      <c r="B108" s="363" t="str">
        <f t="shared" si="6"/>
        <v>Fuel Use Reduction</v>
      </c>
      <c r="C108" t="s">
        <v>672</v>
      </c>
      <c r="D108" s="363" t="str">
        <f t="shared" si="4"/>
        <v>R&amp;D Fuel Use Reductions</v>
      </c>
      <c r="E108" t="s">
        <v>673</v>
      </c>
      <c r="F108" s="222">
        <f t="shared" si="5"/>
        <v>0</v>
      </c>
      <c r="G108" s="222">
        <f t="shared" si="5"/>
        <v>0.4</v>
      </c>
      <c r="H108" s="222">
        <f t="shared" si="5"/>
        <v>0.01</v>
      </c>
      <c r="I108" s="363" t="str">
        <f t="shared" si="5"/>
        <v>% reduction in fuel use</v>
      </c>
      <c r="J108"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63" t="str">
        <f t="shared" si="4"/>
        <v>architectural-design.html#rnd</v>
      </c>
      <c r="L108" s="363" t="str">
        <f t="shared" si="4"/>
        <v>research-and-development.html</v>
      </c>
    </row>
    <row r="109" spans="1:13" ht="14.4">
      <c r="A109" s="363" t="str">
        <f t="shared" si="6"/>
        <v>Research and Development</v>
      </c>
      <c r="B109" s="363" t="str">
        <f t="shared" si="6"/>
        <v>Fuel Use Reduction</v>
      </c>
      <c r="C109" t="s">
        <v>674</v>
      </c>
      <c r="D109" s="363" t="str">
        <f t="shared" si="4"/>
        <v>R&amp;D Fuel Use Reductions</v>
      </c>
      <c r="E109" t="s">
        <v>675</v>
      </c>
      <c r="F109" s="222">
        <f t="shared" si="5"/>
        <v>0</v>
      </c>
      <c r="G109" s="222">
        <f t="shared" si="5"/>
        <v>0.4</v>
      </c>
      <c r="H109" s="222">
        <f t="shared" si="5"/>
        <v>0.01</v>
      </c>
      <c r="I109" s="363" t="str">
        <f t="shared" si="5"/>
        <v>% reduction in fuel use</v>
      </c>
      <c r="J109"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63" t="str">
        <f t="shared" si="4"/>
        <v>architectural-design.html#rnd</v>
      </c>
      <c r="L109" s="363" t="str">
        <f t="shared" si="4"/>
        <v>research-and-development.html</v>
      </c>
    </row>
    <row r="110" spans="1:13" ht="14.4">
      <c r="A110" s="363" t="str">
        <f t="shared" si="6"/>
        <v>Research and Development</v>
      </c>
      <c r="B110" s="363" t="str">
        <f t="shared" si="6"/>
        <v>Fuel Use Reduction</v>
      </c>
      <c r="C110" t="s">
        <v>676</v>
      </c>
      <c r="D110" s="363" t="str">
        <f t="shared" si="4"/>
        <v>R&amp;D Fuel Use Reductions</v>
      </c>
      <c r="E110" t="s">
        <v>677</v>
      </c>
      <c r="F110" s="222">
        <f t="shared" si="5"/>
        <v>0</v>
      </c>
      <c r="G110" s="222">
        <f t="shared" si="5"/>
        <v>0.4</v>
      </c>
      <c r="H110" s="222">
        <f t="shared" si="5"/>
        <v>0.01</v>
      </c>
      <c r="I110" s="363" t="str">
        <f t="shared" si="5"/>
        <v>% reduction in fuel use</v>
      </c>
      <c r="J110"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63" t="str">
        <f t="shared" si="4"/>
        <v>architectural-design.html#rnd</v>
      </c>
      <c r="L110" s="363" t="str">
        <f t="shared" si="4"/>
        <v>research-and-development.html</v>
      </c>
    </row>
    <row r="111" spans="1:13" ht="14.4">
      <c r="A111" t="s">
        <v>678</v>
      </c>
      <c r="B111" t="s">
        <v>679</v>
      </c>
      <c r="C111" t="s">
        <v>680</v>
      </c>
      <c r="D111" s="172"/>
      <c r="E111" t="s">
        <v>681</v>
      </c>
      <c r="F111">
        <v>0</v>
      </c>
      <c r="G111">
        <v>10</v>
      </c>
      <c r="H111">
        <v>1</v>
      </c>
      <c r="I111" t="s">
        <v>682</v>
      </c>
      <c r="J111" t="s">
        <v>683</v>
      </c>
      <c r="K111" t="s">
        <v>684</v>
      </c>
    </row>
    <row r="112" spans="1:13" ht="14.4">
      <c r="A112" t="s">
        <v>678</v>
      </c>
      <c r="B112" t="s">
        <v>685</v>
      </c>
      <c r="C112" t="s">
        <v>686</v>
      </c>
      <c r="D112" s="172"/>
      <c r="E112" t="s">
        <v>687</v>
      </c>
      <c r="F112">
        <v>0</v>
      </c>
      <c r="G112">
        <v>10</v>
      </c>
      <c r="H112">
        <v>1</v>
      </c>
      <c r="I112" t="s">
        <v>682</v>
      </c>
      <c r="J112" s="363"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63" t="str">
        <f t="shared" ref="K112:K121" si="8">K$111</f>
        <v>io-model.html</v>
      </c>
    </row>
    <row r="113" spans="1:13" ht="14.4">
      <c r="A113" t="s">
        <v>678</v>
      </c>
      <c r="B113" t="s">
        <v>85</v>
      </c>
      <c r="C113" t="s">
        <v>688</v>
      </c>
      <c r="D113" s="172"/>
      <c r="E113" t="s">
        <v>689</v>
      </c>
      <c r="F113">
        <v>0</v>
      </c>
      <c r="G113">
        <v>10</v>
      </c>
      <c r="H113">
        <v>1</v>
      </c>
      <c r="I113" t="s">
        <v>682</v>
      </c>
      <c r="J113"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63" t="str">
        <f t="shared" si="8"/>
        <v>io-model.html</v>
      </c>
    </row>
    <row r="114" spans="1:13" ht="14.4">
      <c r="A114" t="s">
        <v>678</v>
      </c>
      <c r="B114" t="s">
        <v>690</v>
      </c>
      <c r="C114" t="s">
        <v>691</v>
      </c>
      <c r="D114" s="172"/>
      <c r="E114" t="s">
        <v>692</v>
      </c>
      <c r="F114">
        <v>0</v>
      </c>
      <c r="G114">
        <v>10</v>
      </c>
      <c r="H114">
        <v>1</v>
      </c>
      <c r="I114" t="s">
        <v>682</v>
      </c>
      <c r="J114"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63" t="str">
        <f t="shared" si="8"/>
        <v>io-model.html</v>
      </c>
    </row>
    <row r="115" spans="1:13" ht="14.4">
      <c r="A115" t="s">
        <v>678</v>
      </c>
      <c r="B115" t="s">
        <v>693</v>
      </c>
      <c r="C115" t="s">
        <v>694</v>
      </c>
      <c r="D115" s="172"/>
      <c r="E115" t="s">
        <v>695</v>
      </c>
      <c r="F115">
        <v>0</v>
      </c>
      <c r="G115">
        <v>10</v>
      </c>
      <c r="H115">
        <v>1</v>
      </c>
      <c r="I115" t="s">
        <v>682</v>
      </c>
      <c r="J115"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63" t="str">
        <f t="shared" si="8"/>
        <v>io-model.html</v>
      </c>
    </row>
    <row r="116" spans="1:13" ht="14.4">
      <c r="A116" t="s">
        <v>678</v>
      </c>
      <c r="B116" t="s">
        <v>696</v>
      </c>
      <c r="C116" t="s">
        <v>697</v>
      </c>
      <c r="D116" s="172"/>
      <c r="E116" t="s">
        <v>698</v>
      </c>
      <c r="F116">
        <v>0</v>
      </c>
      <c r="G116">
        <v>10</v>
      </c>
      <c r="H116">
        <v>1</v>
      </c>
      <c r="I116" t="s">
        <v>682</v>
      </c>
      <c r="J116"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63" t="str">
        <f t="shared" si="8"/>
        <v>io-model.html</v>
      </c>
    </row>
    <row r="117" spans="1:13" ht="14.4">
      <c r="A117" t="s">
        <v>678</v>
      </c>
      <c r="B117" t="s">
        <v>193</v>
      </c>
      <c r="C117" t="s">
        <v>699</v>
      </c>
      <c r="D117" s="172"/>
      <c r="E117" t="s">
        <v>700</v>
      </c>
      <c r="F117">
        <v>0</v>
      </c>
      <c r="G117">
        <v>10</v>
      </c>
      <c r="H117">
        <v>1</v>
      </c>
      <c r="I117" t="s">
        <v>682</v>
      </c>
      <c r="J117"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63" t="str">
        <f t="shared" si="8"/>
        <v>io-model.html</v>
      </c>
    </row>
    <row r="118" spans="1:13" ht="14.4">
      <c r="A118" t="s">
        <v>678</v>
      </c>
      <c r="B118" t="s">
        <v>701</v>
      </c>
      <c r="C118" t="s">
        <v>702</v>
      </c>
      <c r="D118" s="172"/>
      <c r="E118" t="s">
        <v>703</v>
      </c>
      <c r="F118">
        <v>0</v>
      </c>
      <c r="G118">
        <v>10</v>
      </c>
      <c r="H118">
        <v>1</v>
      </c>
      <c r="I118" t="s">
        <v>682</v>
      </c>
      <c r="J118"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63" t="str">
        <f t="shared" si="8"/>
        <v>io-model.html</v>
      </c>
    </row>
    <row r="119" spans="1:13" ht="14.4">
      <c r="A119" t="s">
        <v>678</v>
      </c>
      <c r="B119" t="s">
        <v>704</v>
      </c>
      <c r="C119" t="s">
        <v>705</v>
      </c>
      <c r="D119" s="172"/>
      <c r="E119" t="s">
        <v>706</v>
      </c>
      <c r="F119">
        <v>0</v>
      </c>
      <c r="G119">
        <v>10</v>
      </c>
      <c r="H119">
        <v>1</v>
      </c>
      <c r="I119" t="s">
        <v>682</v>
      </c>
      <c r="J119"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63" t="str">
        <f t="shared" si="8"/>
        <v>io-model.html</v>
      </c>
    </row>
    <row r="120" spans="1:13" ht="14.4">
      <c r="A120" t="s">
        <v>678</v>
      </c>
      <c r="B120" t="s">
        <v>707</v>
      </c>
      <c r="C120" t="s">
        <v>708</v>
      </c>
      <c r="D120" s="172"/>
      <c r="E120" t="s">
        <v>709</v>
      </c>
      <c r="F120">
        <v>0</v>
      </c>
      <c r="G120">
        <v>10</v>
      </c>
      <c r="H120">
        <v>1</v>
      </c>
      <c r="I120" t="s">
        <v>682</v>
      </c>
      <c r="J120"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63" t="str">
        <f t="shared" si="8"/>
        <v>io-model.html</v>
      </c>
    </row>
    <row r="121" spans="1:13" ht="14.4">
      <c r="A121" t="s">
        <v>678</v>
      </c>
      <c r="B121" t="s">
        <v>710</v>
      </c>
      <c r="C121" t="s">
        <v>711</v>
      </c>
      <c r="D121" s="172"/>
      <c r="E121" t="s">
        <v>712</v>
      </c>
      <c r="F121">
        <v>0</v>
      </c>
      <c r="G121">
        <v>10</v>
      </c>
      <c r="H121">
        <v>1</v>
      </c>
      <c r="I121" t="s">
        <v>682</v>
      </c>
      <c r="J121"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63" t="str">
        <f t="shared" si="8"/>
        <v>io-model.html</v>
      </c>
    </row>
    <row r="122" spans="1:13" ht="14.4">
      <c r="A122" t="s">
        <v>713</v>
      </c>
      <c r="B122" t="s">
        <v>714</v>
      </c>
      <c r="C122" t="s">
        <v>715</v>
      </c>
      <c r="D122" s="172"/>
      <c r="E122" t="s">
        <v>716</v>
      </c>
      <c r="F122">
        <v>0</v>
      </c>
      <c r="G122">
        <v>1</v>
      </c>
      <c r="H122">
        <v>1</v>
      </c>
      <c r="I122" s="255" t="s">
        <v>126</v>
      </c>
      <c r="J122" t="s">
        <v>717</v>
      </c>
      <c r="M122" s="364"/>
    </row>
    <row r="123" spans="1:13" ht="14.4">
      <c r="A123" t="s">
        <v>713</v>
      </c>
      <c r="B123" t="s">
        <v>718</v>
      </c>
      <c r="C123" t="s">
        <v>719</v>
      </c>
      <c r="D123" s="172"/>
      <c r="E123" s="172"/>
      <c r="F123">
        <v>0</v>
      </c>
      <c r="G123">
        <v>1</v>
      </c>
      <c r="H123">
        <v>1</v>
      </c>
      <c r="I123" s="255" t="s">
        <v>126</v>
      </c>
      <c r="J123" t="s">
        <v>720</v>
      </c>
    </row>
    <row r="124" spans="1:13" ht="14.4"/>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zoomScale="85" zoomScaleNormal="85" workbookViewId="0">
      <selection sqref="A1:XFD1"/>
    </sheetView>
  </sheetViews>
  <sheetFormatPr defaultColWidth="9.109375" defaultRowHeight="19.95" customHeight="1"/>
  <cols>
    <col min="1" max="1" width="30" customWidth="1"/>
    <col min="2" max="2" width="21" style="387" customWidth="1"/>
    <col min="3" max="3" width="77.109375" customWidth="1"/>
    <col min="4" max="4" width="45.44140625" customWidth="1"/>
    <col min="5" max="5" width="38.44140625" customWidth="1"/>
    <col min="6" max="6" width="47.44140625" customWidth="1"/>
    <col min="7" max="7" width="46" customWidth="1"/>
    <col min="8" max="8" width="19.44140625" style="18" customWidth="1"/>
    <col min="9" max="9" width="21.44140625" style="387" customWidth="1"/>
    <col min="10" max="10" width="42.109375" style="388" bestFit="1" customWidth="1"/>
    <col min="11" max="11" width="29.109375" customWidth="1"/>
    <col min="12" max="12" width="19" customWidth="1"/>
    <col min="13" max="14" width="19.109375" customWidth="1"/>
    <col min="15" max="15" width="28.44140625" customWidth="1"/>
    <col min="16" max="16" width="113.33203125" customWidth="1"/>
    <col min="17" max="17" width="53.44140625" customWidth="1"/>
    <col min="18" max="18" width="45.44140625" style="350" customWidth="1"/>
  </cols>
  <sheetData>
    <row r="1" spans="1:18" ht="19.95" customHeight="1">
      <c r="A1" s="369" t="s">
        <v>44</v>
      </c>
      <c r="B1" s="370" t="s">
        <v>45</v>
      </c>
      <c r="C1" s="371" t="s">
        <v>46</v>
      </c>
      <c r="D1" s="371" t="s">
        <v>721</v>
      </c>
      <c r="E1" s="371" t="s">
        <v>722</v>
      </c>
      <c r="F1" s="371" t="s">
        <v>723</v>
      </c>
      <c r="G1" s="371" t="s">
        <v>724</v>
      </c>
      <c r="H1" s="372" t="s">
        <v>725</v>
      </c>
      <c r="I1" s="373" t="s">
        <v>726</v>
      </c>
      <c r="J1" s="374" t="s">
        <v>47</v>
      </c>
      <c r="K1" s="369" t="s">
        <v>48</v>
      </c>
      <c r="L1" s="369" t="s">
        <v>49</v>
      </c>
      <c r="M1" s="369" t="s">
        <v>50</v>
      </c>
      <c r="N1" s="369" t="s">
        <v>51</v>
      </c>
      <c r="O1" s="369" t="s">
        <v>52</v>
      </c>
      <c r="P1" s="369" t="s">
        <v>53</v>
      </c>
      <c r="Q1" s="369" t="s">
        <v>54</v>
      </c>
      <c r="R1" s="369" t="s">
        <v>55</v>
      </c>
    </row>
    <row r="2" spans="1:18" s="350" customFormat="1" ht="19.95" customHeight="1">
      <c r="A2" s="363" t="str">
        <f>IF(ISBLANK(INDEX('Policy Characteristics'!A:A,MATCH($C2,'Policy Characteristics'!$C:$C,0))),"",INDEX('Policy Characteristics'!A:A,MATCH($C2,'Policy Characteristics'!$C:$C,0)))</f>
        <v>Transportation</v>
      </c>
      <c r="B2" s="375" t="str">
        <f>IF(ISBLANK(INDEX('Policy Characteristics'!B:B,MATCH($C2,'Policy Characteristics'!$C:$C,0))),"",INDEX('Policy Characteristics'!B:B,MATCH($C2,'Policy Characteristics'!$C:$C,0)))</f>
        <v>Conventional Pollutant Standards</v>
      </c>
      <c r="C2" s="350" t="s">
        <v>60</v>
      </c>
      <c r="D2" s="350" t="s">
        <v>727</v>
      </c>
      <c r="E2" s="350" t="s">
        <v>728</v>
      </c>
      <c r="F2" s="350" t="s">
        <v>729</v>
      </c>
      <c r="G2" s="350" t="s">
        <v>730</v>
      </c>
      <c r="H2" s="241">
        <v>300</v>
      </c>
      <c r="I2" s="376" t="s">
        <v>731</v>
      </c>
      <c r="J2" s="377" t="str">
        <f>IF(ISBLANK(INDEX('Policy Characteristics'!D:D,MATCH($C2,'Policy Characteristics'!$C:$C,0))),"",INDEX('Policy Characteristics'!D:D,MATCH($C2,'Policy Characteristics'!$C:$C,0)))</f>
        <v>Conventional Pollutant Standard</v>
      </c>
      <c r="K2" s="363"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63" t="str">
        <f>IF(ISBLANK(INDEX('Policy Characteristics'!I:I,MATCH($C2,'Policy Characteristics'!$C:$C,0))),"",INDEX('Policy Characteristics'!I:I,MATCH($C2,'Policy Characteristics'!$C:$C,0)))</f>
        <v>% reduction in emissions</v>
      </c>
      <c r="P2" s="363"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63" t="str">
        <f>IF(ISBLANK(INDEX('Policy Characteristics'!K:K,MATCH($C2,'Policy Characteristics'!$C:$C,0))),"",INDEX('Policy Characteristics'!K:K,MATCH($C2,'Policy Characteristics'!$C:$C,0)))</f>
        <v>transportation-sector-main.html#conv-pol-stds</v>
      </c>
      <c r="R2" s="363" t="str">
        <f>IF(ISBLANK(INDEX('Policy Characteristics'!L:L,MATCH($C2,'Policy Characteristics'!$C:$C,0))),"",INDEX('Policy Characteristics'!L:L,MATCH($C2,'Policy Characteristics'!$C:$C,0)))</f>
        <v>conventional-pollutant-standards.html</v>
      </c>
    </row>
    <row r="3" spans="1:18" s="350" customFormat="1" ht="19.95" customHeight="1">
      <c r="A3" s="363" t="str">
        <f>IF(ISBLANK(INDEX('Policy Characteristics'!A:A,MATCH($C3,'Policy Characteristics'!$C:$C,0))),"",INDEX('Policy Characteristics'!A:A,MATCH($C3,'Policy Characteristics'!$C:$C,0)))</f>
        <v>Transportation</v>
      </c>
      <c r="B3" s="375" t="str">
        <f>IF(ISBLANK(INDEX('Policy Characteristics'!B:B,MATCH($C3,'Policy Characteristics'!$C:$C,0))),"",INDEX('Policy Characteristics'!B:B,MATCH($C3,'Policy Characteristics'!$C:$C,0)))</f>
        <v>Conventional Pollutant Standards</v>
      </c>
      <c r="C3" s="363" t="str">
        <f t="shared" ref="C3:C22" si="0">C$2</f>
        <v>Percentage Reduction of Separately Regulated Pollutants</v>
      </c>
      <c r="D3" s="350" t="s">
        <v>727</v>
      </c>
      <c r="E3" s="350" t="s">
        <v>732</v>
      </c>
      <c r="F3" s="350" t="s">
        <v>729</v>
      </c>
      <c r="G3" s="350" t="s">
        <v>732</v>
      </c>
      <c r="H3" s="241">
        <v>301</v>
      </c>
      <c r="I3" s="376" t="s">
        <v>731</v>
      </c>
      <c r="J3" s="377" t="str">
        <f>IF(ISBLANK(INDEX('Policy Characteristics'!D:D,MATCH($C3,'Policy Characteristics'!$C:$C,0))),"",INDEX('Policy Characteristics'!D:D,MATCH($C3,'Policy Characteristics'!$C:$C,0)))</f>
        <v>Conventional Pollutant Standard</v>
      </c>
      <c r="K3" s="363"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63" t="str">
        <f>IF(ISBLANK(INDEX('Policy Characteristics'!I:I,MATCH($C3,'Policy Characteristics'!$C:$C,0))),"",INDEX('Policy Characteristics'!I:I,MATCH($C3,'Policy Characteristics'!$C:$C,0)))</f>
        <v>% reduction in emissions</v>
      </c>
      <c r="P3" s="363"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63" t="str">
        <f>IF(ISBLANK(INDEX('Policy Characteristics'!K:K,MATCH($C3,'Policy Characteristics'!$C:$C,0))),"",INDEX('Policy Characteristics'!K:K,MATCH($C3,'Policy Characteristics'!$C:$C,0)))</f>
        <v>transportation-sector-main.html#conv-pol-stds</v>
      </c>
      <c r="R3" s="363" t="str">
        <f>IF(ISBLANK(INDEX('Policy Characteristics'!L:L,MATCH($C3,'Policy Characteristics'!$C:$C,0))),"",INDEX('Policy Characteristics'!L:L,MATCH($C3,'Policy Characteristics'!$C:$C,0)))</f>
        <v>conventional-pollutant-standards.html</v>
      </c>
    </row>
    <row r="4" spans="1:18" s="350" customFormat="1" ht="19.95" customHeight="1">
      <c r="A4" s="363" t="str">
        <f>IF(ISBLANK(INDEX('Policy Characteristics'!A:A,MATCH($C4,'Policy Characteristics'!$C:$C,0))),"",INDEX('Policy Characteristics'!A:A,MATCH($C4,'Policy Characteristics'!$C:$C,0)))</f>
        <v>Transportation</v>
      </c>
      <c r="B4" s="375" t="str">
        <f>IF(ISBLANK(INDEX('Policy Characteristics'!B:B,MATCH($C4,'Policy Characteristics'!$C:$C,0))),"",INDEX('Policy Characteristics'!B:B,MATCH($C4,'Policy Characteristics'!$C:$C,0)))</f>
        <v>Conventional Pollutant Standards</v>
      </c>
      <c r="C4" s="363" t="str">
        <f t="shared" si="0"/>
        <v>Percentage Reduction of Separately Regulated Pollutants</v>
      </c>
      <c r="D4" s="350" t="s">
        <v>727</v>
      </c>
      <c r="E4" s="350" t="s">
        <v>733</v>
      </c>
      <c r="F4" s="350" t="s">
        <v>729</v>
      </c>
      <c r="G4" s="350" t="s">
        <v>733</v>
      </c>
      <c r="H4" s="241">
        <v>302</v>
      </c>
      <c r="I4" s="376" t="s">
        <v>731</v>
      </c>
      <c r="J4" s="377" t="str">
        <f>IF(ISBLANK(INDEX('Policy Characteristics'!D:D,MATCH($C4,'Policy Characteristics'!$C:$C,0))),"",INDEX('Policy Characteristics'!D:D,MATCH($C4,'Policy Characteristics'!$C:$C,0)))</f>
        <v>Conventional Pollutant Standard</v>
      </c>
      <c r="K4" s="363"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63" t="str">
        <f>IF(ISBLANK(INDEX('Policy Characteristics'!I:I,MATCH($C4,'Policy Characteristics'!$C:$C,0))),"",INDEX('Policy Characteristics'!I:I,MATCH($C4,'Policy Characteristics'!$C:$C,0)))</f>
        <v>% reduction in emissions</v>
      </c>
      <c r="P4" s="363"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63" t="str">
        <f>IF(ISBLANK(INDEX('Policy Characteristics'!K:K,MATCH($C4,'Policy Characteristics'!$C:$C,0))),"",INDEX('Policy Characteristics'!K:K,MATCH($C4,'Policy Characteristics'!$C:$C,0)))</f>
        <v>transportation-sector-main.html#conv-pol-stds</v>
      </c>
      <c r="R4" s="363" t="str">
        <f>IF(ISBLANK(INDEX('Policy Characteristics'!L:L,MATCH($C4,'Policy Characteristics'!$C:$C,0))),"",INDEX('Policy Characteristics'!L:L,MATCH($C4,'Policy Characteristics'!$C:$C,0)))</f>
        <v>conventional-pollutant-standards.html</v>
      </c>
    </row>
    <row r="5" spans="1:18" s="350" customFormat="1" ht="19.95" customHeight="1">
      <c r="A5" s="363" t="str">
        <f>IF(ISBLANK(INDEX('Policy Characteristics'!A:A,MATCH($C5,'Policy Characteristics'!$C:$C,0))),"",INDEX('Policy Characteristics'!A:A,MATCH($C5,'Policy Characteristics'!$C:$C,0)))</f>
        <v>Transportation</v>
      </c>
      <c r="B5" s="375" t="str">
        <f>IF(ISBLANK(INDEX('Policy Characteristics'!B:B,MATCH($C5,'Policy Characteristics'!$C:$C,0))),"",INDEX('Policy Characteristics'!B:B,MATCH($C5,'Policy Characteristics'!$C:$C,0)))</f>
        <v>Conventional Pollutant Standards</v>
      </c>
      <c r="C5" s="363" t="str">
        <f t="shared" si="0"/>
        <v>Percentage Reduction of Separately Regulated Pollutants</v>
      </c>
      <c r="D5" s="350" t="s">
        <v>727</v>
      </c>
      <c r="E5" s="350" t="s">
        <v>734</v>
      </c>
      <c r="F5" s="350" t="s">
        <v>729</v>
      </c>
      <c r="G5" s="350" t="s">
        <v>734</v>
      </c>
      <c r="H5" s="241">
        <v>303</v>
      </c>
      <c r="I5" s="376" t="s">
        <v>731</v>
      </c>
      <c r="J5" s="377" t="str">
        <f>IF(ISBLANK(INDEX('Policy Characteristics'!D:D,MATCH($C5,'Policy Characteristics'!$C:$C,0))),"",INDEX('Policy Characteristics'!D:D,MATCH($C5,'Policy Characteristics'!$C:$C,0)))</f>
        <v>Conventional Pollutant Standard</v>
      </c>
      <c r="K5" s="363"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63" t="str">
        <f>IF(ISBLANK(INDEX('Policy Characteristics'!I:I,MATCH($C5,'Policy Characteristics'!$C:$C,0))),"",INDEX('Policy Characteristics'!I:I,MATCH($C5,'Policy Characteristics'!$C:$C,0)))</f>
        <v>% reduction in emissions</v>
      </c>
      <c r="P5" s="363"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63" t="str">
        <f>IF(ISBLANK(INDEX('Policy Characteristics'!K:K,MATCH($C5,'Policy Characteristics'!$C:$C,0))),"",INDEX('Policy Characteristics'!K:K,MATCH($C5,'Policy Characteristics'!$C:$C,0)))</f>
        <v>transportation-sector-main.html#conv-pol-stds</v>
      </c>
      <c r="R5" s="363" t="str">
        <f>IF(ISBLANK(INDEX('Policy Characteristics'!L:L,MATCH($C5,'Policy Characteristics'!$C:$C,0))),"",INDEX('Policy Characteristics'!L:L,MATCH($C5,'Policy Characteristics'!$C:$C,0)))</f>
        <v>conventional-pollutant-standards.html</v>
      </c>
    </row>
    <row r="6" spans="1:18" s="350" customFormat="1" ht="19.95" customHeight="1">
      <c r="A6" s="363" t="str">
        <f>IF(ISBLANK(INDEX('Policy Characteristics'!A:A,MATCH($C6,'Policy Characteristics'!$C:$C,0))),"",INDEX('Policy Characteristics'!A:A,MATCH($C6,'Policy Characteristics'!$C:$C,0)))</f>
        <v>Transportation</v>
      </c>
      <c r="B6" s="375" t="str">
        <f>IF(ISBLANK(INDEX('Policy Characteristics'!B:B,MATCH($C6,'Policy Characteristics'!$C:$C,0))),"",INDEX('Policy Characteristics'!B:B,MATCH($C6,'Policy Characteristics'!$C:$C,0)))</f>
        <v>Conventional Pollutant Standards</v>
      </c>
      <c r="C6" s="363" t="str">
        <f t="shared" si="0"/>
        <v>Percentage Reduction of Separately Regulated Pollutants</v>
      </c>
      <c r="D6" s="350" t="s">
        <v>727</v>
      </c>
      <c r="E6" s="350" t="s">
        <v>735</v>
      </c>
      <c r="F6" s="350" t="s">
        <v>729</v>
      </c>
      <c r="G6" s="350" t="s">
        <v>736</v>
      </c>
      <c r="H6" s="241">
        <v>304</v>
      </c>
      <c r="I6" s="376" t="s">
        <v>731</v>
      </c>
      <c r="J6" s="377" t="str">
        <f>IF(ISBLANK(INDEX('Policy Characteristics'!D:D,MATCH($C6,'Policy Characteristics'!$C:$C,0))),"",INDEX('Policy Characteristics'!D:D,MATCH($C6,'Policy Characteristics'!$C:$C,0)))</f>
        <v>Conventional Pollutant Standard</v>
      </c>
      <c r="K6" s="363"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63" t="str">
        <f>IF(ISBLANK(INDEX('Policy Characteristics'!I:I,MATCH($C6,'Policy Characteristics'!$C:$C,0))),"",INDEX('Policy Characteristics'!I:I,MATCH($C6,'Policy Characteristics'!$C:$C,0)))</f>
        <v>% reduction in emissions</v>
      </c>
      <c r="P6" s="363"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63" t="str">
        <f>IF(ISBLANK(INDEX('Policy Characteristics'!K:K,MATCH($C6,'Policy Characteristics'!$C:$C,0))),"",INDEX('Policy Characteristics'!K:K,MATCH($C6,'Policy Characteristics'!$C:$C,0)))</f>
        <v>transportation-sector-main.html#conv-pol-stds</v>
      </c>
      <c r="R6" s="363" t="str">
        <f>IF(ISBLANK(INDEX('Policy Characteristics'!L:L,MATCH($C6,'Policy Characteristics'!$C:$C,0))),"",INDEX('Policy Characteristics'!L:L,MATCH($C6,'Policy Characteristics'!$C:$C,0)))</f>
        <v>conventional-pollutant-standards.html</v>
      </c>
    </row>
    <row r="7" spans="1:18" s="350" customFormat="1" ht="19.95" customHeight="1">
      <c r="A7" s="363" t="str">
        <f>IF(ISBLANK(INDEX('Policy Characteristics'!A:A,MATCH($C7,'Policy Characteristics'!$C:$C,0))),"",INDEX('Policy Characteristics'!A:A,MATCH($C7,'Policy Characteristics'!$C:$C,0)))</f>
        <v>Transportation</v>
      </c>
      <c r="B7" s="375" t="str">
        <f>IF(ISBLANK(INDEX('Policy Characteristics'!B:B,MATCH($C7,'Policy Characteristics'!$C:$C,0))),"",INDEX('Policy Characteristics'!B:B,MATCH($C7,'Policy Characteristics'!$C:$C,0)))</f>
        <v>Conventional Pollutant Standards</v>
      </c>
      <c r="C7" s="363" t="str">
        <f t="shared" si="0"/>
        <v>Percentage Reduction of Separately Regulated Pollutants</v>
      </c>
      <c r="D7" s="350" t="s">
        <v>727</v>
      </c>
      <c r="E7" s="350" t="s">
        <v>737</v>
      </c>
      <c r="F7" s="350" t="s">
        <v>729</v>
      </c>
      <c r="G7" s="350" t="s">
        <v>737</v>
      </c>
      <c r="H7" s="241">
        <v>305</v>
      </c>
      <c r="I7" s="376" t="s">
        <v>731</v>
      </c>
      <c r="J7" s="377" t="str">
        <f>IF(ISBLANK(INDEX('Policy Characteristics'!D:D,MATCH($C7,'Policy Characteristics'!$C:$C,0))),"",INDEX('Policy Characteristics'!D:D,MATCH($C7,'Policy Characteristics'!$C:$C,0)))</f>
        <v>Conventional Pollutant Standard</v>
      </c>
      <c r="K7" s="363"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63" t="str">
        <f>IF(ISBLANK(INDEX('Policy Characteristics'!I:I,MATCH($C7,'Policy Characteristics'!$C:$C,0))),"",INDEX('Policy Characteristics'!I:I,MATCH($C7,'Policy Characteristics'!$C:$C,0)))</f>
        <v>% reduction in emissions</v>
      </c>
      <c r="P7" s="363"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63" t="str">
        <f>IF(ISBLANK(INDEX('Policy Characteristics'!K:K,MATCH($C7,'Policy Characteristics'!$C:$C,0))),"",INDEX('Policy Characteristics'!K:K,MATCH($C7,'Policy Characteristics'!$C:$C,0)))</f>
        <v>transportation-sector-main.html#conv-pol-stds</v>
      </c>
      <c r="R7" s="363" t="str">
        <f>IF(ISBLANK(INDEX('Policy Characteristics'!L:L,MATCH($C7,'Policy Characteristics'!$C:$C,0))),"",INDEX('Policy Characteristics'!L:L,MATCH($C7,'Policy Characteristics'!$C:$C,0)))</f>
        <v>conventional-pollutant-standards.html</v>
      </c>
    </row>
    <row r="8" spans="1:18" s="350" customFormat="1" ht="19.95" customHeight="1">
      <c r="A8" s="363" t="str">
        <f>IF(ISBLANK(INDEX('Policy Characteristics'!A:A,MATCH($C8,'Policy Characteristics'!$C:$C,0))),"",INDEX('Policy Characteristics'!A:A,MATCH($C8,'Policy Characteristics'!$C:$C,0)))</f>
        <v>Transportation</v>
      </c>
      <c r="B8" s="375" t="str">
        <f>IF(ISBLANK(INDEX('Policy Characteristics'!B:B,MATCH($C8,'Policy Characteristics'!$C:$C,0))),"",INDEX('Policy Characteristics'!B:B,MATCH($C8,'Policy Characteristics'!$C:$C,0)))</f>
        <v>Conventional Pollutant Standards</v>
      </c>
      <c r="C8" s="363" t="str">
        <f t="shared" si="0"/>
        <v>Percentage Reduction of Separately Regulated Pollutants</v>
      </c>
      <c r="D8" s="350" t="s">
        <v>727</v>
      </c>
      <c r="E8" s="350" t="s">
        <v>738</v>
      </c>
      <c r="F8" s="350" t="s">
        <v>729</v>
      </c>
      <c r="G8" s="350" t="s">
        <v>738</v>
      </c>
      <c r="H8" s="241">
        <v>306</v>
      </c>
      <c r="I8" s="376" t="s">
        <v>731</v>
      </c>
      <c r="J8" s="377" t="str">
        <f>IF(ISBLANK(INDEX('Policy Characteristics'!D:D,MATCH($C8,'Policy Characteristics'!$C:$C,0))),"",INDEX('Policy Characteristics'!D:D,MATCH($C8,'Policy Characteristics'!$C:$C,0)))</f>
        <v>Conventional Pollutant Standard</v>
      </c>
      <c r="K8" s="363"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63" t="str">
        <f>IF(ISBLANK(INDEX('Policy Characteristics'!I:I,MATCH($C8,'Policy Characteristics'!$C:$C,0))),"",INDEX('Policy Characteristics'!I:I,MATCH($C8,'Policy Characteristics'!$C:$C,0)))</f>
        <v>% reduction in emissions</v>
      </c>
      <c r="P8" s="363"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63" t="str">
        <f>IF(ISBLANK(INDEX('Policy Characteristics'!K:K,MATCH($C8,'Policy Characteristics'!$C:$C,0))),"",INDEX('Policy Characteristics'!K:K,MATCH($C8,'Policy Characteristics'!$C:$C,0)))</f>
        <v>transportation-sector-main.html#conv-pol-stds</v>
      </c>
      <c r="R8" s="363" t="str">
        <f>IF(ISBLANK(INDEX('Policy Characteristics'!L:L,MATCH($C8,'Policy Characteristics'!$C:$C,0))),"",INDEX('Policy Characteristics'!L:L,MATCH($C8,'Policy Characteristics'!$C:$C,0)))</f>
        <v>conventional-pollutant-standards.html</v>
      </c>
    </row>
    <row r="9" spans="1:18" s="350" customFormat="1" ht="19.95" customHeight="1">
      <c r="A9" s="363" t="str">
        <f>IF(ISBLANK(INDEX('Policy Characteristics'!A:A,MATCH($C9,'Policy Characteristics'!$C:$C,0))),"",INDEX('Policy Characteristics'!A:A,MATCH($C9,'Policy Characteristics'!$C:$C,0)))</f>
        <v>Transportation</v>
      </c>
      <c r="B9" s="375" t="str">
        <f>IF(ISBLANK(INDEX('Policy Characteristics'!B:B,MATCH($C9,'Policy Characteristics'!$C:$C,0))),"",INDEX('Policy Characteristics'!B:B,MATCH($C9,'Policy Characteristics'!$C:$C,0)))</f>
        <v>Conventional Pollutant Standards</v>
      </c>
      <c r="C9" s="363" t="str">
        <f t="shared" si="0"/>
        <v>Percentage Reduction of Separately Regulated Pollutants</v>
      </c>
      <c r="D9" s="350" t="s">
        <v>727</v>
      </c>
      <c r="E9" s="350" t="s">
        <v>739</v>
      </c>
      <c r="F9" s="350" t="s">
        <v>729</v>
      </c>
      <c r="G9" s="350" t="s">
        <v>739</v>
      </c>
      <c r="H9" s="241">
        <v>307</v>
      </c>
      <c r="I9" s="376" t="s">
        <v>731</v>
      </c>
      <c r="J9" s="377" t="str">
        <f>IF(ISBLANK(INDEX('Policy Characteristics'!D:D,MATCH($C9,'Policy Characteristics'!$C:$C,0))),"",INDEX('Policy Characteristics'!D:D,MATCH($C9,'Policy Characteristics'!$C:$C,0)))</f>
        <v>Conventional Pollutant Standard</v>
      </c>
      <c r="K9" s="363"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63" t="str">
        <f>IF(ISBLANK(INDEX('Policy Characteristics'!I:I,MATCH($C9,'Policy Characteristics'!$C:$C,0))),"",INDEX('Policy Characteristics'!I:I,MATCH($C9,'Policy Characteristics'!$C:$C,0)))</f>
        <v>% reduction in emissions</v>
      </c>
      <c r="P9" s="363"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63" t="str">
        <f>IF(ISBLANK(INDEX('Policy Characteristics'!K:K,MATCH($C9,'Policy Characteristics'!$C:$C,0))),"",INDEX('Policy Characteristics'!K:K,MATCH($C9,'Policy Characteristics'!$C:$C,0)))</f>
        <v>transportation-sector-main.html#conv-pol-stds</v>
      </c>
      <c r="R9" s="363" t="str">
        <f>IF(ISBLANK(INDEX('Policy Characteristics'!L:L,MATCH($C9,'Policy Characteristics'!$C:$C,0))),"",INDEX('Policy Characteristics'!L:L,MATCH($C9,'Policy Characteristics'!$C:$C,0)))</f>
        <v>conventional-pollutant-standards.html</v>
      </c>
    </row>
    <row r="10" spans="1:18" s="350" customFormat="1" ht="19.95" customHeight="1">
      <c r="A10" s="363" t="str">
        <f>IF(ISBLANK(INDEX('Policy Characteristics'!A:A,MATCH($C10,'Policy Characteristics'!$C:$C,0))),"",INDEX('Policy Characteristics'!A:A,MATCH($C10,'Policy Characteristics'!$C:$C,0)))</f>
        <v>Transportation</v>
      </c>
      <c r="B10" s="375" t="str">
        <f>IF(ISBLANK(INDEX('Policy Characteristics'!B:B,MATCH($C10,'Policy Characteristics'!$C:$C,0))),"",INDEX('Policy Characteristics'!B:B,MATCH($C10,'Policy Characteristics'!$C:$C,0)))</f>
        <v>Conventional Pollutant Standards</v>
      </c>
      <c r="C10" s="363" t="str">
        <f t="shared" si="0"/>
        <v>Percentage Reduction of Separately Regulated Pollutants</v>
      </c>
      <c r="D10" s="350" t="s">
        <v>727</v>
      </c>
      <c r="E10" s="350" t="s">
        <v>740</v>
      </c>
      <c r="F10" s="350" t="s">
        <v>729</v>
      </c>
      <c r="G10" s="350" t="s">
        <v>740</v>
      </c>
      <c r="H10" s="241">
        <v>308</v>
      </c>
      <c r="I10" s="378" t="s">
        <v>741</v>
      </c>
      <c r="J10" s="377" t="str">
        <f>IF(ISBLANK(INDEX('Policy Characteristics'!D:D,MATCH($C10,'Policy Characteristics'!$C:$C,0))),"",INDEX('Policy Characteristics'!D:D,MATCH($C10,'Policy Characteristics'!$C:$C,0)))</f>
        <v>Conventional Pollutant Standard</v>
      </c>
      <c r="K10" s="363"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63" t="str">
        <f>IF(ISBLANK(INDEX('Policy Characteristics'!I:I,MATCH($C10,'Policy Characteristics'!$C:$C,0))),"",INDEX('Policy Characteristics'!I:I,MATCH($C10,'Policy Characteristics'!$C:$C,0)))</f>
        <v>% reduction in emissions</v>
      </c>
      <c r="P10" s="363"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63" t="str">
        <f>IF(ISBLANK(INDEX('Policy Characteristics'!K:K,MATCH($C10,'Policy Characteristics'!$C:$C,0))),"",INDEX('Policy Characteristics'!K:K,MATCH($C10,'Policy Characteristics'!$C:$C,0)))</f>
        <v>transportation-sector-main.html#conv-pol-stds</v>
      </c>
      <c r="R10" s="363" t="str">
        <f>IF(ISBLANK(INDEX('Policy Characteristics'!L:L,MATCH($C10,'Policy Characteristics'!$C:$C,0))),"",INDEX('Policy Characteristics'!L:L,MATCH($C10,'Policy Characteristics'!$C:$C,0)))</f>
        <v>conventional-pollutant-standards.html</v>
      </c>
    </row>
    <row r="11" spans="1:18" s="350" customFormat="1" ht="19.95" customHeight="1">
      <c r="A11" s="363" t="str">
        <f>IF(ISBLANK(INDEX('Policy Characteristics'!A:A,MATCH($C11,'Policy Characteristics'!$C:$C,0))),"",INDEX('Policy Characteristics'!A:A,MATCH($C11,'Policy Characteristics'!$C:$C,0)))</f>
        <v>Transportation</v>
      </c>
      <c r="B11" s="375" t="str">
        <f>IF(ISBLANK(INDEX('Policy Characteristics'!B:B,MATCH($C11,'Policy Characteristics'!$C:$C,0))),"",INDEX('Policy Characteristics'!B:B,MATCH($C11,'Policy Characteristics'!$C:$C,0)))</f>
        <v>Conventional Pollutant Standards</v>
      </c>
      <c r="C11" s="363" t="str">
        <f t="shared" si="0"/>
        <v>Percentage Reduction of Separately Regulated Pollutants</v>
      </c>
      <c r="D11" s="350" t="s">
        <v>727</v>
      </c>
      <c r="E11" s="350" t="s">
        <v>742</v>
      </c>
      <c r="F11" s="350" t="s">
        <v>729</v>
      </c>
      <c r="G11" s="350" t="s">
        <v>742</v>
      </c>
      <c r="H11" s="241">
        <v>309</v>
      </c>
      <c r="I11" s="378" t="s">
        <v>741</v>
      </c>
      <c r="J11" s="377" t="str">
        <f>IF(ISBLANK(INDEX('Policy Characteristics'!D:D,MATCH($C11,'Policy Characteristics'!$C:$C,0))),"",INDEX('Policy Characteristics'!D:D,MATCH($C11,'Policy Characteristics'!$C:$C,0)))</f>
        <v>Conventional Pollutant Standard</v>
      </c>
      <c r="K11" s="363"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63" t="str">
        <f>IF(ISBLANK(INDEX('Policy Characteristics'!I:I,MATCH($C11,'Policy Characteristics'!$C:$C,0))),"",INDEX('Policy Characteristics'!I:I,MATCH($C11,'Policy Characteristics'!$C:$C,0)))</f>
        <v>% reduction in emissions</v>
      </c>
      <c r="P11" s="363"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63" t="str">
        <f>IF(ISBLANK(INDEX('Policy Characteristics'!K:K,MATCH($C11,'Policy Characteristics'!$C:$C,0))),"",INDEX('Policy Characteristics'!K:K,MATCH($C11,'Policy Characteristics'!$C:$C,0)))</f>
        <v>transportation-sector-main.html#conv-pol-stds</v>
      </c>
      <c r="R11" s="363" t="str">
        <f>IF(ISBLANK(INDEX('Policy Characteristics'!L:L,MATCH($C11,'Policy Characteristics'!$C:$C,0))),"",INDEX('Policy Characteristics'!L:L,MATCH($C11,'Policy Characteristics'!$C:$C,0)))</f>
        <v>conventional-pollutant-standards.html</v>
      </c>
    </row>
    <row r="12" spans="1:18" s="350" customFormat="1" ht="19.95" customHeight="1">
      <c r="A12" s="363" t="str">
        <f>IF(ISBLANK(INDEX('Policy Characteristics'!A:A,MATCH($C12,'Policy Characteristics'!$C:$C,0))),"",INDEX('Policy Characteristics'!A:A,MATCH($C12,'Policy Characteristics'!$C:$C,0)))</f>
        <v>Transportation</v>
      </c>
      <c r="B12" s="375" t="str">
        <f>IF(ISBLANK(INDEX('Policy Characteristics'!B:B,MATCH($C12,'Policy Characteristics'!$C:$C,0))),"",INDEX('Policy Characteristics'!B:B,MATCH($C12,'Policy Characteristics'!$C:$C,0)))</f>
        <v>Conventional Pollutant Standards</v>
      </c>
      <c r="C12" s="363" t="str">
        <f t="shared" si="0"/>
        <v>Percentage Reduction of Separately Regulated Pollutants</v>
      </c>
      <c r="D12" s="350" t="s">
        <v>743</v>
      </c>
      <c r="E12" s="350" t="s">
        <v>728</v>
      </c>
      <c r="F12" s="350" t="s">
        <v>744</v>
      </c>
      <c r="G12" s="350" t="s">
        <v>730</v>
      </c>
      <c r="H12" s="241">
        <v>310</v>
      </c>
      <c r="I12" s="376" t="s">
        <v>731</v>
      </c>
      <c r="J12" s="377" t="str">
        <f>IF(ISBLANK(INDEX('Policy Characteristics'!D:D,MATCH($C12,'Policy Characteristics'!$C:$C,0))),"",INDEX('Policy Characteristics'!D:D,MATCH($C12,'Policy Characteristics'!$C:$C,0)))</f>
        <v>Conventional Pollutant Standard</v>
      </c>
      <c r="K12" s="363"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63" t="str">
        <f>IF(ISBLANK(INDEX('Policy Characteristics'!I:I,MATCH($C12,'Policy Characteristics'!$C:$C,0))),"",INDEX('Policy Characteristics'!I:I,MATCH($C12,'Policy Characteristics'!$C:$C,0)))</f>
        <v>% reduction in emissions</v>
      </c>
      <c r="P12" s="363"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63" t="str">
        <f>IF(ISBLANK(INDEX('Policy Characteristics'!K:K,MATCH($C12,'Policy Characteristics'!$C:$C,0))),"",INDEX('Policy Characteristics'!K:K,MATCH($C12,'Policy Characteristics'!$C:$C,0)))</f>
        <v>transportation-sector-main.html#conv-pol-stds</v>
      </c>
      <c r="R12" s="363" t="str">
        <f>IF(ISBLANK(INDEX('Policy Characteristics'!L:L,MATCH($C12,'Policy Characteristics'!$C:$C,0))),"",INDEX('Policy Characteristics'!L:L,MATCH($C12,'Policy Characteristics'!$C:$C,0)))</f>
        <v>conventional-pollutant-standards.html</v>
      </c>
    </row>
    <row r="13" spans="1:18" s="350" customFormat="1" ht="19.95" customHeight="1">
      <c r="A13" s="363" t="str">
        <f>IF(ISBLANK(INDEX('Policy Characteristics'!A:A,MATCH($C13,'Policy Characteristics'!$C:$C,0))),"",INDEX('Policy Characteristics'!A:A,MATCH($C13,'Policy Characteristics'!$C:$C,0)))</f>
        <v>Transportation</v>
      </c>
      <c r="B13" s="375" t="str">
        <f>IF(ISBLANK(INDEX('Policy Characteristics'!B:B,MATCH($C13,'Policy Characteristics'!$C:$C,0))),"",INDEX('Policy Characteristics'!B:B,MATCH($C13,'Policy Characteristics'!$C:$C,0)))</f>
        <v>Conventional Pollutant Standards</v>
      </c>
      <c r="C13" s="363" t="str">
        <f t="shared" si="0"/>
        <v>Percentage Reduction of Separately Regulated Pollutants</v>
      </c>
      <c r="D13" s="350" t="s">
        <v>743</v>
      </c>
      <c r="E13" s="350" t="s">
        <v>732</v>
      </c>
      <c r="F13" s="350" t="s">
        <v>744</v>
      </c>
      <c r="G13" s="350" t="s">
        <v>732</v>
      </c>
      <c r="H13" s="241">
        <v>311</v>
      </c>
      <c r="I13" s="376" t="s">
        <v>731</v>
      </c>
      <c r="J13" s="377" t="str">
        <f>IF(ISBLANK(INDEX('Policy Characteristics'!D:D,MATCH($C13,'Policy Characteristics'!$C:$C,0))),"",INDEX('Policy Characteristics'!D:D,MATCH($C13,'Policy Characteristics'!$C:$C,0)))</f>
        <v>Conventional Pollutant Standard</v>
      </c>
      <c r="K13" s="363"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63" t="str">
        <f>IF(ISBLANK(INDEX('Policy Characteristics'!I:I,MATCH($C13,'Policy Characteristics'!$C:$C,0))),"",INDEX('Policy Characteristics'!I:I,MATCH($C13,'Policy Characteristics'!$C:$C,0)))</f>
        <v>% reduction in emissions</v>
      </c>
      <c r="P13" s="363"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63" t="str">
        <f>IF(ISBLANK(INDEX('Policy Characteristics'!K:K,MATCH($C13,'Policy Characteristics'!$C:$C,0))),"",INDEX('Policy Characteristics'!K:K,MATCH($C13,'Policy Characteristics'!$C:$C,0)))</f>
        <v>transportation-sector-main.html#conv-pol-stds</v>
      </c>
      <c r="R13" s="363" t="str">
        <f>IF(ISBLANK(INDEX('Policy Characteristics'!L:L,MATCH($C13,'Policy Characteristics'!$C:$C,0))),"",INDEX('Policy Characteristics'!L:L,MATCH($C13,'Policy Characteristics'!$C:$C,0)))</f>
        <v>conventional-pollutant-standards.html</v>
      </c>
    </row>
    <row r="14" spans="1:18" s="350" customFormat="1" ht="19.95" customHeight="1">
      <c r="A14" s="363" t="str">
        <f>IF(ISBLANK(INDEX('Policy Characteristics'!A:A,MATCH($C14,'Policy Characteristics'!$C:$C,0))),"",INDEX('Policy Characteristics'!A:A,MATCH($C14,'Policy Characteristics'!$C:$C,0)))</f>
        <v>Transportation</v>
      </c>
      <c r="B14" s="375" t="str">
        <f>IF(ISBLANK(INDEX('Policy Characteristics'!B:B,MATCH($C14,'Policy Characteristics'!$C:$C,0))),"",INDEX('Policy Characteristics'!B:B,MATCH($C14,'Policy Characteristics'!$C:$C,0)))</f>
        <v>Conventional Pollutant Standards</v>
      </c>
      <c r="C14" s="363" t="str">
        <f t="shared" si="0"/>
        <v>Percentage Reduction of Separately Regulated Pollutants</v>
      </c>
      <c r="D14" s="350" t="s">
        <v>743</v>
      </c>
      <c r="E14" s="350" t="s">
        <v>733</v>
      </c>
      <c r="F14" s="350" t="s">
        <v>744</v>
      </c>
      <c r="G14" s="350" t="s">
        <v>733</v>
      </c>
      <c r="H14" s="241">
        <v>312</v>
      </c>
      <c r="I14" s="376" t="s">
        <v>731</v>
      </c>
      <c r="J14" s="377" t="str">
        <f>IF(ISBLANK(INDEX('Policy Characteristics'!D:D,MATCH($C14,'Policy Characteristics'!$C:$C,0))),"",INDEX('Policy Characteristics'!D:D,MATCH($C14,'Policy Characteristics'!$C:$C,0)))</f>
        <v>Conventional Pollutant Standard</v>
      </c>
      <c r="K14" s="363"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63" t="str">
        <f>IF(ISBLANK(INDEX('Policy Characteristics'!I:I,MATCH($C14,'Policy Characteristics'!$C:$C,0))),"",INDEX('Policy Characteristics'!I:I,MATCH($C14,'Policy Characteristics'!$C:$C,0)))</f>
        <v>% reduction in emissions</v>
      </c>
      <c r="P14" s="363"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63" t="str">
        <f>IF(ISBLANK(INDEX('Policy Characteristics'!K:K,MATCH($C14,'Policy Characteristics'!$C:$C,0))),"",INDEX('Policy Characteristics'!K:K,MATCH($C14,'Policy Characteristics'!$C:$C,0)))</f>
        <v>transportation-sector-main.html#conv-pol-stds</v>
      </c>
      <c r="R14" s="363" t="str">
        <f>IF(ISBLANK(INDEX('Policy Characteristics'!L:L,MATCH($C14,'Policy Characteristics'!$C:$C,0))),"",INDEX('Policy Characteristics'!L:L,MATCH($C14,'Policy Characteristics'!$C:$C,0)))</f>
        <v>conventional-pollutant-standards.html</v>
      </c>
    </row>
    <row r="15" spans="1:18" s="350" customFormat="1" ht="19.95" customHeight="1">
      <c r="A15" s="363" t="str">
        <f>IF(ISBLANK(INDEX('Policy Characteristics'!A:A,MATCH($C15,'Policy Characteristics'!$C:$C,0))),"",INDEX('Policy Characteristics'!A:A,MATCH($C15,'Policy Characteristics'!$C:$C,0)))</f>
        <v>Transportation</v>
      </c>
      <c r="B15" s="375" t="str">
        <f>IF(ISBLANK(INDEX('Policy Characteristics'!B:B,MATCH($C15,'Policy Characteristics'!$C:$C,0))),"",INDEX('Policy Characteristics'!B:B,MATCH($C15,'Policy Characteristics'!$C:$C,0)))</f>
        <v>Conventional Pollutant Standards</v>
      </c>
      <c r="C15" s="363" t="str">
        <f t="shared" si="0"/>
        <v>Percentage Reduction of Separately Regulated Pollutants</v>
      </c>
      <c r="D15" s="350" t="s">
        <v>743</v>
      </c>
      <c r="E15" s="350" t="s">
        <v>734</v>
      </c>
      <c r="F15" s="350" t="s">
        <v>744</v>
      </c>
      <c r="G15" s="350" t="s">
        <v>734</v>
      </c>
      <c r="H15" s="241">
        <v>313</v>
      </c>
      <c r="I15" s="376" t="s">
        <v>731</v>
      </c>
      <c r="J15" s="377" t="str">
        <f>IF(ISBLANK(INDEX('Policy Characteristics'!D:D,MATCH($C15,'Policy Characteristics'!$C:$C,0))),"",INDEX('Policy Characteristics'!D:D,MATCH($C15,'Policy Characteristics'!$C:$C,0)))</f>
        <v>Conventional Pollutant Standard</v>
      </c>
      <c r="K15" s="363"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63" t="str">
        <f>IF(ISBLANK(INDEX('Policy Characteristics'!I:I,MATCH($C15,'Policy Characteristics'!$C:$C,0))),"",INDEX('Policy Characteristics'!I:I,MATCH($C15,'Policy Characteristics'!$C:$C,0)))</f>
        <v>% reduction in emissions</v>
      </c>
      <c r="P15" s="363"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63" t="str">
        <f>IF(ISBLANK(INDEX('Policy Characteristics'!K:K,MATCH($C15,'Policy Characteristics'!$C:$C,0))),"",INDEX('Policy Characteristics'!K:K,MATCH($C15,'Policy Characteristics'!$C:$C,0)))</f>
        <v>transportation-sector-main.html#conv-pol-stds</v>
      </c>
      <c r="R15" s="363" t="str">
        <f>IF(ISBLANK(INDEX('Policy Characteristics'!L:L,MATCH($C15,'Policy Characteristics'!$C:$C,0))),"",INDEX('Policy Characteristics'!L:L,MATCH($C15,'Policy Characteristics'!$C:$C,0)))</f>
        <v>conventional-pollutant-standards.html</v>
      </c>
    </row>
    <row r="16" spans="1:18" s="350" customFormat="1" ht="19.95" customHeight="1">
      <c r="A16" s="363" t="str">
        <f>IF(ISBLANK(INDEX('Policy Characteristics'!A:A,MATCH($C16,'Policy Characteristics'!$C:$C,0))),"",INDEX('Policy Characteristics'!A:A,MATCH($C16,'Policy Characteristics'!$C:$C,0)))</f>
        <v>Transportation</v>
      </c>
      <c r="B16" s="375" t="str">
        <f>IF(ISBLANK(INDEX('Policy Characteristics'!B:B,MATCH($C16,'Policy Characteristics'!$C:$C,0))),"",INDEX('Policy Characteristics'!B:B,MATCH($C16,'Policy Characteristics'!$C:$C,0)))</f>
        <v>Conventional Pollutant Standards</v>
      </c>
      <c r="C16" s="363" t="str">
        <f t="shared" si="0"/>
        <v>Percentage Reduction of Separately Regulated Pollutants</v>
      </c>
      <c r="D16" s="350" t="s">
        <v>743</v>
      </c>
      <c r="E16" s="350" t="s">
        <v>735</v>
      </c>
      <c r="F16" s="350" t="s">
        <v>744</v>
      </c>
      <c r="G16" s="350" t="s">
        <v>736</v>
      </c>
      <c r="H16" s="241">
        <v>314</v>
      </c>
      <c r="I16" s="376" t="s">
        <v>731</v>
      </c>
      <c r="J16" s="377" t="str">
        <f>IF(ISBLANK(INDEX('Policy Characteristics'!D:D,MATCH($C16,'Policy Characteristics'!$C:$C,0))),"",INDEX('Policy Characteristics'!D:D,MATCH($C16,'Policy Characteristics'!$C:$C,0)))</f>
        <v>Conventional Pollutant Standard</v>
      </c>
      <c r="K16" s="363"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63" t="str">
        <f>IF(ISBLANK(INDEX('Policy Characteristics'!I:I,MATCH($C16,'Policy Characteristics'!$C:$C,0))),"",INDEX('Policy Characteristics'!I:I,MATCH($C16,'Policy Characteristics'!$C:$C,0)))</f>
        <v>% reduction in emissions</v>
      </c>
      <c r="P16" s="363"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63" t="str">
        <f>IF(ISBLANK(INDEX('Policy Characteristics'!K:K,MATCH($C16,'Policy Characteristics'!$C:$C,0))),"",INDEX('Policy Characteristics'!K:K,MATCH($C16,'Policy Characteristics'!$C:$C,0)))</f>
        <v>transportation-sector-main.html#conv-pol-stds</v>
      </c>
      <c r="R16" s="363" t="str">
        <f>IF(ISBLANK(INDEX('Policy Characteristics'!L:L,MATCH($C16,'Policy Characteristics'!$C:$C,0))),"",INDEX('Policy Characteristics'!L:L,MATCH($C16,'Policy Characteristics'!$C:$C,0)))</f>
        <v>conventional-pollutant-standards.html</v>
      </c>
    </row>
    <row r="17" spans="1:18" s="350" customFormat="1" ht="19.95" customHeight="1">
      <c r="A17" s="363" t="str">
        <f>IF(ISBLANK(INDEX('Policy Characteristics'!A:A,MATCH($C17,'Policy Characteristics'!$C:$C,0))),"",INDEX('Policy Characteristics'!A:A,MATCH($C17,'Policy Characteristics'!$C:$C,0)))</f>
        <v>Transportation</v>
      </c>
      <c r="B17" s="375" t="str">
        <f>IF(ISBLANK(INDEX('Policy Characteristics'!B:B,MATCH($C17,'Policy Characteristics'!$C:$C,0))),"",INDEX('Policy Characteristics'!B:B,MATCH($C17,'Policy Characteristics'!$C:$C,0)))</f>
        <v>Conventional Pollutant Standards</v>
      </c>
      <c r="C17" s="363" t="str">
        <f t="shared" si="0"/>
        <v>Percentage Reduction of Separately Regulated Pollutants</v>
      </c>
      <c r="D17" s="350" t="s">
        <v>743</v>
      </c>
      <c r="E17" s="350" t="s">
        <v>737</v>
      </c>
      <c r="F17" s="350" t="s">
        <v>744</v>
      </c>
      <c r="G17" s="350" t="s">
        <v>737</v>
      </c>
      <c r="H17" s="241">
        <v>315</v>
      </c>
      <c r="I17" s="376" t="s">
        <v>731</v>
      </c>
      <c r="J17" s="377" t="str">
        <f>IF(ISBLANK(INDEX('Policy Characteristics'!D:D,MATCH($C17,'Policy Characteristics'!$C:$C,0))),"",INDEX('Policy Characteristics'!D:D,MATCH($C17,'Policy Characteristics'!$C:$C,0)))</f>
        <v>Conventional Pollutant Standard</v>
      </c>
      <c r="K17" s="363"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63" t="str">
        <f>IF(ISBLANK(INDEX('Policy Characteristics'!I:I,MATCH($C17,'Policy Characteristics'!$C:$C,0))),"",INDEX('Policy Characteristics'!I:I,MATCH($C17,'Policy Characteristics'!$C:$C,0)))</f>
        <v>% reduction in emissions</v>
      </c>
      <c r="P17" s="363"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63" t="str">
        <f>IF(ISBLANK(INDEX('Policy Characteristics'!K:K,MATCH($C17,'Policy Characteristics'!$C:$C,0))),"",INDEX('Policy Characteristics'!K:K,MATCH($C17,'Policy Characteristics'!$C:$C,0)))</f>
        <v>transportation-sector-main.html#conv-pol-stds</v>
      </c>
      <c r="R17" s="363" t="str">
        <f>IF(ISBLANK(INDEX('Policy Characteristics'!L:L,MATCH($C17,'Policy Characteristics'!$C:$C,0))),"",INDEX('Policy Characteristics'!L:L,MATCH($C17,'Policy Characteristics'!$C:$C,0)))</f>
        <v>conventional-pollutant-standards.html</v>
      </c>
    </row>
    <row r="18" spans="1:18" s="350" customFormat="1" ht="19.95" customHeight="1">
      <c r="A18" s="363" t="str">
        <f>IF(ISBLANK(INDEX('Policy Characteristics'!A:A,MATCH($C18,'Policy Characteristics'!$C:$C,0))),"",INDEX('Policy Characteristics'!A:A,MATCH($C18,'Policy Characteristics'!$C:$C,0)))</f>
        <v>Transportation</v>
      </c>
      <c r="B18" s="375" t="str">
        <f>IF(ISBLANK(INDEX('Policy Characteristics'!B:B,MATCH($C18,'Policy Characteristics'!$C:$C,0))),"",INDEX('Policy Characteristics'!B:B,MATCH($C18,'Policy Characteristics'!$C:$C,0)))</f>
        <v>Conventional Pollutant Standards</v>
      </c>
      <c r="C18" s="363" t="str">
        <f t="shared" si="0"/>
        <v>Percentage Reduction of Separately Regulated Pollutants</v>
      </c>
      <c r="D18" s="350" t="s">
        <v>743</v>
      </c>
      <c r="E18" s="350" t="s">
        <v>738</v>
      </c>
      <c r="F18" s="350" t="s">
        <v>744</v>
      </c>
      <c r="G18" s="350" t="s">
        <v>738</v>
      </c>
      <c r="H18" s="241">
        <v>316</v>
      </c>
      <c r="I18" s="376" t="s">
        <v>731</v>
      </c>
      <c r="J18" s="377" t="str">
        <f>IF(ISBLANK(INDEX('Policy Characteristics'!D:D,MATCH($C18,'Policy Characteristics'!$C:$C,0))),"",INDEX('Policy Characteristics'!D:D,MATCH($C18,'Policy Characteristics'!$C:$C,0)))</f>
        <v>Conventional Pollutant Standard</v>
      </c>
      <c r="K18" s="363"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63" t="str">
        <f>IF(ISBLANK(INDEX('Policy Characteristics'!I:I,MATCH($C18,'Policy Characteristics'!$C:$C,0))),"",INDEX('Policy Characteristics'!I:I,MATCH($C18,'Policy Characteristics'!$C:$C,0)))</f>
        <v>% reduction in emissions</v>
      </c>
      <c r="P18" s="363"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63" t="str">
        <f>IF(ISBLANK(INDEX('Policy Characteristics'!K:K,MATCH($C18,'Policy Characteristics'!$C:$C,0))),"",INDEX('Policy Characteristics'!K:K,MATCH($C18,'Policy Characteristics'!$C:$C,0)))</f>
        <v>transportation-sector-main.html#conv-pol-stds</v>
      </c>
      <c r="R18" s="363" t="str">
        <f>IF(ISBLANK(INDEX('Policy Characteristics'!L:L,MATCH($C18,'Policy Characteristics'!$C:$C,0))),"",INDEX('Policy Characteristics'!L:L,MATCH($C18,'Policy Characteristics'!$C:$C,0)))</f>
        <v>conventional-pollutant-standards.html</v>
      </c>
    </row>
    <row r="19" spans="1:18" s="350" customFormat="1" ht="19.95" customHeight="1">
      <c r="A19" s="363" t="str">
        <f>IF(ISBLANK(INDEX('Policy Characteristics'!A:A,MATCH($C19,'Policy Characteristics'!$C:$C,0))),"",INDEX('Policy Characteristics'!A:A,MATCH($C19,'Policy Characteristics'!$C:$C,0)))</f>
        <v>Transportation</v>
      </c>
      <c r="B19" s="375" t="str">
        <f>IF(ISBLANK(INDEX('Policy Characteristics'!B:B,MATCH($C19,'Policy Characteristics'!$C:$C,0))),"",INDEX('Policy Characteristics'!B:B,MATCH($C19,'Policy Characteristics'!$C:$C,0)))</f>
        <v>Conventional Pollutant Standards</v>
      </c>
      <c r="C19" s="363" t="str">
        <f t="shared" si="0"/>
        <v>Percentage Reduction of Separately Regulated Pollutants</v>
      </c>
      <c r="D19" s="350" t="s">
        <v>743</v>
      </c>
      <c r="E19" s="350" t="s">
        <v>739</v>
      </c>
      <c r="F19" s="350" t="s">
        <v>744</v>
      </c>
      <c r="G19" s="350" t="s">
        <v>739</v>
      </c>
      <c r="H19" s="241">
        <v>317</v>
      </c>
      <c r="I19" s="376" t="s">
        <v>731</v>
      </c>
      <c r="J19" s="377" t="str">
        <f>IF(ISBLANK(INDEX('Policy Characteristics'!D:D,MATCH($C19,'Policy Characteristics'!$C:$C,0))),"",INDEX('Policy Characteristics'!D:D,MATCH($C19,'Policy Characteristics'!$C:$C,0)))</f>
        <v>Conventional Pollutant Standard</v>
      </c>
      <c r="K19" s="363"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63" t="str">
        <f>IF(ISBLANK(INDEX('Policy Characteristics'!I:I,MATCH($C19,'Policy Characteristics'!$C:$C,0))),"",INDEX('Policy Characteristics'!I:I,MATCH($C19,'Policy Characteristics'!$C:$C,0)))</f>
        <v>% reduction in emissions</v>
      </c>
      <c r="P19" s="363"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63" t="str">
        <f>IF(ISBLANK(INDEX('Policy Characteristics'!K:K,MATCH($C19,'Policy Characteristics'!$C:$C,0))),"",INDEX('Policy Characteristics'!K:K,MATCH($C19,'Policy Characteristics'!$C:$C,0)))</f>
        <v>transportation-sector-main.html#conv-pol-stds</v>
      </c>
      <c r="R19" s="363" t="str">
        <f>IF(ISBLANK(INDEX('Policy Characteristics'!L:L,MATCH($C19,'Policy Characteristics'!$C:$C,0))),"",INDEX('Policy Characteristics'!L:L,MATCH($C19,'Policy Characteristics'!$C:$C,0)))</f>
        <v>conventional-pollutant-standards.html</v>
      </c>
    </row>
    <row r="20" spans="1:18" s="350" customFormat="1" ht="19.95" customHeight="1">
      <c r="A20" s="363" t="str">
        <f>IF(ISBLANK(INDEX('Policy Characteristics'!A:A,MATCH($C20,'Policy Characteristics'!$C:$C,0))),"",INDEX('Policy Characteristics'!A:A,MATCH($C20,'Policy Characteristics'!$C:$C,0)))</f>
        <v>Transportation</v>
      </c>
      <c r="B20" s="375" t="str">
        <f>IF(ISBLANK(INDEX('Policy Characteristics'!B:B,MATCH($C20,'Policy Characteristics'!$C:$C,0))),"",INDEX('Policy Characteristics'!B:B,MATCH($C20,'Policy Characteristics'!$C:$C,0)))</f>
        <v>Conventional Pollutant Standards</v>
      </c>
      <c r="C20" s="363" t="str">
        <f t="shared" si="0"/>
        <v>Percentage Reduction of Separately Regulated Pollutants</v>
      </c>
      <c r="D20" s="350" t="s">
        <v>743</v>
      </c>
      <c r="E20" s="350" t="s">
        <v>740</v>
      </c>
      <c r="F20" s="350" t="s">
        <v>744</v>
      </c>
      <c r="G20" s="350" t="s">
        <v>740</v>
      </c>
      <c r="H20" s="241">
        <v>318</v>
      </c>
      <c r="I20" s="378" t="s">
        <v>741</v>
      </c>
      <c r="J20" s="377" t="str">
        <f>IF(ISBLANK(INDEX('Policy Characteristics'!D:D,MATCH($C20,'Policy Characteristics'!$C:$C,0))),"",INDEX('Policy Characteristics'!D:D,MATCH($C20,'Policy Characteristics'!$C:$C,0)))</f>
        <v>Conventional Pollutant Standard</v>
      </c>
      <c r="K20" s="363"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63" t="str">
        <f>IF(ISBLANK(INDEX('Policy Characteristics'!I:I,MATCH($C20,'Policy Characteristics'!$C:$C,0))),"",INDEX('Policy Characteristics'!I:I,MATCH($C20,'Policy Characteristics'!$C:$C,0)))</f>
        <v>% reduction in emissions</v>
      </c>
      <c r="P20" s="363"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63" t="str">
        <f>IF(ISBLANK(INDEX('Policy Characteristics'!K:K,MATCH($C20,'Policy Characteristics'!$C:$C,0))),"",INDEX('Policy Characteristics'!K:K,MATCH($C20,'Policy Characteristics'!$C:$C,0)))</f>
        <v>transportation-sector-main.html#conv-pol-stds</v>
      </c>
      <c r="R20" s="363" t="str">
        <f>IF(ISBLANK(INDEX('Policy Characteristics'!L:L,MATCH($C20,'Policy Characteristics'!$C:$C,0))),"",INDEX('Policy Characteristics'!L:L,MATCH($C20,'Policy Characteristics'!$C:$C,0)))</f>
        <v>conventional-pollutant-standards.html</v>
      </c>
    </row>
    <row r="21" spans="1:18" s="350" customFormat="1" ht="19.95" customHeight="1">
      <c r="A21" s="363" t="str">
        <f>IF(ISBLANK(INDEX('Policy Characteristics'!A:A,MATCH($C21,'Policy Characteristics'!$C:$C,0))),"",INDEX('Policy Characteristics'!A:A,MATCH($C21,'Policy Characteristics'!$C:$C,0)))</f>
        <v>Transportation</v>
      </c>
      <c r="B21" s="375" t="str">
        <f>IF(ISBLANK(INDEX('Policy Characteristics'!B:B,MATCH($C21,'Policy Characteristics'!$C:$C,0))),"",INDEX('Policy Characteristics'!B:B,MATCH($C21,'Policy Characteristics'!$C:$C,0)))</f>
        <v>Conventional Pollutant Standards</v>
      </c>
      <c r="C21" s="363" t="str">
        <f t="shared" si="0"/>
        <v>Percentage Reduction of Separately Regulated Pollutants</v>
      </c>
      <c r="D21" s="350" t="s">
        <v>743</v>
      </c>
      <c r="E21" s="350" t="s">
        <v>742</v>
      </c>
      <c r="F21" s="350" t="s">
        <v>744</v>
      </c>
      <c r="G21" s="350" t="s">
        <v>742</v>
      </c>
      <c r="H21" s="241">
        <v>319</v>
      </c>
      <c r="I21" s="378" t="s">
        <v>741</v>
      </c>
      <c r="J21" s="377" t="str">
        <f>IF(ISBLANK(INDEX('Policy Characteristics'!D:D,MATCH($C21,'Policy Characteristics'!$C:$C,0))),"",INDEX('Policy Characteristics'!D:D,MATCH($C21,'Policy Characteristics'!$C:$C,0)))</f>
        <v>Conventional Pollutant Standard</v>
      </c>
      <c r="K21" s="363"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63" t="str">
        <f>IF(ISBLANK(INDEX('Policy Characteristics'!I:I,MATCH($C21,'Policy Characteristics'!$C:$C,0))),"",INDEX('Policy Characteristics'!I:I,MATCH($C21,'Policy Characteristics'!$C:$C,0)))</f>
        <v>% reduction in emissions</v>
      </c>
      <c r="P21" s="363"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63" t="str">
        <f>IF(ISBLANK(INDEX('Policy Characteristics'!K:K,MATCH($C21,'Policy Characteristics'!$C:$C,0))),"",INDEX('Policy Characteristics'!K:K,MATCH($C21,'Policy Characteristics'!$C:$C,0)))</f>
        <v>transportation-sector-main.html#conv-pol-stds</v>
      </c>
      <c r="R21" s="363" t="str">
        <f>IF(ISBLANK(INDEX('Policy Characteristics'!L:L,MATCH($C21,'Policy Characteristics'!$C:$C,0))),"",INDEX('Policy Characteristics'!L:L,MATCH($C21,'Policy Characteristics'!$C:$C,0)))</f>
        <v>conventional-pollutant-standards.html</v>
      </c>
    </row>
    <row r="22" spans="1:18" s="350" customFormat="1" ht="19.95" customHeight="1">
      <c r="A22" s="363" t="str">
        <f>IF(ISBLANK(INDEX('Policy Characteristics'!A:A,MATCH($C22,'Policy Characteristics'!$C:$C,0))),"",INDEX('Policy Characteristics'!A:A,MATCH($C22,'Policy Characteristics'!$C:$C,0)))</f>
        <v>Transportation</v>
      </c>
      <c r="B22" s="375" t="str">
        <f>IF(ISBLANK(INDEX('Policy Characteristics'!B:B,MATCH($C22,'Policy Characteristics'!$C:$C,0))),"",INDEX('Policy Characteristics'!B:B,MATCH($C22,'Policy Characteristics'!$C:$C,0)))</f>
        <v>Conventional Pollutant Standards</v>
      </c>
      <c r="C22" s="363" t="str">
        <f t="shared" si="0"/>
        <v>Percentage Reduction of Separately Regulated Pollutants</v>
      </c>
      <c r="D22" s="350" t="s">
        <v>745</v>
      </c>
      <c r="E22" s="350" t="s">
        <v>728</v>
      </c>
      <c r="F22" s="350" t="s">
        <v>746</v>
      </c>
      <c r="G22" s="350" t="s">
        <v>730</v>
      </c>
      <c r="H22" s="241">
        <v>320</v>
      </c>
      <c r="I22" s="376" t="s">
        <v>731</v>
      </c>
      <c r="J22" s="377" t="str">
        <f>IF(ISBLANK(INDEX('Policy Characteristics'!D:D,MATCH($C22,'Policy Characteristics'!$C:$C,0))),"",INDEX('Policy Characteristics'!D:D,MATCH($C22,'Policy Characteristics'!$C:$C,0)))</f>
        <v>Conventional Pollutant Standard</v>
      </c>
      <c r="K22" s="363"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63" t="str">
        <f>IF(ISBLANK(INDEX('Policy Characteristics'!I:I,MATCH($C22,'Policy Characteristics'!$C:$C,0))),"",INDEX('Policy Characteristics'!I:I,MATCH($C22,'Policy Characteristics'!$C:$C,0)))</f>
        <v>% reduction in emissions</v>
      </c>
      <c r="P22" s="363"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63" t="str">
        <f>IF(ISBLANK(INDEX('Policy Characteristics'!K:K,MATCH($C22,'Policy Characteristics'!$C:$C,0))),"",INDEX('Policy Characteristics'!K:K,MATCH($C22,'Policy Characteristics'!$C:$C,0)))</f>
        <v>transportation-sector-main.html#conv-pol-stds</v>
      </c>
      <c r="R22" s="363" t="str">
        <f>IF(ISBLANK(INDEX('Policy Characteristics'!L:L,MATCH($C22,'Policy Characteristics'!$C:$C,0))),"",INDEX('Policy Characteristics'!L:L,MATCH($C22,'Policy Characteristics'!$C:$C,0)))</f>
        <v>conventional-pollutant-standards.html</v>
      </c>
    </row>
    <row r="23" spans="1:18" s="350" customFormat="1" ht="19.95" customHeight="1">
      <c r="A23" s="363" t="str">
        <f>IF(ISBLANK(INDEX('Policy Characteristics'!A:A,MATCH($C23,'Policy Characteristics'!$C:$C,0))),"",INDEX('Policy Characteristics'!A:A,MATCH($C23,'Policy Characteristics'!$C:$C,0)))</f>
        <v>Transportation</v>
      </c>
      <c r="B23" s="375" t="str">
        <f>IF(ISBLANK(INDEX('Policy Characteristics'!B:B,MATCH($C23,'Policy Characteristics'!$C:$C,0))),"",INDEX('Policy Characteristics'!B:B,MATCH($C23,'Policy Characteristics'!$C:$C,0)))</f>
        <v>Conventional Pollutant Standards</v>
      </c>
      <c r="C23" s="363" t="str">
        <f t="shared" ref="C23:C32" si="1">C$2</f>
        <v>Percentage Reduction of Separately Regulated Pollutants</v>
      </c>
      <c r="D23" s="350" t="s">
        <v>745</v>
      </c>
      <c r="E23" s="350" t="s">
        <v>732</v>
      </c>
      <c r="F23" s="350" t="s">
        <v>746</v>
      </c>
      <c r="G23" s="350" t="s">
        <v>732</v>
      </c>
      <c r="H23" s="241">
        <v>321</v>
      </c>
      <c r="I23" s="378" t="s">
        <v>741</v>
      </c>
      <c r="J23" s="377" t="str">
        <f>IF(ISBLANK(INDEX('Policy Characteristics'!D:D,MATCH($C23,'Policy Characteristics'!$C:$C,0))),"",INDEX('Policy Characteristics'!D:D,MATCH($C23,'Policy Characteristics'!$C:$C,0)))</f>
        <v>Conventional Pollutant Standard</v>
      </c>
      <c r="K23" s="363"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63" t="str">
        <f>IF(ISBLANK(INDEX('Policy Characteristics'!I:I,MATCH($C23,'Policy Characteristics'!$C:$C,0))),"",INDEX('Policy Characteristics'!I:I,MATCH($C23,'Policy Characteristics'!$C:$C,0)))</f>
        <v>% reduction in emissions</v>
      </c>
      <c r="P23" s="363"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63" t="str">
        <f>IF(ISBLANK(INDEX('Policy Characteristics'!K:K,MATCH($C23,'Policy Characteristics'!$C:$C,0))),"",INDEX('Policy Characteristics'!K:K,MATCH($C23,'Policy Characteristics'!$C:$C,0)))</f>
        <v>transportation-sector-main.html#conv-pol-stds</v>
      </c>
      <c r="R23" s="363" t="str">
        <f>IF(ISBLANK(INDEX('Policy Characteristics'!L:L,MATCH($C23,'Policy Characteristics'!$C:$C,0))),"",INDEX('Policy Characteristics'!L:L,MATCH($C23,'Policy Characteristics'!$C:$C,0)))</f>
        <v>conventional-pollutant-standards.html</v>
      </c>
    </row>
    <row r="24" spans="1:18" s="350" customFormat="1" ht="19.95" customHeight="1">
      <c r="A24" s="363" t="str">
        <f>IF(ISBLANK(INDEX('Policy Characteristics'!A:A,MATCH($C24,'Policy Characteristics'!$C:$C,0))),"",INDEX('Policy Characteristics'!A:A,MATCH($C24,'Policy Characteristics'!$C:$C,0)))</f>
        <v>Transportation</v>
      </c>
      <c r="B24" s="375" t="str">
        <f>IF(ISBLANK(INDEX('Policy Characteristics'!B:B,MATCH($C24,'Policy Characteristics'!$C:$C,0))),"",INDEX('Policy Characteristics'!B:B,MATCH($C24,'Policy Characteristics'!$C:$C,0)))</f>
        <v>Conventional Pollutant Standards</v>
      </c>
      <c r="C24" s="363" t="str">
        <f t="shared" si="1"/>
        <v>Percentage Reduction of Separately Regulated Pollutants</v>
      </c>
      <c r="D24" s="350" t="s">
        <v>745</v>
      </c>
      <c r="E24" s="350" t="s">
        <v>733</v>
      </c>
      <c r="F24" s="350" t="s">
        <v>746</v>
      </c>
      <c r="G24" s="350" t="s">
        <v>733</v>
      </c>
      <c r="H24" s="241">
        <v>322</v>
      </c>
      <c r="I24" s="376" t="s">
        <v>731</v>
      </c>
      <c r="J24" s="377" t="str">
        <f>IF(ISBLANK(INDEX('Policy Characteristics'!D:D,MATCH($C24,'Policy Characteristics'!$C:$C,0))),"",INDEX('Policy Characteristics'!D:D,MATCH($C24,'Policy Characteristics'!$C:$C,0)))</f>
        <v>Conventional Pollutant Standard</v>
      </c>
      <c r="K24" s="363"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63" t="str">
        <f>IF(ISBLANK(INDEX('Policy Characteristics'!I:I,MATCH($C24,'Policy Characteristics'!$C:$C,0))),"",INDEX('Policy Characteristics'!I:I,MATCH($C24,'Policy Characteristics'!$C:$C,0)))</f>
        <v>% reduction in emissions</v>
      </c>
      <c r="P24" s="363"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63" t="str">
        <f>IF(ISBLANK(INDEX('Policy Characteristics'!K:K,MATCH($C24,'Policy Characteristics'!$C:$C,0))),"",INDEX('Policy Characteristics'!K:K,MATCH($C24,'Policy Characteristics'!$C:$C,0)))</f>
        <v>transportation-sector-main.html#conv-pol-stds</v>
      </c>
      <c r="R24" s="363" t="str">
        <f>IF(ISBLANK(INDEX('Policy Characteristics'!L:L,MATCH($C24,'Policy Characteristics'!$C:$C,0))),"",INDEX('Policy Characteristics'!L:L,MATCH($C24,'Policy Characteristics'!$C:$C,0)))</f>
        <v>conventional-pollutant-standards.html</v>
      </c>
    </row>
    <row r="25" spans="1:18" s="350" customFormat="1" ht="19.95" customHeight="1">
      <c r="A25" s="363" t="str">
        <f>IF(ISBLANK(INDEX('Policy Characteristics'!A:A,MATCH($C25,'Policy Characteristics'!$C:$C,0))),"",INDEX('Policy Characteristics'!A:A,MATCH($C25,'Policy Characteristics'!$C:$C,0)))</f>
        <v>Transportation</v>
      </c>
      <c r="B25" s="375" t="str">
        <f>IF(ISBLANK(INDEX('Policy Characteristics'!B:B,MATCH($C25,'Policy Characteristics'!$C:$C,0))),"",INDEX('Policy Characteristics'!B:B,MATCH($C25,'Policy Characteristics'!$C:$C,0)))</f>
        <v>Conventional Pollutant Standards</v>
      </c>
      <c r="C25" s="363" t="str">
        <f t="shared" si="1"/>
        <v>Percentage Reduction of Separately Regulated Pollutants</v>
      </c>
      <c r="D25" s="350" t="s">
        <v>745</v>
      </c>
      <c r="E25" s="350" t="s">
        <v>734</v>
      </c>
      <c r="F25" s="350" t="s">
        <v>746</v>
      </c>
      <c r="G25" s="350" t="s">
        <v>734</v>
      </c>
      <c r="H25" s="241">
        <v>323</v>
      </c>
      <c r="I25" s="378" t="s">
        <v>741</v>
      </c>
      <c r="J25" s="377" t="str">
        <f>IF(ISBLANK(INDEX('Policy Characteristics'!D:D,MATCH($C25,'Policy Characteristics'!$C:$C,0))),"",INDEX('Policy Characteristics'!D:D,MATCH($C25,'Policy Characteristics'!$C:$C,0)))</f>
        <v>Conventional Pollutant Standard</v>
      </c>
      <c r="K25" s="363"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63" t="str">
        <f>IF(ISBLANK(INDEX('Policy Characteristics'!I:I,MATCH($C25,'Policy Characteristics'!$C:$C,0))),"",INDEX('Policy Characteristics'!I:I,MATCH($C25,'Policy Characteristics'!$C:$C,0)))</f>
        <v>% reduction in emissions</v>
      </c>
      <c r="P25" s="363"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63" t="str">
        <f>IF(ISBLANK(INDEX('Policy Characteristics'!K:K,MATCH($C25,'Policy Characteristics'!$C:$C,0))),"",INDEX('Policy Characteristics'!K:K,MATCH($C25,'Policy Characteristics'!$C:$C,0)))</f>
        <v>transportation-sector-main.html#conv-pol-stds</v>
      </c>
      <c r="R25" s="363" t="str">
        <f>IF(ISBLANK(INDEX('Policy Characteristics'!L:L,MATCH($C25,'Policy Characteristics'!$C:$C,0))),"",INDEX('Policy Characteristics'!L:L,MATCH($C25,'Policy Characteristics'!$C:$C,0)))</f>
        <v>conventional-pollutant-standards.html</v>
      </c>
    </row>
    <row r="26" spans="1:18" s="350" customFormat="1" ht="19.95" customHeight="1">
      <c r="A26" s="363" t="str">
        <f>IF(ISBLANK(INDEX('Policy Characteristics'!A:A,MATCH($C26,'Policy Characteristics'!$C:$C,0))),"",INDEX('Policy Characteristics'!A:A,MATCH($C26,'Policy Characteristics'!$C:$C,0)))</f>
        <v>Transportation</v>
      </c>
      <c r="B26" s="375" t="str">
        <f>IF(ISBLANK(INDEX('Policy Characteristics'!B:B,MATCH($C26,'Policy Characteristics'!$C:$C,0))),"",INDEX('Policy Characteristics'!B:B,MATCH($C26,'Policy Characteristics'!$C:$C,0)))</f>
        <v>Conventional Pollutant Standards</v>
      </c>
      <c r="C26" s="363" t="str">
        <f t="shared" si="1"/>
        <v>Percentage Reduction of Separately Regulated Pollutants</v>
      </c>
      <c r="D26" s="350" t="s">
        <v>745</v>
      </c>
      <c r="E26" s="350" t="s">
        <v>735</v>
      </c>
      <c r="F26" s="350" t="s">
        <v>746</v>
      </c>
      <c r="G26" s="350" t="s">
        <v>736</v>
      </c>
      <c r="H26" s="241">
        <v>324</v>
      </c>
      <c r="I26" s="378" t="s">
        <v>741</v>
      </c>
      <c r="J26" s="377" t="str">
        <f>IF(ISBLANK(INDEX('Policy Characteristics'!D:D,MATCH($C26,'Policy Characteristics'!$C:$C,0))),"",INDEX('Policy Characteristics'!D:D,MATCH($C26,'Policy Characteristics'!$C:$C,0)))</f>
        <v>Conventional Pollutant Standard</v>
      </c>
      <c r="K26" s="363"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63" t="str">
        <f>IF(ISBLANK(INDEX('Policy Characteristics'!I:I,MATCH($C26,'Policy Characteristics'!$C:$C,0))),"",INDEX('Policy Characteristics'!I:I,MATCH($C26,'Policy Characteristics'!$C:$C,0)))</f>
        <v>% reduction in emissions</v>
      </c>
      <c r="P26" s="363"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63" t="str">
        <f>IF(ISBLANK(INDEX('Policy Characteristics'!K:K,MATCH($C26,'Policy Characteristics'!$C:$C,0))),"",INDEX('Policy Characteristics'!K:K,MATCH($C26,'Policy Characteristics'!$C:$C,0)))</f>
        <v>transportation-sector-main.html#conv-pol-stds</v>
      </c>
      <c r="R26" s="363" t="str">
        <f>IF(ISBLANK(INDEX('Policy Characteristics'!L:L,MATCH($C26,'Policy Characteristics'!$C:$C,0))),"",INDEX('Policy Characteristics'!L:L,MATCH($C26,'Policy Characteristics'!$C:$C,0)))</f>
        <v>conventional-pollutant-standards.html</v>
      </c>
    </row>
    <row r="27" spans="1:18" s="350" customFormat="1" ht="19.95" customHeight="1">
      <c r="A27" s="363" t="str">
        <f>IF(ISBLANK(INDEX('Policy Characteristics'!A:A,MATCH($C27,'Policy Characteristics'!$C:$C,0))),"",INDEX('Policy Characteristics'!A:A,MATCH($C27,'Policy Characteristics'!$C:$C,0)))</f>
        <v>Transportation</v>
      </c>
      <c r="B27" s="375" t="str">
        <f>IF(ISBLANK(INDEX('Policy Characteristics'!B:B,MATCH($C27,'Policy Characteristics'!$C:$C,0))),"",INDEX('Policy Characteristics'!B:B,MATCH($C27,'Policy Characteristics'!$C:$C,0)))</f>
        <v>Conventional Pollutant Standards</v>
      </c>
      <c r="C27" s="363" t="str">
        <f t="shared" si="1"/>
        <v>Percentage Reduction of Separately Regulated Pollutants</v>
      </c>
      <c r="D27" s="350" t="s">
        <v>745</v>
      </c>
      <c r="E27" s="350" t="s">
        <v>737</v>
      </c>
      <c r="F27" s="350" t="s">
        <v>746</v>
      </c>
      <c r="G27" s="350" t="s">
        <v>737</v>
      </c>
      <c r="H27" s="241">
        <v>325</v>
      </c>
      <c r="I27" s="378" t="s">
        <v>741</v>
      </c>
      <c r="J27" s="377" t="str">
        <f>IF(ISBLANK(INDEX('Policy Characteristics'!D:D,MATCH($C27,'Policy Characteristics'!$C:$C,0))),"",INDEX('Policy Characteristics'!D:D,MATCH($C27,'Policy Characteristics'!$C:$C,0)))</f>
        <v>Conventional Pollutant Standard</v>
      </c>
      <c r="K27" s="363"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63" t="str">
        <f>IF(ISBLANK(INDEX('Policy Characteristics'!I:I,MATCH($C27,'Policy Characteristics'!$C:$C,0))),"",INDEX('Policy Characteristics'!I:I,MATCH($C27,'Policy Characteristics'!$C:$C,0)))</f>
        <v>% reduction in emissions</v>
      </c>
      <c r="P27" s="363"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63" t="str">
        <f>IF(ISBLANK(INDEX('Policy Characteristics'!K:K,MATCH($C27,'Policy Characteristics'!$C:$C,0))),"",INDEX('Policy Characteristics'!K:K,MATCH($C27,'Policy Characteristics'!$C:$C,0)))</f>
        <v>transportation-sector-main.html#conv-pol-stds</v>
      </c>
      <c r="R27" s="363" t="str">
        <f>IF(ISBLANK(INDEX('Policy Characteristics'!L:L,MATCH($C27,'Policy Characteristics'!$C:$C,0))),"",INDEX('Policy Characteristics'!L:L,MATCH($C27,'Policy Characteristics'!$C:$C,0)))</f>
        <v>conventional-pollutant-standards.html</v>
      </c>
    </row>
    <row r="28" spans="1:18" s="350" customFormat="1" ht="19.95" customHeight="1">
      <c r="A28" s="363" t="str">
        <f>IF(ISBLANK(INDEX('Policy Characteristics'!A:A,MATCH($C28,'Policy Characteristics'!$C:$C,0))),"",INDEX('Policy Characteristics'!A:A,MATCH($C28,'Policy Characteristics'!$C:$C,0)))</f>
        <v>Transportation</v>
      </c>
      <c r="B28" s="375" t="str">
        <f>IF(ISBLANK(INDEX('Policy Characteristics'!B:B,MATCH($C28,'Policy Characteristics'!$C:$C,0))),"",INDEX('Policy Characteristics'!B:B,MATCH($C28,'Policy Characteristics'!$C:$C,0)))</f>
        <v>Conventional Pollutant Standards</v>
      </c>
      <c r="C28" s="363" t="str">
        <f t="shared" si="1"/>
        <v>Percentage Reduction of Separately Regulated Pollutants</v>
      </c>
      <c r="D28" s="350" t="s">
        <v>745</v>
      </c>
      <c r="E28" s="350" t="s">
        <v>738</v>
      </c>
      <c r="F28" s="350" t="s">
        <v>746</v>
      </c>
      <c r="G28" s="350" t="s">
        <v>738</v>
      </c>
      <c r="H28" s="241">
        <v>326</v>
      </c>
      <c r="I28" s="378" t="s">
        <v>741</v>
      </c>
      <c r="J28" s="377" t="str">
        <f>IF(ISBLANK(INDEX('Policy Characteristics'!D:D,MATCH($C28,'Policy Characteristics'!$C:$C,0))),"",INDEX('Policy Characteristics'!D:D,MATCH($C28,'Policy Characteristics'!$C:$C,0)))</f>
        <v>Conventional Pollutant Standard</v>
      </c>
      <c r="K28" s="363"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63" t="str">
        <f>IF(ISBLANK(INDEX('Policy Characteristics'!I:I,MATCH($C28,'Policy Characteristics'!$C:$C,0))),"",INDEX('Policy Characteristics'!I:I,MATCH($C28,'Policy Characteristics'!$C:$C,0)))</f>
        <v>% reduction in emissions</v>
      </c>
      <c r="P28" s="363"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63" t="str">
        <f>IF(ISBLANK(INDEX('Policy Characteristics'!K:K,MATCH($C28,'Policy Characteristics'!$C:$C,0))),"",INDEX('Policy Characteristics'!K:K,MATCH($C28,'Policy Characteristics'!$C:$C,0)))</f>
        <v>transportation-sector-main.html#conv-pol-stds</v>
      </c>
      <c r="R28" s="363" t="str">
        <f>IF(ISBLANK(INDEX('Policy Characteristics'!L:L,MATCH($C28,'Policy Characteristics'!$C:$C,0))),"",INDEX('Policy Characteristics'!L:L,MATCH($C28,'Policy Characteristics'!$C:$C,0)))</f>
        <v>conventional-pollutant-standards.html</v>
      </c>
    </row>
    <row r="29" spans="1:18" s="350" customFormat="1" ht="19.95" customHeight="1">
      <c r="A29" s="363" t="str">
        <f>IF(ISBLANK(INDEX('Policy Characteristics'!A:A,MATCH($C29,'Policy Characteristics'!$C:$C,0))),"",INDEX('Policy Characteristics'!A:A,MATCH($C29,'Policy Characteristics'!$C:$C,0)))</f>
        <v>Transportation</v>
      </c>
      <c r="B29" s="375" t="str">
        <f>IF(ISBLANK(INDEX('Policy Characteristics'!B:B,MATCH($C29,'Policy Characteristics'!$C:$C,0))),"",INDEX('Policy Characteristics'!B:B,MATCH($C29,'Policy Characteristics'!$C:$C,0)))</f>
        <v>Conventional Pollutant Standards</v>
      </c>
      <c r="C29" s="363" t="str">
        <f t="shared" si="1"/>
        <v>Percentage Reduction of Separately Regulated Pollutants</v>
      </c>
      <c r="D29" s="350" t="s">
        <v>745</v>
      </c>
      <c r="E29" s="350" t="s">
        <v>739</v>
      </c>
      <c r="F29" s="350" t="s">
        <v>746</v>
      </c>
      <c r="G29" s="350" t="s">
        <v>739</v>
      </c>
      <c r="H29" s="241">
        <v>327</v>
      </c>
      <c r="I29" s="378" t="s">
        <v>741</v>
      </c>
      <c r="J29" s="377" t="str">
        <f>IF(ISBLANK(INDEX('Policy Characteristics'!D:D,MATCH($C29,'Policy Characteristics'!$C:$C,0))),"",INDEX('Policy Characteristics'!D:D,MATCH($C29,'Policy Characteristics'!$C:$C,0)))</f>
        <v>Conventional Pollutant Standard</v>
      </c>
      <c r="K29" s="363"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63" t="str">
        <f>IF(ISBLANK(INDEX('Policy Characteristics'!I:I,MATCH($C29,'Policy Characteristics'!$C:$C,0))),"",INDEX('Policy Characteristics'!I:I,MATCH($C29,'Policy Characteristics'!$C:$C,0)))</f>
        <v>% reduction in emissions</v>
      </c>
      <c r="P29" s="363"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63" t="str">
        <f>IF(ISBLANK(INDEX('Policy Characteristics'!K:K,MATCH($C29,'Policy Characteristics'!$C:$C,0))),"",INDEX('Policy Characteristics'!K:K,MATCH($C29,'Policy Characteristics'!$C:$C,0)))</f>
        <v>transportation-sector-main.html#conv-pol-stds</v>
      </c>
      <c r="R29" s="363" t="str">
        <f>IF(ISBLANK(INDEX('Policy Characteristics'!L:L,MATCH($C29,'Policy Characteristics'!$C:$C,0))),"",INDEX('Policy Characteristics'!L:L,MATCH($C29,'Policy Characteristics'!$C:$C,0)))</f>
        <v>conventional-pollutant-standards.html</v>
      </c>
    </row>
    <row r="30" spans="1:18" s="350" customFormat="1" ht="19.95" customHeight="1">
      <c r="A30" s="363" t="str">
        <f>IF(ISBLANK(INDEX('Policy Characteristics'!A:A,MATCH($C30,'Policy Characteristics'!$C:$C,0))),"",INDEX('Policy Characteristics'!A:A,MATCH($C30,'Policy Characteristics'!$C:$C,0)))</f>
        <v>Transportation</v>
      </c>
      <c r="B30" s="375" t="str">
        <f>IF(ISBLANK(INDEX('Policy Characteristics'!B:B,MATCH($C30,'Policy Characteristics'!$C:$C,0))),"",INDEX('Policy Characteristics'!B:B,MATCH($C30,'Policy Characteristics'!$C:$C,0)))</f>
        <v>Conventional Pollutant Standards</v>
      </c>
      <c r="C30" s="363" t="str">
        <f t="shared" si="1"/>
        <v>Percentage Reduction of Separately Regulated Pollutants</v>
      </c>
      <c r="D30" s="350" t="s">
        <v>745</v>
      </c>
      <c r="E30" s="350" t="s">
        <v>740</v>
      </c>
      <c r="F30" s="350" t="s">
        <v>746</v>
      </c>
      <c r="G30" s="350" t="s">
        <v>740</v>
      </c>
      <c r="H30" s="241">
        <v>328</v>
      </c>
      <c r="I30" s="378" t="s">
        <v>741</v>
      </c>
      <c r="J30" s="377" t="str">
        <f>IF(ISBLANK(INDEX('Policy Characteristics'!D:D,MATCH($C30,'Policy Characteristics'!$C:$C,0))),"",INDEX('Policy Characteristics'!D:D,MATCH($C30,'Policy Characteristics'!$C:$C,0)))</f>
        <v>Conventional Pollutant Standard</v>
      </c>
      <c r="K30" s="363"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63" t="str">
        <f>IF(ISBLANK(INDEX('Policy Characteristics'!I:I,MATCH($C30,'Policy Characteristics'!$C:$C,0))),"",INDEX('Policy Characteristics'!I:I,MATCH($C30,'Policy Characteristics'!$C:$C,0)))</f>
        <v>% reduction in emissions</v>
      </c>
      <c r="P30" s="363"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63" t="str">
        <f>IF(ISBLANK(INDEX('Policy Characteristics'!K:K,MATCH($C30,'Policy Characteristics'!$C:$C,0))),"",INDEX('Policy Characteristics'!K:K,MATCH($C30,'Policy Characteristics'!$C:$C,0)))</f>
        <v>transportation-sector-main.html#conv-pol-stds</v>
      </c>
      <c r="R30" s="363" t="str">
        <f>IF(ISBLANK(INDEX('Policy Characteristics'!L:L,MATCH($C30,'Policy Characteristics'!$C:$C,0))),"",INDEX('Policy Characteristics'!L:L,MATCH($C30,'Policy Characteristics'!$C:$C,0)))</f>
        <v>conventional-pollutant-standards.html</v>
      </c>
    </row>
    <row r="31" spans="1:18" s="350" customFormat="1" ht="19.95" customHeight="1">
      <c r="A31" s="363" t="str">
        <f>IF(ISBLANK(INDEX('Policy Characteristics'!A:A,MATCH($C31,'Policy Characteristics'!$C:$C,0))),"",INDEX('Policy Characteristics'!A:A,MATCH($C31,'Policy Characteristics'!$C:$C,0)))</f>
        <v>Transportation</v>
      </c>
      <c r="B31" s="375" t="str">
        <f>IF(ISBLANK(INDEX('Policy Characteristics'!B:B,MATCH($C31,'Policy Characteristics'!$C:$C,0))),"",INDEX('Policy Characteristics'!B:B,MATCH($C31,'Policy Characteristics'!$C:$C,0)))</f>
        <v>Conventional Pollutant Standards</v>
      </c>
      <c r="C31" s="363" t="str">
        <f t="shared" si="1"/>
        <v>Percentage Reduction of Separately Regulated Pollutants</v>
      </c>
      <c r="D31" s="350" t="s">
        <v>745</v>
      </c>
      <c r="E31" s="350" t="s">
        <v>742</v>
      </c>
      <c r="F31" s="350" t="s">
        <v>746</v>
      </c>
      <c r="G31" s="350" t="s">
        <v>742</v>
      </c>
      <c r="H31" s="241">
        <v>329</v>
      </c>
      <c r="I31" s="378" t="s">
        <v>741</v>
      </c>
      <c r="J31" s="377" t="str">
        <f>IF(ISBLANK(INDEX('Policy Characteristics'!D:D,MATCH($C31,'Policy Characteristics'!$C:$C,0))),"",INDEX('Policy Characteristics'!D:D,MATCH($C31,'Policy Characteristics'!$C:$C,0)))</f>
        <v>Conventional Pollutant Standard</v>
      </c>
      <c r="K31" s="363"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63" t="str">
        <f>IF(ISBLANK(INDEX('Policy Characteristics'!I:I,MATCH($C31,'Policy Characteristics'!$C:$C,0))),"",INDEX('Policy Characteristics'!I:I,MATCH($C31,'Policy Characteristics'!$C:$C,0)))</f>
        <v>% reduction in emissions</v>
      </c>
      <c r="P31" s="363"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63" t="str">
        <f>IF(ISBLANK(INDEX('Policy Characteristics'!K:K,MATCH($C31,'Policy Characteristics'!$C:$C,0))),"",INDEX('Policy Characteristics'!K:K,MATCH($C31,'Policy Characteristics'!$C:$C,0)))</f>
        <v>transportation-sector-main.html#conv-pol-stds</v>
      </c>
      <c r="R31" s="363" t="str">
        <f>IF(ISBLANK(INDEX('Policy Characteristics'!L:L,MATCH($C31,'Policy Characteristics'!$C:$C,0))),"",INDEX('Policy Characteristics'!L:L,MATCH($C31,'Policy Characteristics'!$C:$C,0)))</f>
        <v>conventional-pollutant-standards.html</v>
      </c>
    </row>
    <row r="32" spans="1:18" s="350" customFormat="1" ht="19.95" customHeight="1">
      <c r="A32" s="363" t="str">
        <f>IF(ISBLANK(INDEX('Policy Characteristics'!A:A,MATCH($C32,'Policy Characteristics'!$C:$C,0))),"",INDEX('Policy Characteristics'!A:A,MATCH($C32,'Policy Characteristics'!$C:$C,0)))</f>
        <v>Transportation</v>
      </c>
      <c r="B32" s="375" t="str">
        <f>IF(ISBLANK(INDEX('Policy Characteristics'!B:B,MATCH($C32,'Policy Characteristics'!$C:$C,0))),"",INDEX('Policy Characteristics'!B:B,MATCH($C32,'Policy Characteristics'!$C:$C,0)))</f>
        <v>Conventional Pollutant Standards</v>
      </c>
      <c r="C32" s="363" t="str">
        <f t="shared" si="1"/>
        <v>Percentage Reduction of Separately Regulated Pollutants</v>
      </c>
      <c r="D32" s="350" t="s">
        <v>747</v>
      </c>
      <c r="E32" s="350" t="s">
        <v>728</v>
      </c>
      <c r="F32" s="350" t="s">
        <v>748</v>
      </c>
      <c r="G32" s="350" t="s">
        <v>730</v>
      </c>
      <c r="H32" s="241">
        <v>330</v>
      </c>
      <c r="I32" s="376" t="s">
        <v>731</v>
      </c>
      <c r="J32" s="377" t="str">
        <f>IF(ISBLANK(INDEX('Policy Characteristics'!D:D,MATCH($C32,'Policy Characteristics'!$C:$C,0))),"",INDEX('Policy Characteristics'!D:D,MATCH($C32,'Policy Characteristics'!$C:$C,0)))</f>
        <v>Conventional Pollutant Standard</v>
      </c>
      <c r="K32" s="363"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63" t="str">
        <f>IF(ISBLANK(INDEX('Policy Characteristics'!I:I,MATCH($C32,'Policy Characteristics'!$C:$C,0))),"",INDEX('Policy Characteristics'!I:I,MATCH($C32,'Policy Characteristics'!$C:$C,0)))</f>
        <v>% reduction in emissions</v>
      </c>
      <c r="P32" s="363"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63" t="str">
        <f>IF(ISBLANK(INDEX('Policy Characteristics'!K:K,MATCH($C32,'Policy Characteristics'!$C:$C,0))),"",INDEX('Policy Characteristics'!K:K,MATCH($C32,'Policy Characteristics'!$C:$C,0)))</f>
        <v>transportation-sector-main.html#conv-pol-stds</v>
      </c>
      <c r="R32" s="363" t="str">
        <f>IF(ISBLANK(INDEX('Policy Characteristics'!L:L,MATCH($C32,'Policy Characteristics'!$C:$C,0))),"",INDEX('Policy Characteristics'!L:L,MATCH($C32,'Policy Characteristics'!$C:$C,0)))</f>
        <v>conventional-pollutant-standards.html</v>
      </c>
    </row>
    <row r="33" spans="1:18" s="350" customFormat="1" ht="19.95" customHeight="1">
      <c r="A33" s="363" t="str">
        <f>IF(ISBLANK(INDEX('Policy Characteristics'!A:A,MATCH($C33,'Policy Characteristics'!$C:$C,0))),"",INDEX('Policy Characteristics'!A:A,MATCH($C33,'Policy Characteristics'!$C:$C,0)))</f>
        <v>Transportation</v>
      </c>
      <c r="B33" s="375" t="str">
        <f>IF(ISBLANK(INDEX('Policy Characteristics'!B:B,MATCH($C33,'Policy Characteristics'!$C:$C,0))),"",INDEX('Policy Characteristics'!B:B,MATCH($C33,'Policy Characteristics'!$C:$C,0)))</f>
        <v>Conventional Pollutant Standards</v>
      </c>
      <c r="C33" s="363" t="str">
        <f t="shared" ref="C33:C61" si="2">C$2</f>
        <v>Percentage Reduction of Separately Regulated Pollutants</v>
      </c>
      <c r="D33" s="350" t="s">
        <v>747</v>
      </c>
      <c r="E33" s="350" t="s">
        <v>732</v>
      </c>
      <c r="F33" s="350" t="s">
        <v>748</v>
      </c>
      <c r="G33" s="350" t="s">
        <v>732</v>
      </c>
      <c r="H33" s="241">
        <v>331</v>
      </c>
      <c r="I33" s="376" t="s">
        <v>731</v>
      </c>
      <c r="J33" s="377" t="str">
        <f>IF(ISBLANK(INDEX('Policy Characteristics'!D:D,MATCH($C33,'Policy Characteristics'!$C:$C,0))),"",INDEX('Policy Characteristics'!D:D,MATCH($C33,'Policy Characteristics'!$C:$C,0)))</f>
        <v>Conventional Pollutant Standard</v>
      </c>
      <c r="K33" s="363"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63" t="str">
        <f>IF(ISBLANK(INDEX('Policy Characteristics'!I:I,MATCH($C33,'Policy Characteristics'!$C:$C,0))),"",INDEX('Policy Characteristics'!I:I,MATCH($C33,'Policy Characteristics'!$C:$C,0)))</f>
        <v>% reduction in emissions</v>
      </c>
      <c r="P33" s="363"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63" t="str">
        <f>IF(ISBLANK(INDEX('Policy Characteristics'!K:K,MATCH($C33,'Policy Characteristics'!$C:$C,0))),"",INDEX('Policy Characteristics'!K:K,MATCH($C33,'Policy Characteristics'!$C:$C,0)))</f>
        <v>transportation-sector-main.html#conv-pol-stds</v>
      </c>
      <c r="R33" s="363" t="str">
        <f>IF(ISBLANK(INDEX('Policy Characteristics'!L:L,MATCH($C33,'Policy Characteristics'!$C:$C,0))),"",INDEX('Policy Characteristics'!L:L,MATCH($C33,'Policy Characteristics'!$C:$C,0)))</f>
        <v>conventional-pollutant-standards.html</v>
      </c>
    </row>
    <row r="34" spans="1:18" s="350" customFormat="1" ht="19.95" customHeight="1">
      <c r="A34" s="363" t="str">
        <f>IF(ISBLANK(INDEX('Policy Characteristics'!A:A,MATCH($C34,'Policy Characteristics'!$C:$C,0))),"",INDEX('Policy Characteristics'!A:A,MATCH($C34,'Policy Characteristics'!$C:$C,0)))</f>
        <v>Transportation</v>
      </c>
      <c r="B34" s="375" t="str">
        <f>IF(ISBLANK(INDEX('Policy Characteristics'!B:B,MATCH($C34,'Policy Characteristics'!$C:$C,0))),"",INDEX('Policy Characteristics'!B:B,MATCH($C34,'Policy Characteristics'!$C:$C,0)))</f>
        <v>Conventional Pollutant Standards</v>
      </c>
      <c r="C34" s="363" t="str">
        <f t="shared" si="2"/>
        <v>Percentage Reduction of Separately Regulated Pollutants</v>
      </c>
      <c r="D34" s="350" t="s">
        <v>747</v>
      </c>
      <c r="E34" s="350" t="s">
        <v>733</v>
      </c>
      <c r="F34" s="350" t="s">
        <v>748</v>
      </c>
      <c r="G34" s="350" t="s">
        <v>733</v>
      </c>
      <c r="H34" s="241">
        <v>332</v>
      </c>
      <c r="I34" s="376" t="s">
        <v>731</v>
      </c>
      <c r="J34" s="377" t="str">
        <f>IF(ISBLANK(INDEX('Policy Characteristics'!D:D,MATCH($C34,'Policy Characteristics'!$C:$C,0))),"",INDEX('Policy Characteristics'!D:D,MATCH($C34,'Policy Characteristics'!$C:$C,0)))</f>
        <v>Conventional Pollutant Standard</v>
      </c>
      <c r="K34" s="363"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63" t="str">
        <f>IF(ISBLANK(INDEX('Policy Characteristics'!I:I,MATCH($C34,'Policy Characteristics'!$C:$C,0))),"",INDEX('Policy Characteristics'!I:I,MATCH($C34,'Policy Characteristics'!$C:$C,0)))</f>
        <v>% reduction in emissions</v>
      </c>
      <c r="P34" s="363"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63" t="str">
        <f>IF(ISBLANK(INDEX('Policy Characteristics'!K:K,MATCH($C34,'Policy Characteristics'!$C:$C,0))),"",INDEX('Policy Characteristics'!K:K,MATCH($C34,'Policy Characteristics'!$C:$C,0)))</f>
        <v>transportation-sector-main.html#conv-pol-stds</v>
      </c>
      <c r="R34" s="363" t="str">
        <f>IF(ISBLANK(INDEX('Policy Characteristics'!L:L,MATCH($C34,'Policy Characteristics'!$C:$C,0))),"",INDEX('Policy Characteristics'!L:L,MATCH($C34,'Policy Characteristics'!$C:$C,0)))</f>
        <v>conventional-pollutant-standards.html</v>
      </c>
    </row>
    <row r="35" spans="1:18" s="350" customFormat="1" ht="19.95" customHeight="1">
      <c r="A35" s="363" t="str">
        <f>IF(ISBLANK(INDEX('Policy Characteristics'!A:A,MATCH($C35,'Policy Characteristics'!$C:$C,0))),"",INDEX('Policy Characteristics'!A:A,MATCH($C35,'Policy Characteristics'!$C:$C,0)))</f>
        <v>Transportation</v>
      </c>
      <c r="B35" s="375" t="str">
        <f>IF(ISBLANK(INDEX('Policy Characteristics'!B:B,MATCH($C35,'Policy Characteristics'!$C:$C,0))),"",INDEX('Policy Characteristics'!B:B,MATCH($C35,'Policy Characteristics'!$C:$C,0)))</f>
        <v>Conventional Pollutant Standards</v>
      </c>
      <c r="C35" s="363" t="str">
        <f t="shared" si="2"/>
        <v>Percentage Reduction of Separately Regulated Pollutants</v>
      </c>
      <c r="D35" s="350" t="s">
        <v>747</v>
      </c>
      <c r="E35" s="350" t="s">
        <v>734</v>
      </c>
      <c r="F35" s="350" t="s">
        <v>748</v>
      </c>
      <c r="G35" s="350" t="s">
        <v>734</v>
      </c>
      <c r="H35" s="241">
        <v>333</v>
      </c>
      <c r="I35" s="376" t="s">
        <v>731</v>
      </c>
      <c r="J35" s="377" t="str">
        <f>IF(ISBLANK(INDEX('Policy Characteristics'!D:D,MATCH($C35,'Policy Characteristics'!$C:$C,0))),"",INDEX('Policy Characteristics'!D:D,MATCH($C35,'Policy Characteristics'!$C:$C,0)))</f>
        <v>Conventional Pollutant Standard</v>
      </c>
      <c r="K35" s="363"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63" t="str">
        <f>IF(ISBLANK(INDEX('Policy Characteristics'!I:I,MATCH($C35,'Policy Characteristics'!$C:$C,0))),"",INDEX('Policy Characteristics'!I:I,MATCH($C35,'Policy Characteristics'!$C:$C,0)))</f>
        <v>% reduction in emissions</v>
      </c>
      <c r="P35" s="363"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63" t="str">
        <f>IF(ISBLANK(INDEX('Policy Characteristics'!K:K,MATCH($C35,'Policy Characteristics'!$C:$C,0))),"",INDEX('Policy Characteristics'!K:K,MATCH($C35,'Policy Characteristics'!$C:$C,0)))</f>
        <v>transportation-sector-main.html#conv-pol-stds</v>
      </c>
      <c r="R35" s="363" t="str">
        <f>IF(ISBLANK(INDEX('Policy Characteristics'!L:L,MATCH($C35,'Policy Characteristics'!$C:$C,0))),"",INDEX('Policy Characteristics'!L:L,MATCH($C35,'Policy Characteristics'!$C:$C,0)))</f>
        <v>conventional-pollutant-standards.html</v>
      </c>
    </row>
    <row r="36" spans="1:18" s="350" customFormat="1" ht="19.95" customHeight="1">
      <c r="A36" s="363" t="str">
        <f>IF(ISBLANK(INDEX('Policy Characteristics'!A:A,MATCH($C36,'Policy Characteristics'!$C:$C,0))),"",INDEX('Policy Characteristics'!A:A,MATCH($C36,'Policy Characteristics'!$C:$C,0)))</f>
        <v>Transportation</v>
      </c>
      <c r="B36" s="375" t="str">
        <f>IF(ISBLANK(INDEX('Policy Characteristics'!B:B,MATCH($C36,'Policy Characteristics'!$C:$C,0))),"",INDEX('Policy Characteristics'!B:B,MATCH($C36,'Policy Characteristics'!$C:$C,0)))</f>
        <v>Conventional Pollutant Standards</v>
      </c>
      <c r="C36" s="363" t="str">
        <f t="shared" si="2"/>
        <v>Percentage Reduction of Separately Regulated Pollutants</v>
      </c>
      <c r="D36" s="350" t="s">
        <v>747</v>
      </c>
      <c r="E36" s="350" t="s">
        <v>735</v>
      </c>
      <c r="F36" s="350" t="s">
        <v>748</v>
      </c>
      <c r="G36" s="350" t="s">
        <v>736</v>
      </c>
      <c r="H36" s="241">
        <v>334</v>
      </c>
      <c r="I36" s="376" t="s">
        <v>731</v>
      </c>
      <c r="J36" s="377" t="str">
        <f>IF(ISBLANK(INDEX('Policy Characteristics'!D:D,MATCH($C36,'Policy Characteristics'!$C:$C,0))),"",INDEX('Policy Characteristics'!D:D,MATCH($C36,'Policy Characteristics'!$C:$C,0)))</f>
        <v>Conventional Pollutant Standard</v>
      </c>
      <c r="K36" s="363"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63" t="str">
        <f>IF(ISBLANK(INDEX('Policy Characteristics'!I:I,MATCH($C36,'Policy Characteristics'!$C:$C,0))),"",INDEX('Policy Characteristics'!I:I,MATCH($C36,'Policy Characteristics'!$C:$C,0)))</f>
        <v>% reduction in emissions</v>
      </c>
      <c r="P36" s="363"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63" t="str">
        <f>IF(ISBLANK(INDEX('Policy Characteristics'!K:K,MATCH($C36,'Policy Characteristics'!$C:$C,0))),"",INDEX('Policy Characteristics'!K:K,MATCH($C36,'Policy Characteristics'!$C:$C,0)))</f>
        <v>transportation-sector-main.html#conv-pol-stds</v>
      </c>
      <c r="R36" s="363" t="str">
        <f>IF(ISBLANK(INDEX('Policy Characteristics'!L:L,MATCH($C36,'Policy Characteristics'!$C:$C,0))),"",INDEX('Policy Characteristics'!L:L,MATCH($C36,'Policy Characteristics'!$C:$C,0)))</f>
        <v>conventional-pollutant-standards.html</v>
      </c>
    </row>
    <row r="37" spans="1:18" s="350" customFormat="1" ht="19.95" customHeight="1">
      <c r="A37" s="363" t="str">
        <f>IF(ISBLANK(INDEX('Policy Characteristics'!A:A,MATCH($C37,'Policy Characteristics'!$C:$C,0))),"",INDEX('Policy Characteristics'!A:A,MATCH($C37,'Policy Characteristics'!$C:$C,0)))</f>
        <v>Transportation</v>
      </c>
      <c r="B37" s="375" t="str">
        <f>IF(ISBLANK(INDEX('Policy Characteristics'!B:B,MATCH($C37,'Policy Characteristics'!$C:$C,0))),"",INDEX('Policy Characteristics'!B:B,MATCH($C37,'Policy Characteristics'!$C:$C,0)))</f>
        <v>Conventional Pollutant Standards</v>
      </c>
      <c r="C37" s="363" t="str">
        <f t="shared" si="2"/>
        <v>Percentage Reduction of Separately Regulated Pollutants</v>
      </c>
      <c r="D37" s="350" t="s">
        <v>747</v>
      </c>
      <c r="E37" s="350" t="s">
        <v>737</v>
      </c>
      <c r="F37" s="350" t="s">
        <v>748</v>
      </c>
      <c r="G37" s="350" t="s">
        <v>737</v>
      </c>
      <c r="H37" s="241">
        <v>335</v>
      </c>
      <c r="I37" s="378" t="s">
        <v>741</v>
      </c>
      <c r="J37" s="377" t="str">
        <f>IF(ISBLANK(INDEX('Policy Characteristics'!D:D,MATCH($C37,'Policy Characteristics'!$C:$C,0))),"",INDEX('Policy Characteristics'!D:D,MATCH($C37,'Policy Characteristics'!$C:$C,0)))</f>
        <v>Conventional Pollutant Standard</v>
      </c>
      <c r="K37" s="363"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63" t="str">
        <f>IF(ISBLANK(INDEX('Policy Characteristics'!I:I,MATCH($C37,'Policy Characteristics'!$C:$C,0))),"",INDEX('Policy Characteristics'!I:I,MATCH($C37,'Policy Characteristics'!$C:$C,0)))</f>
        <v>% reduction in emissions</v>
      </c>
      <c r="P37" s="363"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63" t="str">
        <f>IF(ISBLANK(INDEX('Policy Characteristics'!K:K,MATCH($C37,'Policy Characteristics'!$C:$C,0))),"",INDEX('Policy Characteristics'!K:K,MATCH($C37,'Policy Characteristics'!$C:$C,0)))</f>
        <v>transportation-sector-main.html#conv-pol-stds</v>
      </c>
      <c r="R37" s="363" t="str">
        <f>IF(ISBLANK(INDEX('Policy Characteristics'!L:L,MATCH($C37,'Policy Characteristics'!$C:$C,0))),"",INDEX('Policy Characteristics'!L:L,MATCH($C37,'Policy Characteristics'!$C:$C,0)))</f>
        <v>conventional-pollutant-standards.html</v>
      </c>
    </row>
    <row r="38" spans="1:18" s="350" customFormat="1" ht="19.95" customHeight="1">
      <c r="A38" s="363" t="str">
        <f>IF(ISBLANK(INDEX('Policy Characteristics'!A:A,MATCH($C38,'Policy Characteristics'!$C:$C,0))),"",INDEX('Policy Characteristics'!A:A,MATCH($C38,'Policy Characteristics'!$C:$C,0)))</f>
        <v>Transportation</v>
      </c>
      <c r="B38" s="375" t="str">
        <f>IF(ISBLANK(INDEX('Policy Characteristics'!B:B,MATCH($C38,'Policy Characteristics'!$C:$C,0))),"",INDEX('Policy Characteristics'!B:B,MATCH($C38,'Policy Characteristics'!$C:$C,0)))</f>
        <v>Conventional Pollutant Standards</v>
      </c>
      <c r="C38" s="363" t="str">
        <f t="shared" si="2"/>
        <v>Percentage Reduction of Separately Regulated Pollutants</v>
      </c>
      <c r="D38" s="350" t="s">
        <v>747</v>
      </c>
      <c r="E38" s="350" t="s">
        <v>738</v>
      </c>
      <c r="F38" s="350" t="s">
        <v>748</v>
      </c>
      <c r="G38" s="350" t="s">
        <v>738</v>
      </c>
      <c r="H38" s="241">
        <v>336</v>
      </c>
      <c r="I38" s="376" t="s">
        <v>731</v>
      </c>
      <c r="J38" s="377" t="str">
        <f>IF(ISBLANK(INDEX('Policy Characteristics'!D:D,MATCH($C38,'Policy Characteristics'!$C:$C,0))),"",INDEX('Policy Characteristics'!D:D,MATCH($C38,'Policy Characteristics'!$C:$C,0)))</f>
        <v>Conventional Pollutant Standard</v>
      </c>
      <c r="K38" s="363"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63" t="str">
        <f>IF(ISBLANK(INDEX('Policy Characteristics'!I:I,MATCH($C38,'Policy Characteristics'!$C:$C,0))),"",INDEX('Policy Characteristics'!I:I,MATCH($C38,'Policy Characteristics'!$C:$C,0)))</f>
        <v>% reduction in emissions</v>
      </c>
      <c r="P38" s="363"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63" t="str">
        <f>IF(ISBLANK(INDEX('Policy Characteristics'!K:K,MATCH($C38,'Policy Characteristics'!$C:$C,0))),"",INDEX('Policy Characteristics'!K:K,MATCH($C38,'Policy Characteristics'!$C:$C,0)))</f>
        <v>transportation-sector-main.html#conv-pol-stds</v>
      </c>
      <c r="R38" s="363" t="str">
        <f>IF(ISBLANK(INDEX('Policy Characteristics'!L:L,MATCH($C38,'Policy Characteristics'!$C:$C,0))),"",INDEX('Policy Characteristics'!L:L,MATCH($C38,'Policy Characteristics'!$C:$C,0)))</f>
        <v>conventional-pollutant-standards.html</v>
      </c>
    </row>
    <row r="39" spans="1:18" s="350" customFormat="1" ht="19.95" customHeight="1">
      <c r="A39" s="363" t="str">
        <f>IF(ISBLANK(INDEX('Policy Characteristics'!A:A,MATCH($C39,'Policy Characteristics'!$C:$C,0))),"",INDEX('Policy Characteristics'!A:A,MATCH($C39,'Policy Characteristics'!$C:$C,0)))</f>
        <v>Transportation</v>
      </c>
      <c r="B39" s="375" t="str">
        <f>IF(ISBLANK(INDEX('Policy Characteristics'!B:B,MATCH($C39,'Policy Characteristics'!$C:$C,0))),"",INDEX('Policy Characteristics'!B:B,MATCH($C39,'Policy Characteristics'!$C:$C,0)))</f>
        <v>Conventional Pollutant Standards</v>
      </c>
      <c r="C39" s="363" t="str">
        <f t="shared" si="2"/>
        <v>Percentage Reduction of Separately Regulated Pollutants</v>
      </c>
      <c r="D39" s="350" t="s">
        <v>747</v>
      </c>
      <c r="E39" s="350" t="s">
        <v>739</v>
      </c>
      <c r="F39" s="350" t="s">
        <v>748</v>
      </c>
      <c r="G39" s="350" t="s">
        <v>739</v>
      </c>
      <c r="H39" s="241">
        <v>337</v>
      </c>
      <c r="I39" s="376" t="s">
        <v>731</v>
      </c>
      <c r="J39" s="377" t="str">
        <f>IF(ISBLANK(INDEX('Policy Characteristics'!D:D,MATCH($C39,'Policy Characteristics'!$C:$C,0))),"",INDEX('Policy Characteristics'!D:D,MATCH($C39,'Policy Characteristics'!$C:$C,0)))</f>
        <v>Conventional Pollutant Standard</v>
      </c>
      <c r="K39" s="363"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63" t="str">
        <f>IF(ISBLANK(INDEX('Policy Characteristics'!I:I,MATCH($C39,'Policy Characteristics'!$C:$C,0))),"",INDEX('Policy Characteristics'!I:I,MATCH($C39,'Policy Characteristics'!$C:$C,0)))</f>
        <v>% reduction in emissions</v>
      </c>
      <c r="P39" s="363"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63" t="str">
        <f>IF(ISBLANK(INDEX('Policy Characteristics'!K:K,MATCH($C39,'Policy Characteristics'!$C:$C,0))),"",INDEX('Policy Characteristics'!K:K,MATCH($C39,'Policy Characteristics'!$C:$C,0)))</f>
        <v>transportation-sector-main.html#conv-pol-stds</v>
      </c>
      <c r="R39" s="363" t="str">
        <f>IF(ISBLANK(INDEX('Policy Characteristics'!L:L,MATCH($C39,'Policy Characteristics'!$C:$C,0))),"",INDEX('Policy Characteristics'!L:L,MATCH($C39,'Policy Characteristics'!$C:$C,0)))</f>
        <v>conventional-pollutant-standards.html</v>
      </c>
    </row>
    <row r="40" spans="1:18" s="350" customFormat="1" ht="19.95" customHeight="1">
      <c r="A40" s="363" t="str">
        <f>IF(ISBLANK(INDEX('Policy Characteristics'!A:A,MATCH($C40,'Policy Characteristics'!$C:$C,0))),"",INDEX('Policy Characteristics'!A:A,MATCH($C40,'Policy Characteristics'!$C:$C,0)))</f>
        <v>Transportation</v>
      </c>
      <c r="B40" s="375" t="str">
        <f>IF(ISBLANK(INDEX('Policy Characteristics'!B:B,MATCH($C40,'Policy Characteristics'!$C:$C,0))),"",INDEX('Policy Characteristics'!B:B,MATCH($C40,'Policy Characteristics'!$C:$C,0)))</f>
        <v>Conventional Pollutant Standards</v>
      </c>
      <c r="C40" s="363" t="str">
        <f t="shared" si="2"/>
        <v>Percentage Reduction of Separately Regulated Pollutants</v>
      </c>
      <c r="D40" s="350" t="s">
        <v>747</v>
      </c>
      <c r="E40" s="350" t="s">
        <v>740</v>
      </c>
      <c r="F40" s="350" t="s">
        <v>748</v>
      </c>
      <c r="G40" s="350" t="s">
        <v>740</v>
      </c>
      <c r="H40" s="241">
        <v>338</v>
      </c>
      <c r="I40" s="378" t="s">
        <v>741</v>
      </c>
      <c r="J40" s="377" t="str">
        <f>IF(ISBLANK(INDEX('Policy Characteristics'!D:D,MATCH($C40,'Policy Characteristics'!$C:$C,0))),"",INDEX('Policy Characteristics'!D:D,MATCH($C40,'Policy Characteristics'!$C:$C,0)))</f>
        <v>Conventional Pollutant Standard</v>
      </c>
      <c r="K40" s="363"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63" t="str">
        <f>IF(ISBLANK(INDEX('Policy Characteristics'!I:I,MATCH($C40,'Policy Characteristics'!$C:$C,0))),"",INDEX('Policy Characteristics'!I:I,MATCH($C40,'Policy Characteristics'!$C:$C,0)))</f>
        <v>% reduction in emissions</v>
      </c>
      <c r="P40" s="363"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63" t="str">
        <f>IF(ISBLANK(INDEX('Policy Characteristics'!K:K,MATCH($C40,'Policy Characteristics'!$C:$C,0))),"",INDEX('Policy Characteristics'!K:K,MATCH($C40,'Policy Characteristics'!$C:$C,0)))</f>
        <v>transportation-sector-main.html#conv-pol-stds</v>
      </c>
      <c r="R40" s="363" t="str">
        <f>IF(ISBLANK(INDEX('Policy Characteristics'!L:L,MATCH($C40,'Policy Characteristics'!$C:$C,0))),"",INDEX('Policy Characteristics'!L:L,MATCH($C40,'Policy Characteristics'!$C:$C,0)))</f>
        <v>conventional-pollutant-standards.html</v>
      </c>
    </row>
    <row r="41" spans="1:18" s="350" customFormat="1" ht="19.95" customHeight="1">
      <c r="A41" s="363" t="str">
        <f>IF(ISBLANK(INDEX('Policy Characteristics'!A:A,MATCH($C41,'Policy Characteristics'!$C:$C,0))),"",INDEX('Policy Characteristics'!A:A,MATCH($C41,'Policy Characteristics'!$C:$C,0)))</f>
        <v>Transportation</v>
      </c>
      <c r="B41" s="375" t="str">
        <f>IF(ISBLANK(INDEX('Policy Characteristics'!B:B,MATCH($C41,'Policy Characteristics'!$C:$C,0))),"",INDEX('Policy Characteristics'!B:B,MATCH($C41,'Policy Characteristics'!$C:$C,0)))</f>
        <v>Conventional Pollutant Standards</v>
      </c>
      <c r="C41" s="363" t="str">
        <f t="shared" si="2"/>
        <v>Percentage Reduction of Separately Regulated Pollutants</v>
      </c>
      <c r="D41" s="350" t="s">
        <v>747</v>
      </c>
      <c r="E41" s="350" t="s">
        <v>742</v>
      </c>
      <c r="F41" s="350" t="s">
        <v>748</v>
      </c>
      <c r="G41" s="350" t="s">
        <v>742</v>
      </c>
      <c r="H41" s="241">
        <v>339</v>
      </c>
      <c r="I41" s="378" t="s">
        <v>741</v>
      </c>
      <c r="J41" s="377" t="str">
        <f>IF(ISBLANK(INDEX('Policy Characteristics'!D:D,MATCH($C41,'Policy Characteristics'!$C:$C,0))),"",INDEX('Policy Characteristics'!D:D,MATCH($C41,'Policy Characteristics'!$C:$C,0)))</f>
        <v>Conventional Pollutant Standard</v>
      </c>
      <c r="K41" s="363"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63" t="str">
        <f>IF(ISBLANK(INDEX('Policy Characteristics'!I:I,MATCH($C41,'Policy Characteristics'!$C:$C,0))),"",INDEX('Policy Characteristics'!I:I,MATCH($C41,'Policy Characteristics'!$C:$C,0)))</f>
        <v>% reduction in emissions</v>
      </c>
      <c r="P41" s="363"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63" t="str">
        <f>IF(ISBLANK(INDEX('Policy Characteristics'!K:K,MATCH($C41,'Policy Characteristics'!$C:$C,0))),"",INDEX('Policy Characteristics'!K:K,MATCH($C41,'Policy Characteristics'!$C:$C,0)))</f>
        <v>transportation-sector-main.html#conv-pol-stds</v>
      </c>
      <c r="R41" s="363" t="str">
        <f>IF(ISBLANK(INDEX('Policy Characteristics'!L:L,MATCH($C41,'Policy Characteristics'!$C:$C,0))),"",INDEX('Policy Characteristics'!L:L,MATCH($C41,'Policy Characteristics'!$C:$C,0)))</f>
        <v>conventional-pollutant-standards.html</v>
      </c>
    </row>
    <row r="42" spans="1:18" s="350" customFormat="1" ht="19.95" customHeight="1">
      <c r="A42" s="363" t="str">
        <f>IF(ISBLANK(INDEX('Policy Characteristics'!A:A,MATCH($C42,'Policy Characteristics'!$C:$C,0))),"",INDEX('Policy Characteristics'!A:A,MATCH($C42,'Policy Characteristics'!$C:$C,0)))</f>
        <v>Transportation</v>
      </c>
      <c r="B42" s="375" t="str">
        <f>IF(ISBLANK(INDEX('Policy Characteristics'!B:B,MATCH($C42,'Policy Characteristics'!$C:$C,0))),"",INDEX('Policy Characteristics'!B:B,MATCH($C42,'Policy Characteristics'!$C:$C,0)))</f>
        <v>Conventional Pollutant Standards</v>
      </c>
      <c r="C42" s="363" t="str">
        <f t="shared" si="2"/>
        <v>Percentage Reduction of Separately Regulated Pollutants</v>
      </c>
      <c r="D42" s="350" t="s">
        <v>749</v>
      </c>
      <c r="E42" s="350" t="s">
        <v>728</v>
      </c>
      <c r="F42" s="350" t="s">
        <v>750</v>
      </c>
      <c r="G42" s="350" t="s">
        <v>730</v>
      </c>
      <c r="H42" s="241">
        <v>340</v>
      </c>
      <c r="I42" s="376" t="s">
        <v>731</v>
      </c>
      <c r="J42" s="377" t="str">
        <f>IF(ISBLANK(INDEX('Policy Characteristics'!D:D,MATCH($C42,'Policy Characteristics'!$C:$C,0))),"",INDEX('Policy Characteristics'!D:D,MATCH($C42,'Policy Characteristics'!$C:$C,0)))</f>
        <v>Conventional Pollutant Standard</v>
      </c>
      <c r="K42" s="363"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63" t="str">
        <f>IF(ISBLANK(INDEX('Policy Characteristics'!I:I,MATCH($C42,'Policy Characteristics'!$C:$C,0))),"",INDEX('Policy Characteristics'!I:I,MATCH($C42,'Policy Characteristics'!$C:$C,0)))</f>
        <v>% reduction in emissions</v>
      </c>
      <c r="P42" s="363"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63" t="str">
        <f>IF(ISBLANK(INDEX('Policy Characteristics'!K:K,MATCH($C42,'Policy Characteristics'!$C:$C,0))),"",INDEX('Policy Characteristics'!K:K,MATCH($C42,'Policy Characteristics'!$C:$C,0)))</f>
        <v>transportation-sector-main.html#conv-pol-stds</v>
      </c>
      <c r="R42" s="363" t="str">
        <f>IF(ISBLANK(INDEX('Policy Characteristics'!L:L,MATCH($C42,'Policy Characteristics'!$C:$C,0))),"",INDEX('Policy Characteristics'!L:L,MATCH($C42,'Policy Characteristics'!$C:$C,0)))</f>
        <v>conventional-pollutant-standards.html</v>
      </c>
    </row>
    <row r="43" spans="1:18" s="350" customFormat="1" ht="19.95" customHeight="1">
      <c r="A43" s="363" t="str">
        <f>IF(ISBLANK(INDEX('Policy Characteristics'!A:A,MATCH($C43,'Policy Characteristics'!$C:$C,0))),"",INDEX('Policy Characteristics'!A:A,MATCH($C43,'Policy Characteristics'!$C:$C,0)))</f>
        <v>Transportation</v>
      </c>
      <c r="B43" s="375" t="str">
        <f>IF(ISBLANK(INDEX('Policy Characteristics'!B:B,MATCH($C43,'Policy Characteristics'!$C:$C,0))),"",INDEX('Policy Characteristics'!B:B,MATCH($C43,'Policy Characteristics'!$C:$C,0)))</f>
        <v>Conventional Pollutant Standards</v>
      </c>
      <c r="C43" s="363" t="str">
        <f t="shared" si="2"/>
        <v>Percentage Reduction of Separately Regulated Pollutants</v>
      </c>
      <c r="D43" s="350" t="s">
        <v>749</v>
      </c>
      <c r="E43" s="350" t="s">
        <v>732</v>
      </c>
      <c r="F43" s="350" t="s">
        <v>750</v>
      </c>
      <c r="G43" s="350" t="s">
        <v>732</v>
      </c>
      <c r="H43" s="241">
        <v>341</v>
      </c>
      <c r="I43" s="376" t="s">
        <v>731</v>
      </c>
      <c r="J43" s="377" t="str">
        <f>IF(ISBLANK(INDEX('Policy Characteristics'!D:D,MATCH($C43,'Policy Characteristics'!$C:$C,0))),"",INDEX('Policy Characteristics'!D:D,MATCH($C43,'Policy Characteristics'!$C:$C,0)))</f>
        <v>Conventional Pollutant Standard</v>
      </c>
      <c r="K43" s="363"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63" t="str">
        <f>IF(ISBLANK(INDEX('Policy Characteristics'!I:I,MATCH($C43,'Policy Characteristics'!$C:$C,0))),"",INDEX('Policy Characteristics'!I:I,MATCH($C43,'Policy Characteristics'!$C:$C,0)))</f>
        <v>% reduction in emissions</v>
      </c>
      <c r="P43" s="363"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63" t="str">
        <f>IF(ISBLANK(INDEX('Policy Characteristics'!K:K,MATCH($C43,'Policy Characteristics'!$C:$C,0))),"",INDEX('Policy Characteristics'!K:K,MATCH($C43,'Policy Characteristics'!$C:$C,0)))</f>
        <v>transportation-sector-main.html#conv-pol-stds</v>
      </c>
      <c r="R43" s="363" t="str">
        <f>IF(ISBLANK(INDEX('Policy Characteristics'!L:L,MATCH($C43,'Policy Characteristics'!$C:$C,0))),"",INDEX('Policy Characteristics'!L:L,MATCH($C43,'Policy Characteristics'!$C:$C,0)))</f>
        <v>conventional-pollutant-standards.html</v>
      </c>
    </row>
    <row r="44" spans="1:18" s="350" customFormat="1" ht="19.95" customHeight="1">
      <c r="A44" s="363" t="str">
        <f>IF(ISBLANK(INDEX('Policy Characteristics'!A:A,MATCH($C44,'Policy Characteristics'!$C:$C,0))),"",INDEX('Policy Characteristics'!A:A,MATCH($C44,'Policy Characteristics'!$C:$C,0)))</f>
        <v>Transportation</v>
      </c>
      <c r="B44" s="375" t="str">
        <f>IF(ISBLANK(INDEX('Policy Characteristics'!B:B,MATCH($C44,'Policy Characteristics'!$C:$C,0))),"",INDEX('Policy Characteristics'!B:B,MATCH($C44,'Policy Characteristics'!$C:$C,0)))</f>
        <v>Conventional Pollutant Standards</v>
      </c>
      <c r="C44" s="363" t="str">
        <f t="shared" si="2"/>
        <v>Percentage Reduction of Separately Regulated Pollutants</v>
      </c>
      <c r="D44" s="350" t="s">
        <v>749</v>
      </c>
      <c r="E44" s="350" t="s">
        <v>733</v>
      </c>
      <c r="F44" s="350" t="s">
        <v>750</v>
      </c>
      <c r="G44" s="350" t="s">
        <v>733</v>
      </c>
      <c r="H44" s="241">
        <v>342</v>
      </c>
      <c r="I44" s="376" t="s">
        <v>731</v>
      </c>
      <c r="J44" s="377" t="str">
        <f>IF(ISBLANK(INDEX('Policy Characteristics'!D:D,MATCH($C44,'Policy Characteristics'!$C:$C,0))),"",INDEX('Policy Characteristics'!D:D,MATCH($C44,'Policy Characteristics'!$C:$C,0)))</f>
        <v>Conventional Pollutant Standard</v>
      </c>
      <c r="K44" s="363"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63" t="str">
        <f>IF(ISBLANK(INDEX('Policy Characteristics'!I:I,MATCH($C44,'Policy Characteristics'!$C:$C,0))),"",INDEX('Policy Characteristics'!I:I,MATCH($C44,'Policy Characteristics'!$C:$C,0)))</f>
        <v>% reduction in emissions</v>
      </c>
      <c r="P44" s="363"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63" t="str">
        <f>IF(ISBLANK(INDEX('Policy Characteristics'!K:K,MATCH($C44,'Policy Characteristics'!$C:$C,0))),"",INDEX('Policy Characteristics'!K:K,MATCH($C44,'Policy Characteristics'!$C:$C,0)))</f>
        <v>transportation-sector-main.html#conv-pol-stds</v>
      </c>
      <c r="R44" s="363" t="str">
        <f>IF(ISBLANK(INDEX('Policy Characteristics'!L:L,MATCH($C44,'Policy Characteristics'!$C:$C,0))),"",INDEX('Policy Characteristics'!L:L,MATCH($C44,'Policy Characteristics'!$C:$C,0)))</f>
        <v>conventional-pollutant-standards.html</v>
      </c>
    </row>
    <row r="45" spans="1:18" s="350" customFormat="1" ht="19.95" customHeight="1">
      <c r="A45" s="363" t="str">
        <f>IF(ISBLANK(INDEX('Policy Characteristics'!A:A,MATCH($C45,'Policy Characteristics'!$C:$C,0))),"",INDEX('Policy Characteristics'!A:A,MATCH($C45,'Policy Characteristics'!$C:$C,0)))</f>
        <v>Transportation</v>
      </c>
      <c r="B45" s="375" t="str">
        <f>IF(ISBLANK(INDEX('Policy Characteristics'!B:B,MATCH($C45,'Policy Characteristics'!$C:$C,0))),"",INDEX('Policy Characteristics'!B:B,MATCH($C45,'Policy Characteristics'!$C:$C,0)))</f>
        <v>Conventional Pollutant Standards</v>
      </c>
      <c r="C45" s="363" t="str">
        <f t="shared" si="2"/>
        <v>Percentage Reduction of Separately Regulated Pollutants</v>
      </c>
      <c r="D45" s="350" t="s">
        <v>749</v>
      </c>
      <c r="E45" s="350" t="s">
        <v>734</v>
      </c>
      <c r="F45" s="350" t="s">
        <v>750</v>
      </c>
      <c r="G45" s="350" t="s">
        <v>734</v>
      </c>
      <c r="H45" s="241">
        <v>343</v>
      </c>
      <c r="I45" s="376" t="s">
        <v>731</v>
      </c>
      <c r="J45" s="377" t="str">
        <f>IF(ISBLANK(INDEX('Policy Characteristics'!D:D,MATCH($C45,'Policy Characteristics'!$C:$C,0))),"",INDEX('Policy Characteristics'!D:D,MATCH($C45,'Policy Characteristics'!$C:$C,0)))</f>
        <v>Conventional Pollutant Standard</v>
      </c>
      <c r="K45" s="363"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63" t="str">
        <f>IF(ISBLANK(INDEX('Policy Characteristics'!I:I,MATCH($C45,'Policy Characteristics'!$C:$C,0))),"",INDEX('Policy Characteristics'!I:I,MATCH($C45,'Policy Characteristics'!$C:$C,0)))</f>
        <v>% reduction in emissions</v>
      </c>
      <c r="P45" s="363"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63" t="str">
        <f>IF(ISBLANK(INDEX('Policy Characteristics'!K:K,MATCH($C45,'Policy Characteristics'!$C:$C,0))),"",INDEX('Policy Characteristics'!K:K,MATCH($C45,'Policy Characteristics'!$C:$C,0)))</f>
        <v>transportation-sector-main.html#conv-pol-stds</v>
      </c>
      <c r="R45" s="363" t="str">
        <f>IF(ISBLANK(INDEX('Policy Characteristics'!L:L,MATCH($C45,'Policy Characteristics'!$C:$C,0))),"",INDEX('Policy Characteristics'!L:L,MATCH($C45,'Policy Characteristics'!$C:$C,0)))</f>
        <v>conventional-pollutant-standards.html</v>
      </c>
    </row>
    <row r="46" spans="1:18" s="350" customFormat="1" ht="19.95" customHeight="1">
      <c r="A46" s="363" t="str">
        <f>IF(ISBLANK(INDEX('Policy Characteristics'!A:A,MATCH($C46,'Policy Characteristics'!$C:$C,0))),"",INDEX('Policy Characteristics'!A:A,MATCH($C46,'Policy Characteristics'!$C:$C,0)))</f>
        <v>Transportation</v>
      </c>
      <c r="B46" s="375" t="str">
        <f>IF(ISBLANK(INDEX('Policy Characteristics'!B:B,MATCH($C46,'Policy Characteristics'!$C:$C,0))),"",INDEX('Policy Characteristics'!B:B,MATCH($C46,'Policy Characteristics'!$C:$C,0)))</f>
        <v>Conventional Pollutant Standards</v>
      </c>
      <c r="C46" s="363" t="str">
        <f t="shared" si="2"/>
        <v>Percentage Reduction of Separately Regulated Pollutants</v>
      </c>
      <c r="D46" s="350" t="s">
        <v>749</v>
      </c>
      <c r="E46" s="350" t="s">
        <v>735</v>
      </c>
      <c r="F46" s="350" t="s">
        <v>750</v>
      </c>
      <c r="G46" s="350" t="s">
        <v>736</v>
      </c>
      <c r="H46" s="241">
        <v>344</v>
      </c>
      <c r="I46" s="376" t="s">
        <v>731</v>
      </c>
      <c r="J46" s="377" t="str">
        <f>IF(ISBLANK(INDEX('Policy Characteristics'!D:D,MATCH($C46,'Policy Characteristics'!$C:$C,0))),"",INDEX('Policy Characteristics'!D:D,MATCH($C46,'Policy Characteristics'!$C:$C,0)))</f>
        <v>Conventional Pollutant Standard</v>
      </c>
      <c r="K46" s="363"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63" t="str">
        <f>IF(ISBLANK(INDEX('Policy Characteristics'!I:I,MATCH($C46,'Policy Characteristics'!$C:$C,0))),"",INDEX('Policy Characteristics'!I:I,MATCH($C46,'Policy Characteristics'!$C:$C,0)))</f>
        <v>% reduction in emissions</v>
      </c>
      <c r="P46" s="363"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63" t="str">
        <f>IF(ISBLANK(INDEX('Policy Characteristics'!K:K,MATCH($C46,'Policy Characteristics'!$C:$C,0))),"",INDEX('Policy Characteristics'!K:K,MATCH($C46,'Policy Characteristics'!$C:$C,0)))</f>
        <v>transportation-sector-main.html#conv-pol-stds</v>
      </c>
      <c r="R46" s="363" t="str">
        <f>IF(ISBLANK(INDEX('Policy Characteristics'!L:L,MATCH($C46,'Policy Characteristics'!$C:$C,0))),"",INDEX('Policy Characteristics'!L:L,MATCH($C46,'Policy Characteristics'!$C:$C,0)))</f>
        <v>conventional-pollutant-standards.html</v>
      </c>
    </row>
    <row r="47" spans="1:18" s="350" customFormat="1" ht="19.95" customHeight="1">
      <c r="A47" s="363" t="str">
        <f>IF(ISBLANK(INDEX('Policy Characteristics'!A:A,MATCH($C47,'Policy Characteristics'!$C:$C,0))),"",INDEX('Policy Characteristics'!A:A,MATCH($C47,'Policy Characteristics'!$C:$C,0)))</f>
        <v>Transportation</v>
      </c>
      <c r="B47" s="375" t="str">
        <f>IF(ISBLANK(INDEX('Policy Characteristics'!B:B,MATCH($C47,'Policy Characteristics'!$C:$C,0))),"",INDEX('Policy Characteristics'!B:B,MATCH($C47,'Policy Characteristics'!$C:$C,0)))</f>
        <v>Conventional Pollutant Standards</v>
      </c>
      <c r="C47" s="363" t="str">
        <f t="shared" si="2"/>
        <v>Percentage Reduction of Separately Regulated Pollutants</v>
      </c>
      <c r="D47" s="350" t="s">
        <v>749</v>
      </c>
      <c r="E47" s="350" t="s">
        <v>737</v>
      </c>
      <c r="F47" s="350" t="s">
        <v>750</v>
      </c>
      <c r="G47" s="350" t="s">
        <v>737</v>
      </c>
      <c r="H47" s="241">
        <v>345</v>
      </c>
      <c r="I47" s="378" t="s">
        <v>741</v>
      </c>
      <c r="J47" s="377" t="str">
        <f>IF(ISBLANK(INDEX('Policy Characteristics'!D:D,MATCH($C47,'Policy Characteristics'!$C:$C,0))),"",INDEX('Policy Characteristics'!D:D,MATCH($C47,'Policy Characteristics'!$C:$C,0)))</f>
        <v>Conventional Pollutant Standard</v>
      </c>
      <c r="K47" s="363"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63" t="str">
        <f>IF(ISBLANK(INDEX('Policy Characteristics'!I:I,MATCH($C47,'Policy Characteristics'!$C:$C,0))),"",INDEX('Policy Characteristics'!I:I,MATCH($C47,'Policy Characteristics'!$C:$C,0)))</f>
        <v>% reduction in emissions</v>
      </c>
      <c r="P47" s="363"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63" t="str">
        <f>IF(ISBLANK(INDEX('Policy Characteristics'!K:K,MATCH($C47,'Policy Characteristics'!$C:$C,0))),"",INDEX('Policy Characteristics'!K:K,MATCH($C47,'Policy Characteristics'!$C:$C,0)))</f>
        <v>transportation-sector-main.html#conv-pol-stds</v>
      </c>
      <c r="R47" s="363" t="str">
        <f>IF(ISBLANK(INDEX('Policy Characteristics'!L:L,MATCH($C47,'Policy Characteristics'!$C:$C,0))),"",INDEX('Policy Characteristics'!L:L,MATCH($C47,'Policy Characteristics'!$C:$C,0)))</f>
        <v>conventional-pollutant-standards.html</v>
      </c>
    </row>
    <row r="48" spans="1:18" s="350" customFormat="1" ht="19.95" customHeight="1">
      <c r="A48" s="363" t="str">
        <f>IF(ISBLANK(INDEX('Policy Characteristics'!A:A,MATCH($C48,'Policy Characteristics'!$C:$C,0))),"",INDEX('Policy Characteristics'!A:A,MATCH($C48,'Policy Characteristics'!$C:$C,0)))</f>
        <v>Transportation</v>
      </c>
      <c r="B48" s="375" t="str">
        <f>IF(ISBLANK(INDEX('Policy Characteristics'!B:B,MATCH($C48,'Policy Characteristics'!$C:$C,0))),"",INDEX('Policy Characteristics'!B:B,MATCH($C48,'Policy Characteristics'!$C:$C,0)))</f>
        <v>Conventional Pollutant Standards</v>
      </c>
      <c r="C48" s="363" t="str">
        <f t="shared" si="2"/>
        <v>Percentage Reduction of Separately Regulated Pollutants</v>
      </c>
      <c r="D48" s="350" t="s">
        <v>749</v>
      </c>
      <c r="E48" s="350" t="s">
        <v>738</v>
      </c>
      <c r="F48" s="350" t="s">
        <v>750</v>
      </c>
      <c r="G48" s="350" t="s">
        <v>738</v>
      </c>
      <c r="H48" s="241">
        <v>346</v>
      </c>
      <c r="I48" s="376" t="s">
        <v>731</v>
      </c>
      <c r="J48" s="377" t="str">
        <f>IF(ISBLANK(INDEX('Policy Characteristics'!D:D,MATCH($C48,'Policy Characteristics'!$C:$C,0))),"",INDEX('Policy Characteristics'!D:D,MATCH($C48,'Policy Characteristics'!$C:$C,0)))</f>
        <v>Conventional Pollutant Standard</v>
      </c>
      <c r="K48" s="363"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63" t="str">
        <f>IF(ISBLANK(INDEX('Policy Characteristics'!I:I,MATCH($C48,'Policy Characteristics'!$C:$C,0))),"",INDEX('Policy Characteristics'!I:I,MATCH($C48,'Policy Characteristics'!$C:$C,0)))</f>
        <v>% reduction in emissions</v>
      </c>
      <c r="P48" s="363"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63" t="str">
        <f>IF(ISBLANK(INDEX('Policy Characteristics'!K:K,MATCH($C48,'Policy Characteristics'!$C:$C,0))),"",INDEX('Policy Characteristics'!K:K,MATCH($C48,'Policy Characteristics'!$C:$C,0)))</f>
        <v>transportation-sector-main.html#conv-pol-stds</v>
      </c>
      <c r="R48" s="363" t="str">
        <f>IF(ISBLANK(INDEX('Policy Characteristics'!L:L,MATCH($C48,'Policy Characteristics'!$C:$C,0))),"",INDEX('Policy Characteristics'!L:L,MATCH($C48,'Policy Characteristics'!$C:$C,0)))</f>
        <v>conventional-pollutant-standards.html</v>
      </c>
    </row>
    <row r="49" spans="1:18" s="350" customFormat="1" ht="19.95" customHeight="1">
      <c r="A49" s="363" t="str">
        <f>IF(ISBLANK(INDEX('Policy Characteristics'!A:A,MATCH($C49,'Policy Characteristics'!$C:$C,0))),"",INDEX('Policy Characteristics'!A:A,MATCH($C49,'Policy Characteristics'!$C:$C,0)))</f>
        <v>Transportation</v>
      </c>
      <c r="B49" s="375" t="str">
        <f>IF(ISBLANK(INDEX('Policy Characteristics'!B:B,MATCH($C49,'Policy Characteristics'!$C:$C,0))),"",INDEX('Policy Characteristics'!B:B,MATCH($C49,'Policy Characteristics'!$C:$C,0)))</f>
        <v>Conventional Pollutant Standards</v>
      </c>
      <c r="C49" s="363" t="str">
        <f t="shared" si="2"/>
        <v>Percentage Reduction of Separately Regulated Pollutants</v>
      </c>
      <c r="D49" s="350" t="s">
        <v>749</v>
      </c>
      <c r="E49" s="350" t="s">
        <v>739</v>
      </c>
      <c r="F49" s="350" t="s">
        <v>750</v>
      </c>
      <c r="G49" s="350" t="s">
        <v>739</v>
      </c>
      <c r="H49" s="241">
        <v>347</v>
      </c>
      <c r="I49" s="376" t="s">
        <v>731</v>
      </c>
      <c r="J49" s="377" t="str">
        <f>IF(ISBLANK(INDEX('Policy Characteristics'!D:D,MATCH($C49,'Policy Characteristics'!$C:$C,0))),"",INDEX('Policy Characteristics'!D:D,MATCH($C49,'Policy Characteristics'!$C:$C,0)))</f>
        <v>Conventional Pollutant Standard</v>
      </c>
      <c r="K49" s="363"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63" t="str">
        <f>IF(ISBLANK(INDEX('Policy Characteristics'!I:I,MATCH($C49,'Policy Characteristics'!$C:$C,0))),"",INDEX('Policy Characteristics'!I:I,MATCH($C49,'Policy Characteristics'!$C:$C,0)))</f>
        <v>% reduction in emissions</v>
      </c>
      <c r="P49" s="363"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63" t="str">
        <f>IF(ISBLANK(INDEX('Policy Characteristics'!K:K,MATCH($C49,'Policy Characteristics'!$C:$C,0))),"",INDEX('Policy Characteristics'!K:K,MATCH($C49,'Policy Characteristics'!$C:$C,0)))</f>
        <v>transportation-sector-main.html#conv-pol-stds</v>
      </c>
      <c r="R49" s="363" t="str">
        <f>IF(ISBLANK(INDEX('Policy Characteristics'!L:L,MATCH($C49,'Policy Characteristics'!$C:$C,0))),"",INDEX('Policy Characteristics'!L:L,MATCH($C49,'Policy Characteristics'!$C:$C,0)))</f>
        <v>conventional-pollutant-standards.html</v>
      </c>
    </row>
    <row r="50" spans="1:18" s="350" customFormat="1" ht="19.95" customHeight="1">
      <c r="A50" s="363" t="str">
        <f>IF(ISBLANK(INDEX('Policy Characteristics'!A:A,MATCH($C50,'Policy Characteristics'!$C:$C,0))),"",INDEX('Policy Characteristics'!A:A,MATCH($C50,'Policy Characteristics'!$C:$C,0)))</f>
        <v>Transportation</v>
      </c>
      <c r="B50" s="375" t="str">
        <f>IF(ISBLANK(INDEX('Policy Characteristics'!B:B,MATCH($C50,'Policy Characteristics'!$C:$C,0))),"",INDEX('Policy Characteristics'!B:B,MATCH($C50,'Policy Characteristics'!$C:$C,0)))</f>
        <v>Conventional Pollutant Standards</v>
      </c>
      <c r="C50" s="363" t="str">
        <f t="shared" si="2"/>
        <v>Percentage Reduction of Separately Regulated Pollutants</v>
      </c>
      <c r="D50" s="350" t="s">
        <v>749</v>
      </c>
      <c r="E50" s="350" t="s">
        <v>740</v>
      </c>
      <c r="F50" s="350" t="s">
        <v>750</v>
      </c>
      <c r="G50" s="350" t="s">
        <v>740</v>
      </c>
      <c r="H50" s="241">
        <v>348</v>
      </c>
      <c r="I50" s="378" t="s">
        <v>741</v>
      </c>
      <c r="J50" s="377" t="str">
        <f>IF(ISBLANK(INDEX('Policy Characteristics'!D:D,MATCH($C50,'Policy Characteristics'!$C:$C,0))),"",INDEX('Policy Characteristics'!D:D,MATCH($C50,'Policy Characteristics'!$C:$C,0)))</f>
        <v>Conventional Pollutant Standard</v>
      </c>
      <c r="K50" s="363"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63" t="str">
        <f>IF(ISBLANK(INDEX('Policy Characteristics'!I:I,MATCH($C50,'Policy Characteristics'!$C:$C,0))),"",INDEX('Policy Characteristics'!I:I,MATCH($C50,'Policy Characteristics'!$C:$C,0)))</f>
        <v>% reduction in emissions</v>
      </c>
      <c r="P50" s="363"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63" t="str">
        <f>IF(ISBLANK(INDEX('Policy Characteristics'!K:K,MATCH($C50,'Policy Characteristics'!$C:$C,0))),"",INDEX('Policy Characteristics'!K:K,MATCH($C50,'Policy Characteristics'!$C:$C,0)))</f>
        <v>transportation-sector-main.html#conv-pol-stds</v>
      </c>
      <c r="R50" s="363" t="str">
        <f>IF(ISBLANK(INDEX('Policy Characteristics'!L:L,MATCH($C50,'Policy Characteristics'!$C:$C,0))),"",INDEX('Policy Characteristics'!L:L,MATCH($C50,'Policy Characteristics'!$C:$C,0)))</f>
        <v>conventional-pollutant-standards.html</v>
      </c>
    </row>
    <row r="51" spans="1:18" s="350" customFormat="1" ht="19.95" customHeight="1">
      <c r="A51" s="363" t="str">
        <f>IF(ISBLANK(INDEX('Policy Characteristics'!A:A,MATCH($C51,'Policy Characteristics'!$C:$C,0))),"",INDEX('Policy Characteristics'!A:A,MATCH($C51,'Policy Characteristics'!$C:$C,0)))</f>
        <v>Transportation</v>
      </c>
      <c r="B51" s="375" t="str">
        <f>IF(ISBLANK(INDEX('Policy Characteristics'!B:B,MATCH($C51,'Policy Characteristics'!$C:$C,0))),"",INDEX('Policy Characteristics'!B:B,MATCH($C51,'Policy Characteristics'!$C:$C,0)))</f>
        <v>Conventional Pollutant Standards</v>
      </c>
      <c r="C51" s="363" t="str">
        <f t="shared" si="2"/>
        <v>Percentage Reduction of Separately Regulated Pollutants</v>
      </c>
      <c r="D51" s="350" t="s">
        <v>749</v>
      </c>
      <c r="E51" s="350" t="s">
        <v>742</v>
      </c>
      <c r="F51" s="350" t="s">
        <v>750</v>
      </c>
      <c r="G51" s="350" t="s">
        <v>742</v>
      </c>
      <c r="H51" s="241">
        <v>349</v>
      </c>
      <c r="I51" s="378" t="s">
        <v>741</v>
      </c>
      <c r="J51" s="377" t="str">
        <f>IF(ISBLANK(INDEX('Policy Characteristics'!D:D,MATCH($C51,'Policy Characteristics'!$C:$C,0))),"",INDEX('Policy Characteristics'!D:D,MATCH($C51,'Policy Characteristics'!$C:$C,0)))</f>
        <v>Conventional Pollutant Standard</v>
      </c>
      <c r="K51" s="363"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63" t="str">
        <f>IF(ISBLANK(INDEX('Policy Characteristics'!I:I,MATCH($C51,'Policy Characteristics'!$C:$C,0))),"",INDEX('Policy Characteristics'!I:I,MATCH($C51,'Policy Characteristics'!$C:$C,0)))</f>
        <v>% reduction in emissions</v>
      </c>
      <c r="P51" s="363"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63" t="str">
        <f>IF(ISBLANK(INDEX('Policy Characteristics'!K:K,MATCH($C51,'Policy Characteristics'!$C:$C,0))),"",INDEX('Policy Characteristics'!K:K,MATCH($C51,'Policy Characteristics'!$C:$C,0)))</f>
        <v>transportation-sector-main.html#conv-pol-stds</v>
      </c>
      <c r="R51" s="363" t="str">
        <f>IF(ISBLANK(INDEX('Policy Characteristics'!L:L,MATCH($C51,'Policy Characteristics'!$C:$C,0))),"",INDEX('Policy Characteristics'!L:L,MATCH($C51,'Policy Characteristics'!$C:$C,0)))</f>
        <v>conventional-pollutant-standards.html</v>
      </c>
    </row>
    <row r="52" spans="1:18" s="350" customFormat="1" ht="19.95" customHeight="1">
      <c r="A52" s="363" t="str">
        <f>IF(ISBLANK(INDEX('Policy Characteristics'!A:A,MATCH($C52,'Policy Characteristics'!$C:$C,0))),"",INDEX('Policy Characteristics'!A:A,MATCH($C52,'Policy Characteristics'!$C:$C,0)))</f>
        <v>Transportation</v>
      </c>
      <c r="B52" s="375" t="str">
        <f>IF(ISBLANK(INDEX('Policy Characteristics'!B:B,MATCH($C52,'Policy Characteristics'!$C:$C,0))),"",INDEX('Policy Characteristics'!B:B,MATCH($C52,'Policy Characteristics'!$C:$C,0)))</f>
        <v>Conventional Pollutant Standards</v>
      </c>
      <c r="C52" s="363" t="str">
        <f t="shared" si="2"/>
        <v>Percentage Reduction of Separately Regulated Pollutants</v>
      </c>
      <c r="D52" s="350" t="s">
        <v>751</v>
      </c>
      <c r="E52" s="350" t="s">
        <v>728</v>
      </c>
      <c r="F52" s="350" t="s">
        <v>752</v>
      </c>
      <c r="G52" s="350" t="s">
        <v>730</v>
      </c>
      <c r="H52" s="241">
        <v>350</v>
      </c>
      <c r="I52" s="376" t="s">
        <v>731</v>
      </c>
      <c r="J52" s="377" t="str">
        <f>IF(ISBLANK(INDEX('Policy Characteristics'!D:D,MATCH($C52,'Policy Characteristics'!$C:$C,0))),"",INDEX('Policy Characteristics'!D:D,MATCH($C52,'Policy Characteristics'!$C:$C,0)))</f>
        <v>Conventional Pollutant Standard</v>
      </c>
      <c r="K52" s="363"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63" t="str">
        <f>IF(ISBLANK(INDEX('Policy Characteristics'!I:I,MATCH($C52,'Policy Characteristics'!$C:$C,0))),"",INDEX('Policy Characteristics'!I:I,MATCH($C52,'Policy Characteristics'!$C:$C,0)))</f>
        <v>% reduction in emissions</v>
      </c>
      <c r="P52" s="363"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63" t="str">
        <f>IF(ISBLANK(INDEX('Policy Characteristics'!K:K,MATCH($C52,'Policy Characteristics'!$C:$C,0))),"",INDEX('Policy Characteristics'!K:K,MATCH($C52,'Policy Characteristics'!$C:$C,0)))</f>
        <v>transportation-sector-main.html#conv-pol-stds</v>
      </c>
      <c r="R52" s="363" t="str">
        <f>IF(ISBLANK(INDEX('Policy Characteristics'!L:L,MATCH($C52,'Policy Characteristics'!$C:$C,0))),"",INDEX('Policy Characteristics'!L:L,MATCH($C52,'Policy Characteristics'!$C:$C,0)))</f>
        <v>conventional-pollutant-standards.html</v>
      </c>
    </row>
    <row r="53" spans="1:18" s="350" customFormat="1" ht="19.95" customHeight="1">
      <c r="A53" s="363" t="str">
        <f>IF(ISBLANK(INDEX('Policy Characteristics'!A:A,MATCH($C53,'Policy Characteristics'!$C:$C,0))),"",INDEX('Policy Characteristics'!A:A,MATCH($C53,'Policy Characteristics'!$C:$C,0)))</f>
        <v>Transportation</v>
      </c>
      <c r="B53" s="375" t="str">
        <f>IF(ISBLANK(INDEX('Policy Characteristics'!B:B,MATCH($C53,'Policy Characteristics'!$C:$C,0))),"",INDEX('Policy Characteristics'!B:B,MATCH($C53,'Policy Characteristics'!$C:$C,0)))</f>
        <v>Conventional Pollutant Standards</v>
      </c>
      <c r="C53" s="363" t="str">
        <f t="shared" si="2"/>
        <v>Percentage Reduction of Separately Regulated Pollutants</v>
      </c>
      <c r="D53" s="350" t="s">
        <v>751</v>
      </c>
      <c r="E53" s="350" t="s">
        <v>732</v>
      </c>
      <c r="F53" s="350" t="s">
        <v>752</v>
      </c>
      <c r="G53" s="350" t="s">
        <v>732</v>
      </c>
      <c r="H53" s="241">
        <v>351</v>
      </c>
      <c r="I53" s="376" t="s">
        <v>731</v>
      </c>
      <c r="J53" s="377" t="str">
        <f>IF(ISBLANK(INDEX('Policy Characteristics'!D:D,MATCH($C53,'Policy Characteristics'!$C:$C,0))),"",INDEX('Policy Characteristics'!D:D,MATCH($C53,'Policy Characteristics'!$C:$C,0)))</f>
        <v>Conventional Pollutant Standard</v>
      </c>
      <c r="K53" s="363"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63" t="str">
        <f>IF(ISBLANK(INDEX('Policy Characteristics'!I:I,MATCH($C53,'Policy Characteristics'!$C:$C,0))),"",INDEX('Policy Characteristics'!I:I,MATCH($C53,'Policy Characteristics'!$C:$C,0)))</f>
        <v>% reduction in emissions</v>
      </c>
      <c r="P53" s="363"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63" t="str">
        <f>IF(ISBLANK(INDEX('Policy Characteristics'!K:K,MATCH($C53,'Policy Characteristics'!$C:$C,0))),"",INDEX('Policy Characteristics'!K:K,MATCH($C53,'Policy Characteristics'!$C:$C,0)))</f>
        <v>transportation-sector-main.html#conv-pol-stds</v>
      </c>
      <c r="R53" s="363" t="str">
        <f>IF(ISBLANK(INDEX('Policy Characteristics'!L:L,MATCH($C53,'Policy Characteristics'!$C:$C,0))),"",INDEX('Policy Characteristics'!L:L,MATCH($C53,'Policy Characteristics'!$C:$C,0)))</f>
        <v>conventional-pollutant-standards.html</v>
      </c>
    </row>
    <row r="54" spans="1:18" s="350" customFormat="1" ht="19.95" customHeight="1">
      <c r="A54" s="363" t="str">
        <f>IF(ISBLANK(INDEX('Policy Characteristics'!A:A,MATCH($C54,'Policy Characteristics'!$C:$C,0))),"",INDEX('Policy Characteristics'!A:A,MATCH($C54,'Policy Characteristics'!$C:$C,0)))</f>
        <v>Transportation</v>
      </c>
      <c r="B54" s="375" t="str">
        <f>IF(ISBLANK(INDEX('Policy Characteristics'!B:B,MATCH($C54,'Policy Characteristics'!$C:$C,0))),"",INDEX('Policy Characteristics'!B:B,MATCH($C54,'Policy Characteristics'!$C:$C,0)))</f>
        <v>Conventional Pollutant Standards</v>
      </c>
      <c r="C54" s="363" t="str">
        <f t="shared" si="2"/>
        <v>Percentage Reduction of Separately Regulated Pollutants</v>
      </c>
      <c r="D54" s="350" t="s">
        <v>751</v>
      </c>
      <c r="E54" s="350" t="s">
        <v>733</v>
      </c>
      <c r="F54" s="350" t="s">
        <v>752</v>
      </c>
      <c r="G54" s="350" t="s">
        <v>733</v>
      </c>
      <c r="H54" s="241">
        <v>352</v>
      </c>
      <c r="I54" s="376" t="s">
        <v>731</v>
      </c>
      <c r="J54" s="377" t="str">
        <f>IF(ISBLANK(INDEX('Policy Characteristics'!D:D,MATCH($C54,'Policy Characteristics'!$C:$C,0))),"",INDEX('Policy Characteristics'!D:D,MATCH($C54,'Policy Characteristics'!$C:$C,0)))</f>
        <v>Conventional Pollutant Standard</v>
      </c>
      <c r="K54" s="363"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63" t="str">
        <f>IF(ISBLANK(INDEX('Policy Characteristics'!I:I,MATCH($C54,'Policy Characteristics'!$C:$C,0))),"",INDEX('Policy Characteristics'!I:I,MATCH($C54,'Policy Characteristics'!$C:$C,0)))</f>
        <v>% reduction in emissions</v>
      </c>
      <c r="P54" s="363"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63" t="str">
        <f>IF(ISBLANK(INDEX('Policy Characteristics'!K:K,MATCH($C54,'Policy Characteristics'!$C:$C,0))),"",INDEX('Policy Characteristics'!K:K,MATCH($C54,'Policy Characteristics'!$C:$C,0)))</f>
        <v>transportation-sector-main.html#conv-pol-stds</v>
      </c>
      <c r="R54" s="363" t="str">
        <f>IF(ISBLANK(INDEX('Policy Characteristics'!L:L,MATCH($C54,'Policy Characteristics'!$C:$C,0))),"",INDEX('Policy Characteristics'!L:L,MATCH($C54,'Policy Characteristics'!$C:$C,0)))</f>
        <v>conventional-pollutant-standards.html</v>
      </c>
    </row>
    <row r="55" spans="1:18" s="350" customFormat="1" ht="19.95" customHeight="1">
      <c r="A55" s="363" t="str">
        <f>IF(ISBLANK(INDEX('Policy Characteristics'!A:A,MATCH($C55,'Policy Characteristics'!$C:$C,0))),"",INDEX('Policy Characteristics'!A:A,MATCH($C55,'Policy Characteristics'!$C:$C,0)))</f>
        <v>Transportation</v>
      </c>
      <c r="B55" s="375" t="str">
        <f>IF(ISBLANK(INDEX('Policy Characteristics'!B:B,MATCH($C55,'Policy Characteristics'!$C:$C,0))),"",INDEX('Policy Characteristics'!B:B,MATCH($C55,'Policy Characteristics'!$C:$C,0)))</f>
        <v>Conventional Pollutant Standards</v>
      </c>
      <c r="C55" s="363" t="str">
        <f t="shared" si="2"/>
        <v>Percentage Reduction of Separately Regulated Pollutants</v>
      </c>
      <c r="D55" s="350" t="s">
        <v>751</v>
      </c>
      <c r="E55" s="350" t="s">
        <v>734</v>
      </c>
      <c r="F55" s="350" t="s">
        <v>752</v>
      </c>
      <c r="G55" s="350" t="s">
        <v>734</v>
      </c>
      <c r="H55" s="241">
        <v>353</v>
      </c>
      <c r="I55" s="376" t="s">
        <v>731</v>
      </c>
      <c r="J55" s="377" t="str">
        <f>IF(ISBLANK(INDEX('Policy Characteristics'!D:D,MATCH($C55,'Policy Characteristics'!$C:$C,0))),"",INDEX('Policy Characteristics'!D:D,MATCH($C55,'Policy Characteristics'!$C:$C,0)))</f>
        <v>Conventional Pollutant Standard</v>
      </c>
      <c r="K55" s="363"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63" t="str">
        <f>IF(ISBLANK(INDEX('Policy Characteristics'!I:I,MATCH($C55,'Policy Characteristics'!$C:$C,0))),"",INDEX('Policy Characteristics'!I:I,MATCH($C55,'Policy Characteristics'!$C:$C,0)))</f>
        <v>% reduction in emissions</v>
      </c>
      <c r="P55" s="363"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63" t="str">
        <f>IF(ISBLANK(INDEX('Policy Characteristics'!K:K,MATCH($C55,'Policy Characteristics'!$C:$C,0))),"",INDEX('Policy Characteristics'!K:K,MATCH($C55,'Policy Characteristics'!$C:$C,0)))</f>
        <v>transportation-sector-main.html#conv-pol-stds</v>
      </c>
      <c r="R55" s="363" t="str">
        <f>IF(ISBLANK(INDEX('Policy Characteristics'!L:L,MATCH($C55,'Policy Characteristics'!$C:$C,0))),"",INDEX('Policy Characteristics'!L:L,MATCH($C55,'Policy Characteristics'!$C:$C,0)))</f>
        <v>conventional-pollutant-standards.html</v>
      </c>
    </row>
    <row r="56" spans="1:18" s="350" customFormat="1" ht="19.95" customHeight="1">
      <c r="A56" s="363" t="str">
        <f>IF(ISBLANK(INDEX('Policy Characteristics'!A:A,MATCH($C56,'Policy Characteristics'!$C:$C,0))),"",INDEX('Policy Characteristics'!A:A,MATCH($C56,'Policy Characteristics'!$C:$C,0)))</f>
        <v>Transportation</v>
      </c>
      <c r="B56" s="375" t="str">
        <f>IF(ISBLANK(INDEX('Policy Characteristics'!B:B,MATCH($C56,'Policy Characteristics'!$C:$C,0))),"",INDEX('Policy Characteristics'!B:B,MATCH($C56,'Policy Characteristics'!$C:$C,0)))</f>
        <v>Conventional Pollutant Standards</v>
      </c>
      <c r="C56" s="363" t="str">
        <f t="shared" si="2"/>
        <v>Percentage Reduction of Separately Regulated Pollutants</v>
      </c>
      <c r="D56" s="350" t="s">
        <v>751</v>
      </c>
      <c r="E56" s="350" t="s">
        <v>735</v>
      </c>
      <c r="F56" s="350" t="s">
        <v>752</v>
      </c>
      <c r="G56" s="350" t="s">
        <v>736</v>
      </c>
      <c r="H56" s="241">
        <v>354</v>
      </c>
      <c r="I56" s="376" t="s">
        <v>731</v>
      </c>
      <c r="J56" s="377" t="str">
        <f>IF(ISBLANK(INDEX('Policy Characteristics'!D:D,MATCH($C56,'Policy Characteristics'!$C:$C,0))),"",INDEX('Policy Characteristics'!D:D,MATCH($C56,'Policy Characteristics'!$C:$C,0)))</f>
        <v>Conventional Pollutant Standard</v>
      </c>
      <c r="K56" s="363"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63" t="str">
        <f>IF(ISBLANK(INDEX('Policy Characteristics'!I:I,MATCH($C56,'Policy Characteristics'!$C:$C,0))),"",INDEX('Policy Characteristics'!I:I,MATCH($C56,'Policy Characteristics'!$C:$C,0)))</f>
        <v>% reduction in emissions</v>
      </c>
      <c r="P56" s="363"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63" t="str">
        <f>IF(ISBLANK(INDEX('Policy Characteristics'!K:K,MATCH($C56,'Policy Characteristics'!$C:$C,0))),"",INDEX('Policy Characteristics'!K:K,MATCH($C56,'Policy Characteristics'!$C:$C,0)))</f>
        <v>transportation-sector-main.html#conv-pol-stds</v>
      </c>
      <c r="R56" s="363" t="str">
        <f>IF(ISBLANK(INDEX('Policy Characteristics'!L:L,MATCH($C56,'Policy Characteristics'!$C:$C,0))),"",INDEX('Policy Characteristics'!L:L,MATCH($C56,'Policy Characteristics'!$C:$C,0)))</f>
        <v>conventional-pollutant-standards.html</v>
      </c>
    </row>
    <row r="57" spans="1:18" s="350" customFormat="1" ht="19.95" customHeight="1">
      <c r="A57" s="363" t="str">
        <f>IF(ISBLANK(INDEX('Policy Characteristics'!A:A,MATCH($C57,'Policy Characteristics'!$C:$C,0))),"",INDEX('Policy Characteristics'!A:A,MATCH($C57,'Policy Characteristics'!$C:$C,0)))</f>
        <v>Transportation</v>
      </c>
      <c r="B57" s="375" t="str">
        <f>IF(ISBLANK(INDEX('Policy Characteristics'!B:B,MATCH($C57,'Policy Characteristics'!$C:$C,0))),"",INDEX('Policy Characteristics'!B:B,MATCH($C57,'Policy Characteristics'!$C:$C,0)))</f>
        <v>Conventional Pollutant Standards</v>
      </c>
      <c r="C57" s="363" t="str">
        <f t="shared" si="2"/>
        <v>Percentage Reduction of Separately Regulated Pollutants</v>
      </c>
      <c r="D57" s="350" t="s">
        <v>751</v>
      </c>
      <c r="E57" s="350" t="s">
        <v>737</v>
      </c>
      <c r="F57" s="350" t="s">
        <v>752</v>
      </c>
      <c r="G57" s="350" t="s">
        <v>737</v>
      </c>
      <c r="H57" s="241">
        <v>355</v>
      </c>
      <c r="I57" s="376" t="s">
        <v>731</v>
      </c>
      <c r="J57" s="377" t="str">
        <f>IF(ISBLANK(INDEX('Policy Characteristics'!D:D,MATCH($C57,'Policy Characteristics'!$C:$C,0))),"",INDEX('Policy Characteristics'!D:D,MATCH($C57,'Policy Characteristics'!$C:$C,0)))</f>
        <v>Conventional Pollutant Standard</v>
      </c>
      <c r="K57" s="363"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63" t="str">
        <f>IF(ISBLANK(INDEX('Policy Characteristics'!I:I,MATCH($C57,'Policy Characteristics'!$C:$C,0))),"",INDEX('Policy Characteristics'!I:I,MATCH($C57,'Policy Characteristics'!$C:$C,0)))</f>
        <v>% reduction in emissions</v>
      </c>
      <c r="P57" s="363"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63" t="str">
        <f>IF(ISBLANK(INDEX('Policy Characteristics'!K:K,MATCH($C57,'Policy Characteristics'!$C:$C,0))),"",INDEX('Policy Characteristics'!K:K,MATCH($C57,'Policy Characteristics'!$C:$C,0)))</f>
        <v>transportation-sector-main.html#conv-pol-stds</v>
      </c>
      <c r="R57" s="363" t="str">
        <f>IF(ISBLANK(INDEX('Policy Characteristics'!L:L,MATCH($C57,'Policy Characteristics'!$C:$C,0))),"",INDEX('Policy Characteristics'!L:L,MATCH($C57,'Policy Characteristics'!$C:$C,0)))</f>
        <v>conventional-pollutant-standards.html</v>
      </c>
    </row>
    <row r="58" spans="1:18" s="350" customFormat="1" ht="19.95" customHeight="1">
      <c r="A58" s="363" t="str">
        <f>IF(ISBLANK(INDEX('Policy Characteristics'!A:A,MATCH($C58,'Policy Characteristics'!$C:$C,0))),"",INDEX('Policy Characteristics'!A:A,MATCH($C58,'Policy Characteristics'!$C:$C,0)))</f>
        <v>Transportation</v>
      </c>
      <c r="B58" s="375" t="str">
        <f>IF(ISBLANK(INDEX('Policy Characteristics'!B:B,MATCH($C58,'Policy Characteristics'!$C:$C,0))),"",INDEX('Policy Characteristics'!B:B,MATCH($C58,'Policy Characteristics'!$C:$C,0)))</f>
        <v>Conventional Pollutant Standards</v>
      </c>
      <c r="C58" s="363" t="str">
        <f t="shared" si="2"/>
        <v>Percentage Reduction of Separately Regulated Pollutants</v>
      </c>
      <c r="D58" s="350" t="s">
        <v>751</v>
      </c>
      <c r="E58" s="350" t="s">
        <v>738</v>
      </c>
      <c r="F58" s="350" t="s">
        <v>752</v>
      </c>
      <c r="G58" s="350" t="s">
        <v>738</v>
      </c>
      <c r="H58" s="241">
        <v>356</v>
      </c>
      <c r="I58" s="376" t="s">
        <v>731</v>
      </c>
      <c r="J58" s="377" t="str">
        <f>IF(ISBLANK(INDEX('Policy Characteristics'!D:D,MATCH($C58,'Policy Characteristics'!$C:$C,0))),"",INDEX('Policy Characteristics'!D:D,MATCH($C58,'Policy Characteristics'!$C:$C,0)))</f>
        <v>Conventional Pollutant Standard</v>
      </c>
      <c r="K58" s="363"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63" t="str">
        <f>IF(ISBLANK(INDEX('Policy Characteristics'!I:I,MATCH($C58,'Policy Characteristics'!$C:$C,0))),"",INDEX('Policy Characteristics'!I:I,MATCH($C58,'Policy Characteristics'!$C:$C,0)))</f>
        <v>% reduction in emissions</v>
      </c>
      <c r="P58" s="363"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63" t="str">
        <f>IF(ISBLANK(INDEX('Policy Characteristics'!K:K,MATCH($C58,'Policy Characteristics'!$C:$C,0))),"",INDEX('Policy Characteristics'!K:K,MATCH($C58,'Policy Characteristics'!$C:$C,0)))</f>
        <v>transportation-sector-main.html#conv-pol-stds</v>
      </c>
      <c r="R58" s="363" t="str">
        <f>IF(ISBLANK(INDEX('Policy Characteristics'!L:L,MATCH($C58,'Policy Characteristics'!$C:$C,0))),"",INDEX('Policy Characteristics'!L:L,MATCH($C58,'Policy Characteristics'!$C:$C,0)))</f>
        <v>conventional-pollutant-standards.html</v>
      </c>
    </row>
    <row r="59" spans="1:18" s="350" customFormat="1" ht="19.95" customHeight="1">
      <c r="A59" s="363" t="str">
        <f>IF(ISBLANK(INDEX('Policy Characteristics'!A:A,MATCH($C59,'Policy Characteristics'!$C:$C,0))),"",INDEX('Policy Characteristics'!A:A,MATCH($C59,'Policy Characteristics'!$C:$C,0)))</f>
        <v>Transportation</v>
      </c>
      <c r="B59" s="375" t="str">
        <f>IF(ISBLANK(INDEX('Policy Characteristics'!B:B,MATCH($C59,'Policy Characteristics'!$C:$C,0))),"",INDEX('Policy Characteristics'!B:B,MATCH($C59,'Policy Characteristics'!$C:$C,0)))</f>
        <v>Conventional Pollutant Standards</v>
      </c>
      <c r="C59" s="363" t="str">
        <f t="shared" si="2"/>
        <v>Percentage Reduction of Separately Regulated Pollutants</v>
      </c>
      <c r="D59" s="350" t="s">
        <v>751</v>
      </c>
      <c r="E59" s="350" t="s">
        <v>739</v>
      </c>
      <c r="F59" s="350" t="s">
        <v>752</v>
      </c>
      <c r="G59" s="350" t="s">
        <v>739</v>
      </c>
      <c r="H59" s="241">
        <v>357</v>
      </c>
      <c r="I59" s="376" t="s">
        <v>731</v>
      </c>
      <c r="J59" s="377" t="str">
        <f>IF(ISBLANK(INDEX('Policy Characteristics'!D:D,MATCH($C59,'Policy Characteristics'!$C:$C,0))),"",INDEX('Policy Characteristics'!D:D,MATCH($C59,'Policy Characteristics'!$C:$C,0)))</f>
        <v>Conventional Pollutant Standard</v>
      </c>
      <c r="K59" s="363"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63" t="str">
        <f>IF(ISBLANK(INDEX('Policy Characteristics'!I:I,MATCH($C59,'Policy Characteristics'!$C:$C,0))),"",INDEX('Policy Characteristics'!I:I,MATCH($C59,'Policy Characteristics'!$C:$C,0)))</f>
        <v>% reduction in emissions</v>
      </c>
      <c r="P59" s="363"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63" t="str">
        <f>IF(ISBLANK(INDEX('Policy Characteristics'!K:K,MATCH($C59,'Policy Characteristics'!$C:$C,0))),"",INDEX('Policy Characteristics'!K:K,MATCH($C59,'Policy Characteristics'!$C:$C,0)))</f>
        <v>transportation-sector-main.html#conv-pol-stds</v>
      </c>
      <c r="R59" s="363" t="str">
        <f>IF(ISBLANK(INDEX('Policy Characteristics'!L:L,MATCH($C59,'Policy Characteristics'!$C:$C,0))),"",INDEX('Policy Characteristics'!L:L,MATCH($C59,'Policy Characteristics'!$C:$C,0)))</f>
        <v>conventional-pollutant-standards.html</v>
      </c>
    </row>
    <row r="60" spans="1:18" s="350" customFormat="1" ht="19.95" customHeight="1">
      <c r="A60" s="363" t="str">
        <f>IF(ISBLANK(INDEX('Policy Characteristics'!A:A,MATCH($C60,'Policy Characteristics'!$C:$C,0))),"",INDEX('Policy Characteristics'!A:A,MATCH($C60,'Policy Characteristics'!$C:$C,0)))</f>
        <v>Transportation</v>
      </c>
      <c r="B60" s="375" t="str">
        <f>IF(ISBLANK(INDEX('Policy Characteristics'!B:B,MATCH($C60,'Policy Characteristics'!$C:$C,0))),"",INDEX('Policy Characteristics'!B:B,MATCH($C60,'Policy Characteristics'!$C:$C,0)))</f>
        <v>Conventional Pollutant Standards</v>
      </c>
      <c r="C60" s="363" t="str">
        <f t="shared" si="2"/>
        <v>Percentage Reduction of Separately Regulated Pollutants</v>
      </c>
      <c r="D60" s="350" t="s">
        <v>751</v>
      </c>
      <c r="E60" s="350" t="s">
        <v>740</v>
      </c>
      <c r="F60" s="350" t="s">
        <v>752</v>
      </c>
      <c r="G60" s="350" t="s">
        <v>740</v>
      </c>
      <c r="H60" s="241">
        <v>358</v>
      </c>
      <c r="I60" s="378" t="s">
        <v>741</v>
      </c>
      <c r="J60" s="377" t="str">
        <f>IF(ISBLANK(INDEX('Policy Characteristics'!D:D,MATCH($C60,'Policy Characteristics'!$C:$C,0))),"",INDEX('Policy Characteristics'!D:D,MATCH($C60,'Policy Characteristics'!$C:$C,0)))</f>
        <v>Conventional Pollutant Standard</v>
      </c>
      <c r="K60" s="363"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63" t="str">
        <f>IF(ISBLANK(INDEX('Policy Characteristics'!I:I,MATCH($C60,'Policy Characteristics'!$C:$C,0))),"",INDEX('Policy Characteristics'!I:I,MATCH($C60,'Policy Characteristics'!$C:$C,0)))</f>
        <v>% reduction in emissions</v>
      </c>
      <c r="P60" s="363"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63" t="str">
        <f>IF(ISBLANK(INDEX('Policy Characteristics'!K:K,MATCH($C60,'Policy Characteristics'!$C:$C,0))),"",INDEX('Policy Characteristics'!K:K,MATCH($C60,'Policy Characteristics'!$C:$C,0)))</f>
        <v>transportation-sector-main.html#conv-pol-stds</v>
      </c>
      <c r="R60" s="363" t="str">
        <f>IF(ISBLANK(INDEX('Policy Characteristics'!L:L,MATCH($C60,'Policy Characteristics'!$C:$C,0))),"",INDEX('Policy Characteristics'!L:L,MATCH($C60,'Policy Characteristics'!$C:$C,0)))</f>
        <v>conventional-pollutant-standards.html</v>
      </c>
    </row>
    <row r="61" spans="1:18" s="350" customFormat="1" ht="19.95" customHeight="1">
      <c r="A61" s="363" t="str">
        <f>IF(ISBLANK(INDEX('Policy Characteristics'!A:A,MATCH($C61,'Policy Characteristics'!$C:$C,0))),"",INDEX('Policy Characteristics'!A:A,MATCH($C61,'Policy Characteristics'!$C:$C,0)))</f>
        <v>Transportation</v>
      </c>
      <c r="B61" s="375" t="str">
        <f>IF(ISBLANK(INDEX('Policy Characteristics'!B:B,MATCH($C61,'Policy Characteristics'!$C:$C,0))),"",INDEX('Policy Characteristics'!B:B,MATCH($C61,'Policy Characteristics'!$C:$C,0)))</f>
        <v>Conventional Pollutant Standards</v>
      </c>
      <c r="C61" s="363" t="str">
        <f t="shared" si="2"/>
        <v>Percentage Reduction of Separately Regulated Pollutants</v>
      </c>
      <c r="D61" s="350" t="s">
        <v>751</v>
      </c>
      <c r="E61" s="350" t="s">
        <v>742</v>
      </c>
      <c r="F61" s="350" t="s">
        <v>752</v>
      </c>
      <c r="G61" s="350" t="s">
        <v>742</v>
      </c>
      <c r="H61" s="241">
        <v>359</v>
      </c>
      <c r="I61" s="378" t="s">
        <v>741</v>
      </c>
      <c r="J61" s="377" t="str">
        <f>IF(ISBLANK(INDEX('Policy Characteristics'!D:D,MATCH($C61,'Policy Characteristics'!$C:$C,0))),"",INDEX('Policy Characteristics'!D:D,MATCH($C61,'Policy Characteristics'!$C:$C,0)))</f>
        <v>Conventional Pollutant Standard</v>
      </c>
      <c r="K61" s="363"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63" t="str">
        <f>IF(ISBLANK(INDEX('Policy Characteristics'!I:I,MATCH($C61,'Policy Characteristics'!$C:$C,0))),"",INDEX('Policy Characteristics'!I:I,MATCH($C61,'Policy Characteristics'!$C:$C,0)))</f>
        <v>% reduction in emissions</v>
      </c>
      <c r="P61" s="363"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63" t="str">
        <f>IF(ISBLANK(INDEX('Policy Characteristics'!K:K,MATCH($C61,'Policy Characteristics'!$C:$C,0))),"",INDEX('Policy Characteristics'!K:K,MATCH($C61,'Policy Characteristics'!$C:$C,0)))</f>
        <v>transportation-sector-main.html#conv-pol-stds</v>
      </c>
      <c r="R61" s="363" t="str">
        <f>IF(ISBLANK(INDEX('Policy Characteristics'!L:L,MATCH($C61,'Policy Characteristics'!$C:$C,0))),"",INDEX('Policy Characteristics'!L:L,MATCH($C61,'Policy Characteristics'!$C:$C,0)))</f>
        <v>conventional-pollutant-standards.html</v>
      </c>
    </row>
    <row r="62" spans="1:18" s="350" customFormat="1" ht="19.95" customHeight="1">
      <c r="A62" s="363" t="str">
        <f>IF(ISBLANK(INDEX('Policy Characteristics'!A:A,MATCH($C62,'Policy Characteristics'!$C:$C,0))),"",INDEX('Policy Characteristics'!A:A,MATCH($C62,'Policy Characteristics'!$C:$C,0)))</f>
        <v>Transportation</v>
      </c>
      <c r="B62" s="375" t="str">
        <f>IF(ISBLANK(INDEX('Policy Characteristics'!B:B,MATCH($C62,'Policy Characteristics'!$C:$C,0))),"",INDEX('Policy Characteristics'!B:B,MATCH($C62,'Policy Characteristics'!$C:$C,0)))</f>
        <v>Electric Vehicle Charger Deployment</v>
      </c>
      <c r="C62" t="s">
        <v>68</v>
      </c>
      <c r="H62" s="241">
        <v>360</v>
      </c>
      <c r="I62" s="378" t="s">
        <v>731</v>
      </c>
      <c r="J62" s="377" t="str">
        <f>IF(ISBLANK(INDEX('Policy Characteristics'!D:D,MATCH($C62,'Policy Characteristics'!$C:$C,0))),"",INDEX('Policy Characteristics'!D:D,MATCH($C62,'Policy Characteristics'!$C:$C,0)))</f>
        <v>EV Charger Deployment</v>
      </c>
      <c r="K62" s="363" t="str">
        <f>IF(ISBLANK(INDEX('Policy Characteristics'!E:E,MATCH($C62,'Policy Characteristics'!$C:$C,0))),"",INDEX('Policy Characteristics'!E:E,MATCH($C62,'Policy Characteristics'!$C:$C,0)))</f>
        <v>trans EV charger deployment</v>
      </c>
      <c r="L62" s="363">
        <f>IF(ISBLANK(INDEX('Policy Characteristics'!F:F,MATCH($C62,'Policy Characteristics'!$C:$C,0))),"",INDEX('Policy Characteristics'!F:F,MATCH($C62,'Policy Characteristics'!$C:$C,0)))</f>
        <v>-1</v>
      </c>
      <c r="M62" s="363">
        <f>IF(ISBLANK(INDEX('Policy Characteristics'!G:G,MATCH($C62,'Policy Characteristics'!$C:$C,0))),"",INDEX('Policy Characteristics'!G:G,MATCH($C62,'Policy Characteristics'!$C:$C,0)))</f>
        <v>3</v>
      </c>
      <c r="N62" s="363">
        <f>IF(ISBLANK(INDEX('Policy Characteristics'!H:H,MATCH($C62,'Policy Characteristics'!$C:$C,0))),"",INDEX('Policy Characteristics'!H:H,MATCH($C62,'Policy Characteristics'!$C:$C,0)))</f>
        <v>0.1</v>
      </c>
      <c r="O62" s="363" t="str">
        <f>IF(ISBLANK(INDEX('Policy Characteristics'!I:I,MATCH($C62,'Policy Characteristics'!$C:$C,0))),"",INDEX('Policy Characteristics'!I:I,MATCH($C62,'Policy Characteristics'!$C:$C,0)))</f>
        <v>% change</v>
      </c>
      <c r="P62" s="363"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v>
      </c>
      <c r="Q62" s="363" t="str">
        <f>IF(ISBLANK(INDEX('Policy Characteristics'!K:K,MATCH($C62,'Policy Characteristics'!$C:$C,0))),"",INDEX('Policy Characteristics'!K:K,MATCH($C62,'Policy Characteristics'!$C:$C,0)))</f>
        <v/>
      </c>
      <c r="R62" s="363" t="str">
        <f>IF(ISBLANK(INDEX('Policy Characteristics'!L:L,MATCH($C62,'Policy Characteristics'!$C:$C,0))),"",INDEX('Policy Characteristics'!L:L,MATCH($C62,'Policy Characteristics'!$C:$C,0)))</f>
        <v>ev-charger-deployment.html</v>
      </c>
    </row>
    <row r="63" spans="1:18" s="350" customFormat="1" ht="19.95" customHeight="1">
      <c r="A63" s="363" t="str">
        <f>IF(ISBLANK(INDEX('Policy Characteristics'!A:A,MATCH($C63,'Policy Characteristics'!$C:$C,0))),"",INDEX('Policy Characteristics'!A:A,MATCH($C63,'Policy Characteristics'!$C:$C,0)))</f>
        <v>Transportation</v>
      </c>
      <c r="B63" s="375" t="str">
        <f>IF(ISBLANK(INDEX('Policy Characteristics'!B:B,MATCH($C63,'Policy Characteristics'!$C:$C,0))),"",INDEX('Policy Characteristics'!B:B,MATCH($C63,'Policy Characteristics'!$C:$C,0)))</f>
        <v>Passenger Vehicle Subsidy</v>
      </c>
      <c r="C63" t="s">
        <v>84</v>
      </c>
      <c r="D63" s="255" t="s">
        <v>727</v>
      </c>
      <c r="E63" s="255" t="s">
        <v>753</v>
      </c>
      <c r="F63" s="350" t="s">
        <v>754</v>
      </c>
      <c r="G63" s="255" t="s">
        <v>755</v>
      </c>
      <c r="H63" s="241">
        <v>189</v>
      </c>
      <c r="I63" s="376" t="s">
        <v>731</v>
      </c>
      <c r="J63" s="377" t="str">
        <f>IF(ISBLANK(INDEX('Policy Characteristics'!D:D,MATCH($C63,'Policy Characteristics'!$C:$C,0))),"",INDEX('Policy Characteristics'!D:D,MATCH($C63,'Policy Characteristics'!$C:$C,0)))</f>
        <v>Vehicle Subsidy</v>
      </c>
      <c r="K63" s="363"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63" t="str">
        <f>IF(ISBLANK(INDEX('Policy Characteristics'!I:I,MATCH($C63,'Policy Characteristics'!$C:$C,0))),"",INDEX('Policy Characteristics'!I:I,MATCH($C63,'Policy Characteristics'!$C:$C,0)))</f>
        <v>thousand KRW/vehicle</v>
      </c>
      <c r="P63" s="363"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63" t="str">
        <f>IF(ISBLANK(INDEX('Policy Characteristics'!K:K,MATCH($C63,'Policy Characteristics'!$C:$C,0))),"",INDEX('Policy Characteristics'!K:K,MATCH($C63,'Policy Characteristics'!$C:$C,0)))</f>
        <v>transportation-sector-main.html#ev-subsidy</v>
      </c>
      <c r="R63" s="363" t="str">
        <f>IF(ISBLANK(INDEX('Policy Characteristics'!L:L,MATCH($C63,'Policy Characteristics'!$C:$C,0))),"",INDEX('Policy Characteristics'!L:L,MATCH($C63,'Policy Characteristics'!$C:$C,0)))</f>
        <v>ev-subsidy.html</v>
      </c>
    </row>
    <row r="64" spans="1:18" ht="19.95" customHeight="1">
      <c r="A64" s="363" t="str">
        <f>IF(ISBLANK(INDEX('Policy Characteristics'!A:A,MATCH($C64,'Policy Characteristics'!$C:$C,0))),"",INDEX('Policy Characteristics'!A:A,MATCH($C64,'Policy Characteristics'!$C:$C,0)))</f>
        <v>Transportation</v>
      </c>
      <c r="B64" s="375" t="str">
        <f>IF(ISBLANK(INDEX('Policy Characteristics'!B:B,MATCH($C64,'Policy Characteristics'!$C:$C,0))),"",INDEX('Policy Characteristics'!B:B,MATCH($C64,'Policy Characteristics'!$C:$C,0)))</f>
        <v>Passenger Vehicle Subsidy</v>
      </c>
      <c r="C64" s="363" t="str">
        <f t="shared" ref="C64:C104" si="3">C$63</f>
        <v>Additional Passenger Vehicle Subsidy</v>
      </c>
      <c r="D64" s="255" t="s">
        <v>727</v>
      </c>
      <c r="E64" s="350" t="s">
        <v>756</v>
      </c>
      <c r="F64" s="350" t="s">
        <v>754</v>
      </c>
      <c r="G64" s="350" t="s">
        <v>757</v>
      </c>
      <c r="H64" s="18">
        <v>592</v>
      </c>
      <c r="I64" s="378" t="s">
        <v>741</v>
      </c>
      <c r="J64" s="377" t="str">
        <f>IF(ISBLANK(INDEX('Policy Characteristics'!D:D,MATCH($C64,'Policy Characteristics'!$C:$C,0))),"",INDEX('Policy Characteristics'!D:D,MATCH($C64,'Policy Characteristics'!$C:$C,0)))</f>
        <v>Vehicle Subsidy</v>
      </c>
      <c r="K64" s="363"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63" t="str">
        <f>IF(ISBLANK(INDEX('Policy Characteristics'!I:I,MATCH($C64,'Policy Characteristics'!$C:$C,0))),"",INDEX('Policy Characteristics'!I:I,MATCH($C64,'Policy Characteristics'!$C:$C,0)))</f>
        <v>thousand KRW/vehicle</v>
      </c>
      <c r="P64" s="363"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63" t="str">
        <f>IF(ISBLANK(INDEX('Policy Characteristics'!K:K,MATCH($C64,'Policy Characteristics'!$C:$C,0))),"",INDEX('Policy Characteristics'!K:K,MATCH($C64,'Policy Characteristics'!$C:$C,0)))</f>
        <v>transportation-sector-main.html#ev-subsidy</v>
      </c>
      <c r="R64" s="363" t="str">
        <f>IF(ISBLANK(INDEX('Policy Characteristics'!L:L,MATCH($C64,'Policy Characteristics'!$C:$C,0))),"",INDEX('Policy Characteristics'!L:L,MATCH($C64,'Policy Characteristics'!$C:$C,0)))</f>
        <v>ev-subsidy.html</v>
      </c>
    </row>
    <row r="65" spans="1:18" ht="19.95" customHeight="1">
      <c r="A65" s="363" t="str">
        <f>IF(ISBLANK(INDEX('Policy Characteristics'!A:A,MATCH($C65,'Policy Characteristics'!$C:$C,0))),"",INDEX('Policy Characteristics'!A:A,MATCH($C65,'Policy Characteristics'!$C:$C,0)))</f>
        <v>Transportation</v>
      </c>
      <c r="B65" s="375" t="str">
        <f>IF(ISBLANK(INDEX('Policy Characteristics'!B:B,MATCH($C65,'Policy Characteristics'!$C:$C,0))),"",INDEX('Policy Characteristics'!B:B,MATCH($C65,'Policy Characteristics'!$C:$C,0)))</f>
        <v>Passenger Vehicle Subsidy</v>
      </c>
      <c r="C65" s="363" t="str">
        <f t="shared" si="3"/>
        <v>Additional Passenger Vehicle Subsidy</v>
      </c>
      <c r="D65" s="255" t="s">
        <v>727</v>
      </c>
      <c r="E65" s="350" t="s">
        <v>758</v>
      </c>
      <c r="F65" s="350" t="s">
        <v>754</v>
      </c>
      <c r="G65" s="350" t="s">
        <v>759</v>
      </c>
      <c r="H65" s="18">
        <v>593</v>
      </c>
      <c r="I65" s="378" t="s">
        <v>741</v>
      </c>
      <c r="J65" s="377" t="str">
        <f>IF(ISBLANK(INDEX('Policy Characteristics'!D:D,MATCH($C65,'Policy Characteristics'!$C:$C,0))),"",INDEX('Policy Characteristics'!D:D,MATCH($C65,'Policy Characteristics'!$C:$C,0)))</f>
        <v>Vehicle Subsidy</v>
      </c>
      <c r="K65" s="363"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63" t="str">
        <f>IF(ISBLANK(INDEX('Policy Characteristics'!I:I,MATCH($C65,'Policy Characteristics'!$C:$C,0))),"",INDEX('Policy Characteristics'!I:I,MATCH($C65,'Policy Characteristics'!$C:$C,0)))</f>
        <v>thousand KRW/vehicle</v>
      </c>
      <c r="P65" s="363"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63" t="str">
        <f>IF(ISBLANK(INDEX('Policy Characteristics'!K:K,MATCH($C65,'Policy Characteristics'!$C:$C,0))),"",INDEX('Policy Characteristics'!K:K,MATCH($C65,'Policy Characteristics'!$C:$C,0)))</f>
        <v>transportation-sector-main.html#ev-subsidy</v>
      </c>
      <c r="R65" s="363" t="str">
        <f>IF(ISBLANK(INDEX('Policy Characteristics'!L:L,MATCH($C65,'Policy Characteristics'!$C:$C,0))),"",INDEX('Policy Characteristics'!L:L,MATCH($C65,'Policy Characteristics'!$C:$C,0)))</f>
        <v>ev-subsidy.html</v>
      </c>
    </row>
    <row r="66" spans="1:18" ht="19.95" customHeight="1">
      <c r="A66" s="363" t="str">
        <f>IF(ISBLANK(INDEX('Policy Characteristics'!A:A,MATCH($C66,'Policy Characteristics'!$C:$C,0))),"",INDEX('Policy Characteristics'!A:A,MATCH($C66,'Policy Characteristics'!$C:$C,0)))</f>
        <v>Transportation</v>
      </c>
      <c r="B66" s="375" t="str">
        <f>IF(ISBLANK(INDEX('Policy Characteristics'!B:B,MATCH($C66,'Policy Characteristics'!$C:$C,0))),"",INDEX('Policy Characteristics'!B:B,MATCH($C66,'Policy Characteristics'!$C:$C,0)))</f>
        <v>Passenger Vehicle Subsidy</v>
      </c>
      <c r="C66" s="363" t="str">
        <f t="shared" si="3"/>
        <v>Additional Passenger Vehicle Subsidy</v>
      </c>
      <c r="D66" s="255" t="s">
        <v>727</v>
      </c>
      <c r="E66" s="350" t="s">
        <v>760</v>
      </c>
      <c r="F66" s="350" t="s">
        <v>754</v>
      </c>
      <c r="G66" s="350" t="s">
        <v>761</v>
      </c>
      <c r="H66" s="18">
        <v>594</v>
      </c>
      <c r="I66" s="378" t="s">
        <v>741</v>
      </c>
      <c r="J66" s="377" t="str">
        <f>IF(ISBLANK(INDEX('Policy Characteristics'!D:D,MATCH($C66,'Policy Characteristics'!$C:$C,0))),"",INDEX('Policy Characteristics'!D:D,MATCH($C66,'Policy Characteristics'!$C:$C,0)))</f>
        <v>Vehicle Subsidy</v>
      </c>
      <c r="K66" s="363"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63" t="str">
        <f>IF(ISBLANK(INDEX('Policy Characteristics'!I:I,MATCH($C66,'Policy Characteristics'!$C:$C,0))),"",INDEX('Policy Characteristics'!I:I,MATCH($C66,'Policy Characteristics'!$C:$C,0)))</f>
        <v>thousand KRW/vehicle</v>
      </c>
      <c r="P66" s="363"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63" t="str">
        <f>IF(ISBLANK(INDEX('Policy Characteristics'!K:K,MATCH($C66,'Policy Characteristics'!$C:$C,0))),"",INDEX('Policy Characteristics'!K:K,MATCH($C66,'Policy Characteristics'!$C:$C,0)))</f>
        <v>transportation-sector-main.html#ev-subsidy</v>
      </c>
      <c r="R66" s="363" t="str">
        <f>IF(ISBLANK(INDEX('Policy Characteristics'!L:L,MATCH($C66,'Policy Characteristics'!$C:$C,0))),"",INDEX('Policy Characteristics'!L:L,MATCH($C66,'Policy Characteristics'!$C:$C,0)))</f>
        <v>ev-subsidy.html</v>
      </c>
    </row>
    <row r="67" spans="1:18" ht="19.95" customHeight="1">
      <c r="A67" s="363" t="str">
        <f>IF(ISBLANK(INDEX('Policy Characteristics'!A:A,MATCH($C67,'Policy Characteristics'!$C:$C,0))),"",INDEX('Policy Characteristics'!A:A,MATCH($C67,'Policy Characteristics'!$C:$C,0)))</f>
        <v>Transportation</v>
      </c>
      <c r="B67" s="375" t="str">
        <f>IF(ISBLANK(INDEX('Policy Characteristics'!B:B,MATCH($C67,'Policy Characteristics'!$C:$C,0))),"",INDEX('Policy Characteristics'!B:B,MATCH($C67,'Policy Characteristics'!$C:$C,0)))</f>
        <v>Passenger Vehicle Subsidy</v>
      </c>
      <c r="C67" s="363" t="str">
        <f t="shared" si="3"/>
        <v>Additional Passenger Vehicle Subsidy</v>
      </c>
      <c r="D67" s="255" t="s">
        <v>727</v>
      </c>
      <c r="E67" s="350" t="s">
        <v>762</v>
      </c>
      <c r="F67" s="350" t="s">
        <v>754</v>
      </c>
      <c r="G67" s="350" t="s">
        <v>763</v>
      </c>
      <c r="H67" s="18">
        <v>595</v>
      </c>
      <c r="I67" s="376" t="s">
        <v>731</v>
      </c>
      <c r="J67" s="377" t="str">
        <f>IF(ISBLANK(INDEX('Policy Characteristics'!D:D,MATCH($C67,'Policy Characteristics'!$C:$C,0))),"",INDEX('Policy Characteristics'!D:D,MATCH($C67,'Policy Characteristics'!$C:$C,0)))</f>
        <v>Vehicle Subsidy</v>
      </c>
      <c r="K67" s="363"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63" t="str">
        <f>IF(ISBLANK(INDEX('Policy Characteristics'!I:I,MATCH($C67,'Policy Characteristics'!$C:$C,0))),"",INDEX('Policy Characteristics'!I:I,MATCH($C67,'Policy Characteristics'!$C:$C,0)))</f>
        <v>thousand KRW/vehicle</v>
      </c>
      <c r="P67" s="363"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63" t="str">
        <f>IF(ISBLANK(INDEX('Policy Characteristics'!K:K,MATCH($C67,'Policy Characteristics'!$C:$C,0))),"",INDEX('Policy Characteristics'!K:K,MATCH($C67,'Policy Characteristics'!$C:$C,0)))</f>
        <v>transportation-sector-main.html#ev-subsidy</v>
      </c>
      <c r="R67" s="363" t="str">
        <f>IF(ISBLANK(INDEX('Policy Characteristics'!L:L,MATCH($C67,'Policy Characteristics'!$C:$C,0))),"",INDEX('Policy Characteristics'!L:L,MATCH($C67,'Policy Characteristics'!$C:$C,0)))</f>
        <v>ev-subsidy.html</v>
      </c>
    </row>
    <row r="68" spans="1:18" ht="19.95" customHeight="1">
      <c r="A68" s="363" t="str">
        <f>IF(ISBLANK(INDEX('Policy Characteristics'!A:A,MATCH($C68,'Policy Characteristics'!$C:$C,0))),"",INDEX('Policy Characteristics'!A:A,MATCH($C68,'Policy Characteristics'!$C:$C,0)))</f>
        <v>Transportation</v>
      </c>
      <c r="B68" s="375" t="str">
        <f>IF(ISBLANK(INDEX('Policy Characteristics'!B:B,MATCH($C68,'Policy Characteristics'!$C:$C,0))),"",INDEX('Policy Characteristics'!B:B,MATCH($C68,'Policy Characteristics'!$C:$C,0)))</f>
        <v>Passenger Vehicle Subsidy</v>
      </c>
      <c r="C68" s="363" t="str">
        <f t="shared" si="3"/>
        <v>Additional Passenger Vehicle Subsidy</v>
      </c>
      <c r="D68" s="255" t="s">
        <v>727</v>
      </c>
      <c r="E68" s="350" t="s">
        <v>764</v>
      </c>
      <c r="F68" s="350" t="s">
        <v>754</v>
      </c>
      <c r="G68" s="350" t="s">
        <v>764</v>
      </c>
      <c r="H68" s="18">
        <v>596</v>
      </c>
      <c r="I68" s="378" t="s">
        <v>741</v>
      </c>
      <c r="J68" s="377" t="str">
        <f>IF(ISBLANK(INDEX('Policy Characteristics'!D:D,MATCH($C68,'Policy Characteristics'!$C:$C,0))),"",INDEX('Policy Characteristics'!D:D,MATCH($C68,'Policy Characteristics'!$C:$C,0)))</f>
        <v>Vehicle Subsidy</v>
      </c>
      <c r="K68" s="363"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63" t="str">
        <f>IF(ISBLANK(INDEX('Policy Characteristics'!I:I,MATCH($C68,'Policy Characteristics'!$C:$C,0))),"",INDEX('Policy Characteristics'!I:I,MATCH($C68,'Policy Characteristics'!$C:$C,0)))</f>
        <v>thousand KRW/vehicle</v>
      </c>
      <c r="P68" s="363"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63" t="str">
        <f>IF(ISBLANK(INDEX('Policy Characteristics'!K:K,MATCH($C68,'Policy Characteristics'!$C:$C,0))),"",INDEX('Policy Characteristics'!K:K,MATCH($C68,'Policy Characteristics'!$C:$C,0)))</f>
        <v>transportation-sector-main.html#ev-subsidy</v>
      </c>
      <c r="R68" s="363" t="str">
        <f>IF(ISBLANK(INDEX('Policy Characteristics'!L:L,MATCH($C68,'Policy Characteristics'!$C:$C,0))),"",INDEX('Policy Characteristics'!L:L,MATCH($C68,'Policy Characteristics'!$C:$C,0)))</f>
        <v>ev-subsidy.html</v>
      </c>
    </row>
    <row r="69" spans="1:18" ht="19.95" customHeight="1">
      <c r="A69" s="363" t="str">
        <f>IF(ISBLANK(INDEX('Policy Characteristics'!A:A,MATCH($C69,'Policy Characteristics'!$C:$C,0))),"",INDEX('Policy Characteristics'!A:A,MATCH($C69,'Policy Characteristics'!$C:$C,0)))</f>
        <v>Transportation</v>
      </c>
      <c r="B69" s="375" t="str">
        <f>IF(ISBLANK(INDEX('Policy Characteristics'!B:B,MATCH($C69,'Policy Characteristics'!$C:$C,0))),"",INDEX('Policy Characteristics'!B:B,MATCH($C69,'Policy Characteristics'!$C:$C,0)))</f>
        <v>Passenger Vehicle Subsidy</v>
      </c>
      <c r="C69" s="363" t="str">
        <f t="shared" si="3"/>
        <v>Additional Passenger Vehicle Subsidy</v>
      </c>
      <c r="D69" s="255" t="s">
        <v>727</v>
      </c>
      <c r="E69" s="350" t="s">
        <v>765</v>
      </c>
      <c r="F69" s="350" t="s">
        <v>754</v>
      </c>
      <c r="G69" s="350" t="s">
        <v>766</v>
      </c>
      <c r="H69" s="18">
        <v>597</v>
      </c>
      <c r="I69" s="376" t="s">
        <v>731</v>
      </c>
      <c r="J69" s="377" t="str">
        <f>IF(ISBLANK(INDEX('Policy Characteristics'!D:D,MATCH($C69,'Policy Characteristics'!$C:$C,0))),"",INDEX('Policy Characteristics'!D:D,MATCH($C69,'Policy Characteristics'!$C:$C,0)))</f>
        <v>Vehicle Subsidy</v>
      </c>
      <c r="K69" s="363"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63" t="str">
        <f>IF(ISBLANK(INDEX('Policy Characteristics'!I:I,MATCH($C69,'Policy Characteristics'!$C:$C,0))),"",INDEX('Policy Characteristics'!I:I,MATCH($C69,'Policy Characteristics'!$C:$C,0)))</f>
        <v>thousand KRW/vehicle</v>
      </c>
      <c r="P69" s="363"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63" t="str">
        <f>IF(ISBLANK(INDEX('Policy Characteristics'!K:K,MATCH($C69,'Policy Characteristics'!$C:$C,0))),"",INDEX('Policy Characteristics'!K:K,MATCH($C69,'Policy Characteristics'!$C:$C,0)))</f>
        <v>transportation-sector-main.html#ev-subsidy</v>
      </c>
      <c r="R69" s="363" t="str">
        <f>IF(ISBLANK(INDEX('Policy Characteristics'!L:L,MATCH($C69,'Policy Characteristics'!$C:$C,0))),"",INDEX('Policy Characteristics'!L:L,MATCH($C69,'Policy Characteristics'!$C:$C,0)))</f>
        <v>ev-subsidy.html</v>
      </c>
    </row>
    <row r="70" spans="1:18" ht="19.95" customHeight="1">
      <c r="A70" s="363" t="str">
        <f>IF(ISBLANK(INDEX('Policy Characteristics'!A:A,MATCH($C70,'Policy Characteristics'!$C:$C,0))),"",INDEX('Policy Characteristics'!A:A,MATCH($C70,'Policy Characteristics'!$C:$C,0)))</f>
        <v>Transportation</v>
      </c>
      <c r="B70" s="375" t="str">
        <f>IF(ISBLANK(INDEX('Policy Characteristics'!B:B,MATCH($C70,'Policy Characteristics'!$C:$C,0))),"",INDEX('Policy Characteristics'!B:B,MATCH($C70,'Policy Characteristics'!$C:$C,0)))</f>
        <v>Passenger Vehicle Subsidy</v>
      </c>
      <c r="C70" s="363" t="str">
        <f t="shared" si="3"/>
        <v>Additional Passenger Vehicle Subsidy</v>
      </c>
      <c r="D70" s="255" t="s">
        <v>743</v>
      </c>
      <c r="E70" s="255" t="s">
        <v>753</v>
      </c>
      <c r="F70" s="350" t="s">
        <v>767</v>
      </c>
      <c r="G70" s="255" t="s">
        <v>755</v>
      </c>
      <c r="H70" s="18">
        <v>598</v>
      </c>
      <c r="I70" s="376" t="s">
        <v>731</v>
      </c>
      <c r="J70" s="377" t="str">
        <f>IF(ISBLANK(INDEX('Policy Characteristics'!D:D,MATCH($C70,'Policy Characteristics'!$C:$C,0))),"",INDEX('Policy Characteristics'!D:D,MATCH($C70,'Policy Characteristics'!$C:$C,0)))</f>
        <v>Vehicle Subsidy</v>
      </c>
      <c r="K70" s="363"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63" t="str">
        <f>IF(ISBLANK(INDEX('Policy Characteristics'!I:I,MATCH($C70,'Policy Characteristics'!$C:$C,0))),"",INDEX('Policy Characteristics'!I:I,MATCH($C70,'Policy Characteristics'!$C:$C,0)))</f>
        <v>thousand KRW/vehicle</v>
      </c>
      <c r="P70" s="363"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63" t="str">
        <f>IF(ISBLANK(INDEX('Policy Characteristics'!K:K,MATCH($C70,'Policy Characteristics'!$C:$C,0))),"",INDEX('Policy Characteristics'!K:K,MATCH($C70,'Policy Characteristics'!$C:$C,0)))</f>
        <v>transportation-sector-main.html#ev-subsidy</v>
      </c>
      <c r="R70" s="363" t="str">
        <f>IF(ISBLANK(INDEX('Policy Characteristics'!L:L,MATCH($C70,'Policy Characteristics'!$C:$C,0))),"",INDEX('Policy Characteristics'!L:L,MATCH($C70,'Policy Characteristics'!$C:$C,0)))</f>
        <v>ev-subsidy.html</v>
      </c>
    </row>
    <row r="71" spans="1:18" ht="19.95" customHeight="1">
      <c r="A71" s="363" t="str">
        <f>IF(ISBLANK(INDEX('Policy Characteristics'!A:A,MATCH($C71,'Policy Characteristics'!$C:$C,0))),"",INDEX('Policy Characteristics'!A:A,MATCH($C71,'Policy Characteristics'!$C:$C,0)))</f>
        <v>Transportation</v>
      </c>
      <c r="B71" s="375" t="str">
        <f>IF(ISBLANK(INDEX('Policy Characteristics'!B:B,MATCH($C71,'Policy Characteristics'!$C:$C,0))),"",INDEX('Policy Characteristics'!B:B,MATCH($C71,'Policy Characteristics'!$C:$C,0)))</f>
        <v>Passenger Vehicle Subsidy</v>
      </c>
      <c r="C71" s="363" t="str">
        <f t="shared" si="3"/>
        <v>Additional Passenger Vehicle Subsidy</v>
      </c>
      <c r="D71" s="255" t="s">
        <v>743</v>
      </c>
      <c r="E71" s="350" t="s">
        <v>756</v>
      </c>
      <c r="F71" s="350" t="s">
        <v>767</v>
      </c>
      <c r="G71" s="350" t="s">
        <v>757</v>
      </c>
      <c r="H71" s="18">
        <v>599</v>
      </c>
      <c r="I71" s="378" t="s">
        <v>741</v>
      </c>
      <c r="J71" s="377" t="str">
        <f>IF(ISBLANK(INDEX('Policy Characteristics'!D:D,MATCH($C71,'Policy Characteristics'!$C:$C,0))),"",INDEX('Policy Characteristics'!D:D,MATCH($C71,'Policy Characteristics'!$C:$C,0)))</f>
        <v>Vehicle Subsidy</v>
      </c>
      <c r="K71" s="363"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63" t="str">
        <f>IF(ISBLANK(INDEX('Policy Characteristics'!I:I,MATCH($C71,'Policy Characteristics'!$C:$C,0))),"",INDEX('Policy Characteristics'!I:I,MATCH($C71,'Policy Characteristics'!$C:$C,0)))</f>
        <v>thousand KRW/vehicle</v>
      </c>
      <c r="P71" s="363"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63" t="str">
        <f>IF(ISBLANK(INDEX('Policy Characteristics'!K:K,MATCH($C71,'Policy Characteristics'!$C:$C,0))),"",INDEX('Policy Characteristics'!K:K,MATCH($C71,'Policy Characteristics'!$C:$C,0)))</f>
        <v>transportation-sector-main.html#ev-subsidy</v>
      </c>
      <c r="R71" s="363" t="str">
        <f>IF(ISBLANK(INDEX('Policy Characteristics'!L:L,MATCH($C71,'Policy Characteristics'!$C:$C,0))),"",INDEX('Policy Characteristics'!L:L,MATCH($C71,'Policy Characteristics'!$C:$C,0)))</f>
        <v>ev-subsidy.html</v>
      </c>
    </row>
    <row r="72" spans="1:18" ht="19.95" customHeight="1">
      <c r="A72" s="363" t="str">
        <f>IF(ISBLANK(INDEX('Policy Characteristics'!A:A,MATCH($C72,'Policy Characteristics'!$C:$C,0))),"",INDEX('Policy Characteristics'!A:A,MATCH($C72,'Policy Characteristics'!$C:$C,0)))</f>
        <v>Transportation</v>
      </c>
      <c r="B72" s="375" t="str">
        <f>IF(ISBLANK(INDEX('Policy Characteristics'!B:B,MATCH($C72,'Policy Characteristics'!$C:$C,0))),"",INDEX('Policy Characteristics'!B:B,MATCH($C72,'Policy Characteristics'!$C:$C,0)))</f>
        <v>Passenger Vehicle Subsidy</v>
      </c>
      <c r="C72" s="363" t="str">
        <f t="shared" si="3"/>
        <v>Additional Passenger Vehicle Subsidy</v>
      </c>
      <c r="D72" s="255" t="s">
        <v>743</v>
      </c>
      <c r="E72" s="350" t="s">
        <v>758</v>
      </c>
      <c r="F72" s="350" t="s">
        <v>767</v>
      </c>
      <c r="G72" s="350" t="s">
        <v>759</v>
      </c>
      <c r="H72" s="18">
        <v>600</v>
      </c>
      <c r="I72" s="378" t="s">
        <v>741</v>
      </c>
      <c r="J72" s="377" t="str">
        <f>IF(ISBLANK(INDEX('Policy Characteristics'!D:D,MATCH($C72,'Policy Characteristics'!$C:$C,0))),"",INDEX('Policy Characteristics'!D:D,MATCH($C72,'Policy Characteristics'!$C:$C,0)))</f>
        <v>Vehicle Subsidy</v>
      </c>
      <c r="K72" s="363"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63" t="str">
        <f>IF(ISBLANK(INDEX('Policy Characteristics'!I:I,MATCH($C72,'Policy Characteristics'!$C:$C,0))),"",INDEX('Policy Characteristics'!I:I,MATCH($C72,'Policy Characteristics'!$C:$C,0)))</f>
        <v>thousand KRW/vehicle</v>
      </c>
      <c r="P72" s="363"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63" t="str">
        <f>IF(ISBLANK(INDEX('Policy Characteristics'!K:K,MATCH($C72,'Policy Characteristics'!$C:$C,0))),"",INDEX('Policy Characteristics'!K:K,MATCH($C72,'Policy Characteristics'!$C:$C,0)))</f>
        <v>transportation-sector-main.html#ev-subsidy</v>
      </c>
      <c r="R72" s="363" t="str">
        <f>IF(ISBLANK(INDEX('Policy Characteristics'!L:L,MATCH($C72,'Policy Characteristics'!$C:$C,0))),"",INDEX('Policy Characteristics'!L:L,MATCH($C72,'Policy Characteristics'!$C:$C,0)))</f>
        <v>ev-subsidy.html</v>
      </c>
    </row>
    <row r="73" spans="1:18" ht="19.95" customHeight="1">
      <c r="A73" s="363" t="str">
        <f>IF(ISBLANK(INDEX('Policy Characteristics'!A:A,MATCH($C73,'Policy Characteristics'!$C:$C,0))),"",INDEX('Policy Characteristics'!A:A,MATCH($C73,'Policy Characteristics'!$C:$C,0)))</f>
        <v>Transportation</v>
      </c>
      <c r="B73" s="375" t="str">
        <f>IF(ISBLANK(INDEX('Policy Characteristics'!B:B,MATCH($C73,'Policy Characteristics'!$C:$C,0))),"",INDEX('Policy Characteristics'!B:B,MATCH($C73,'Policy Characteristics'!$C:$C,0)))</f>
        <v>Passenger Vehicle Subsidy</v>
      </c>
      <c r="C73" s="363" t="str">
        <f t="shared" si="3"/>
        <v>Additional Passenger Vehicle Subsidy</v>
      </c>
      <c r="D73" s="255" t="s">
        <v>743</v>
      </c>
      <c r="E73" s="350" t="s">
        <v>760</v>
      </c>
      <c r="F73" s="350" t="s">
        <v>767</v>
      </c>
      <c r="G73" s="350" t="s">
        <v>761</v>
      </c>
      <c r="H73" s="18">
        <v>601</v>
      </c>
      <c r="I73" s="378" t="s">
        <v>741</v>
      </c>
      <c r="J73" s="377" t="str">
        <f>IF(ISBLANK(INDEX('Policy Characteristics'!D:D,MATCH($C73,'Policy Characteristics'!$C:$C,0))),"",INDEX('Policy Characteristics'!D:D,MATCH($C73,'Policy Characteristics'!$C:$C,0)))</f>
        <v>Vehicle Subsidy</v>
      </c>
      <c r="K73" s="363"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63" t="str">
        <f>IF(ISBLANK(INDEX('Policy Characteristics'!I:I,MATCH($C73,'Policy Characteristics'!$C:$C,0))),"",INDEX('Policy Characteristics'!I:I,MATCH($C73,'Policy Characteristics'!$C:$C,0)))</f>
        <v>thousand KRW/vehicle</v>
      </c>
      <c r="P73" s="363"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63" t="str">
        <f>IF(ISBLANK(INDEX('Policy Characteristics'!K:K,MATCH($C73,'Policy Characteristics'!$C:$C,0))),"",INDEX('Policy Characteristics'!K:K,MATCH($C73,'Policy Characteristics'!$C:$C,0)))</f>
        <v>transportation-sector-main.html#ev-subsidy</v>
      </c>
      <c r="R73" s="363" t="str">
        <f>IF(ISBLANK(INDEX('Policy Characteristics'!L:L,MATCH($C73,'Policy Characteristics'!$C:$C,0))),"",INDEX('Policy Characteristics'!L:L,MATCH($C73,'Policy Characteristics'!$C:$C,0)))</f>
        <v>ev-subsidy.html</v>
      </c>
    </row>
    <row r="74" spans="1:18" ht="19.95" customHeight="1">
      <c r="A74" s="363" t="str">
        <f>IF(ISBLANK(INDEX('Policy Characteristics'!A:A,MATCH($C74,'Policy Characteristics'!$C:$C,0))),"",INDEX('Policy Characteristics'!A:A,MATCH($C74,'Policy Characteristics'!$C:$C,0)))</f>
        <v>Transportation</v>
      </c>
      <c r="B74" s="375" t="str">
        <f>IF(ISBLANK(INDEX('Policy Characteristics'!B:B,MATCH($C74,'Policy Characteristics'!$C:$C,0))),"",INDEX('Policy Characteristics'!B:B,MATCH($C74,'Policy Characteristics'!$C:$C,0)))</f>
        <v>Passenger Vehicle Subsidy</v>
      </c>
      <c r="C74" s="363" t="str">
        <f t="shared" si="3"/>
        <v>Additional Passenger Vehicle Subsidy</v>
      </c>
      <c r="D74" s="255" t="s">
        <v>743</v>
      </c>
      <c r="E74" s="350" t="s">
        <v>762</v>
      </c>
      <c r="F74" s="350" t="s">
        <v>767</v>
      </c>
      <c r="G74" s="350" t="s">
        <v>763</v>
      </c>
      <c r="H74" s="18">
        <v>602</v>
      </c>
      <c r="I74" s="376" t="s">
        <v>731</v>
      </c>
      <c r="J74" s="377" t="str">
        <f>IF(ISBLANK(INDEX('Policy Characteristics'!D:D,MATCH($C74,'Policy Characteristics'!$C:$C,0))),"",INDEX('Policy Characteristics'!D:D,MATCH($C74,'Policy Characteristics'!$C:$C,0)))</f>
        <v>Vehicle Subsidy</v>
      </c>
      <c r="K74" s="363"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63" t="str">
        <f>IF(ISBLANK(INDEX('Policy Characteristics'!I:I,MATCH($C74,'Policy Characteristics'!$C:$C,0))),"",INDEX('Policy Characteristics'!I:I,MATCH($C74,'Policy Characteristics'!$C:$C,0)))</f>
        <v>thousand KRW/vehicle</v>
      </c>
      <c r="P74" s="363"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63" t="str">
        <f>IF(ISBLANK(INDEX('Policy Characteristics'!K:K,MATCH($C74,'Policy Characteristics'!$C:$C,0))),"",INDEX('Policy Characteristics'!K:K,MATCH($C74,'Policy Characteristics'!$C:$C,0)))</f>
        <v>transportation-sector-main.html#ev-subsidy</v>
      </c>
      <c r="R74" s="363" t="str">
        <f>IF(ISBLANK(INDEX('Policy Characteristics'!L:L,MATCH($C74,'Policy Characteristics'!$C:$C,0))),"",INDEX('Policy Characteristics'!L:L,MATCH($C74,'Policy Characteristics'!$C:$C,0)))</f>
        <v>ev-subsidy.html</v>
      </c>
    </row>
    <row r="75" spans="1:18" ht="19.95" customHeight="1">
      <c r="A75" s="363" t="str">
        <f>IF(ISBLANK(INDEX('Policy Characteristics'!A:A,MATCH($C75,'Policy Characteristics'!$C:$C,0))),"",INDEX('Policy Characteristics'!A:A,MATCH($C75,'Policy Characteristics'!$C:$C,0)))</f>
        <v>Transportation</v>
      </c>
      <c r="B75" s="375" t="str">
        <f>IF(ISBLANK(INDEX('Policy Characteristics'!B:B,MATCH($C75,'Policy Characteristics'!$C:$C,0))),"",INDEX('Policy Characteristics'!B:B,MATCH($C75,'Policy Characteristics'!$C:$C,0)))</f>
        <v>Passenger Vehicle Subsidy</v>
      </c>
      <c r="C75" s="363" t="str">
        <f t="shared" si="3"/>
        <v>Additional Passenger Vehicle Subsidy</v>
      </c>
      <c r="D75" s="255" t="s">
        <v>743</v>
      </c>
      <c r="E75" s="350" t="s">
        <v>764</v>
      </c>
      <c r="F75" s="350" t="s">
        <v>767</v>
      </c>
      <c r="G75" s="350" t="s">
        <v>764</v>
      </c>
      <c r="H75" s="18">
        <v>1656</v>
      </c>
      <c r="I75" s="378" t="s">
        <v>741</v>
      </c>
      <c r="J75" s="377" t="str">
        <f>IF(ISBLANK(INDEX('Policy Characteristics'!D:D,MATCH($C75,'Policy Characteristics'!$C:$C,0))),"",INDEX('Policy Characteristics'!D:D,MATCH($C75,'Policy Characteristics'!$C:$C,0)))</f>
        <v>Vehicle Subsidy</v>
      </c>
      <c r="K75" s="363"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63" t="str">
        <f>IF(ISBLANK(INDEX('Policy Characteristics'!I:I,MATCH($C75,'Policy Characteristics'!$C:$C,0))),"",INDEX('Policy Characteristics'!I:I,MATCH($C75,'Policy Characteristics'!$C:$C,0)))</f>
        <v>thousand KRW/vehicle</v>
      </c>
      <c r="P75" s="363"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63" t="str">
        <f>IF(ISBLANK(INDEX('Policy Characteristics'!K:K,MATCH($C75,'Policy Characteristics'!$C:$C,0))),"",INDEX('Policy Characteristics'!K:K,MATCH($C75,'Policy Characteristics'!$C:$C,0)))</f>
        <v>transportation-sector-main.html#ev-subsidy</v>
      </c>
      <c r="R75" s="363" t="str">
        <f>IF(ISBLANK(INDEX('Policy Characteristics'!L:L,MATCH($C75,'Policy Characteristics'!$C:$C,0))),"",INDEX('Policy Characteristics'!L:L,MATCH($C75,'Policy Characteristics'!$C:$C,0)))</f>
        <v>ev-subsidy.html</v>
      </c>
    </row>
    <row r="76" spans="1:18" ht="19.95" customHeight="1">
      <c r="A76" s="363" t="str">
        <f>IF(ISBLANK(INDEX('Policy Characteristics'!A:A,MATCH($C76,'Policy Characteristics'!$C:$C,0))),"",INDEX('Policy Characteristics'!A:A,MATCH($C76,'Policy Characteristics'!$C:$C,0)))</f>
        <v>Transportation</v>
      </c>
      <c r="B76" s="375" t="str">
        <f>IF(ISBLANK(INDEX('Policy Characteristics'!B:B,MATCH($C76,'Policy Characteristics'!$C:$C,0))),"",INDEX('Policy Characteristics'!B:B,MATCH($C76,'Policy Characteristics'!$C:$C,0)))</f>
        <v>Passenger Vehicle Subsidy</v>
      </c>
      <c r="C76" s="363" t="str">
        <f t="shared" si="3"/>
        <v>Additional Passenger Vehicle Subsidy</v>
      </c>
      <c r="D76" s="255" t="s">
        <v>743</v>
      </c>
      <c r="E76" s="350" t="s">
        <v>765</v>
      </c>
      <c r="F76" s="350" t="s">
        <v>767</v>
      </c>
      <c r="G76" s="350" t="s">
        <v>766</v>
      </c>
      <c r="H76" s="18">
        <v>1657</v>
      </c>
      <c r="I76" s="376" t="s">
        <v>731</v>
      </c>
      <c r="J76" s="377" t="str">
        <f>IF(ISBLANK(INDEX('Policy Characteristics'!D:D,MATCH($C76,'Policy Characteristics'!$C:$C,0))),"",INDEX('Policy Characteristics'!D:D,MATCH($C76,'Policy Characteristics'!$C:$C,0)))</f>
        <v>Vehicle Subsidy</v>
      </c>
      <c r="K76" s="363"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63" t="str">
        <f>IF(ISBLANK(INDEX('Policy Characteristics'!I:I,MATCH($C76,'Policy Characteristics'!$C:$C,0))),"",INDEX('Policy Characteristics'!I:I,MATCH($C76,'Policy Characteristics'!$C:$C,0)))</f>
        <v>thousand KRW/vehicle</v>
      </c>
      <c r="P76" s="363"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63" t="str">
        <f>IF(ISBLANK(INDEX('Policy Characteristics'!K:K,MATCH($C76,'Policy Characteristics'!$C:$C,0))),"",INDEX('Policy Characteristics'!K:K,MATCH($C76,'Policy Characteristics'!$C:$C,0)))</f>
        <v>transportation-sector-main.html#ev-subsidy</v>
      </c>
      <c r="R76" s="363" t="str">
        <f>IF(ISBLANK(INDEX('Policy Characteristics'!L:L,MATCH($C76,'Policy Characteristics'!$C:$C,0))),"",INDEX('Policy Characteristics'!L:L,MATCH($C76,'Policy Characteristics'!$C:$C,0)))</f>
        <v>ev-subsidy.html</v>
      </c>
    </row>
    <row r="77" spans="1:18" ht="19.95" customHeight="1">
      <c r="A77" s="363" t="str">
        <f>IF(ISBLANK(INDEX('Policy Characteristics'!A:A,MATCH($C77,'Policy Characteristics'!$C:$C,0))),"",INDEX('Policy Characteristics'!A:A,MATCH($C77,'Policy Characteristics'!$C:$C,0)))</f>
        <v>Transportation</v>
      </c>
      <c r="B77" s="375" t="str">
        <f>IF(ISBLANK(INDEX('Policy Characteristics'!B:B,MATCH($C77,'Policy Characteristics'!$C:$C,0))),"",INDEX('Policy Characteristics'!B:B,MATCH($C77,'Policy Characteristics'!$C:$C,0)))</f>
        <v>Passenger Vehicle Subsidy</v>
      </c>
      <c r="C77" s="363" t="str">
        <f t="shared" si="3"/>
        <v>Additional Passenger Vehicle Subsidy</v>
      </c>
      <c r="D77" s="350" t="s">
        <v>745</v>
      </c>
      <c r="E77" s="255" t="s">
        <v>753</v>
      </c>
      <c r="F77" s="350" t="s">
        <v>768</v>
      </c>
      <c r="G77" s="255" t="s">
        <v>755</v>
      </c>
      <c r="H77" s="18">
        <v>1658</v>
      </c>
      <c r="I77" s="378" t="s">
        <v>741</v>
      </c>
      <c r="J77" s="377" t="str">
        <f>IF(ISBLANK(INDEX('Policy Characteristics'!D:D,MATCH($C77,'Policy Characteristics'!$C:$C,0))),"",INDEX('Policy Characteristics'!D:D,MATCH($C77,'Policy Characteristics'!$C:$C,0)))</f>
        <v>Vehicle Subsidy</v>
      </c>
      <c r="K77" s="363"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63" t="str">
        <f>IF(ISBLANK(INDEX('Policy Characteristics'!I:I,MATCH($C77,'Policy Characteristics'!$C:$C,0))),"",INDEX('Policy Characteristics'!I:I,MATCH($C77,'Policy Characteristics'!$C:$C,0)))</f>
        <v>thousand KRW/vehicle</v>
      </c>
      <c r="P77" s="363"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63" t="str">
        <f>IF(ISBLANK(INDEX('Policy Characteristics'!K:K,MATCH($C77,'Policy Characteristics'!$C:$C,0))),"",INDEX('Policy Characteristics'!K:K,MATCH($C77,'Policy Characteristics'!$C:$C,0)))</f>
        <v>transportation-sector-main.html#ev-subsidy</v>
      </c>
      <c r="R77" s="363" t="str">
        <f>IF(ISBLANK(INDEX('Policy Characteristics'!L:L,MATCH($C77,'Policy Characteristics'!$C:$C,0))),"",INDEX('Policy Characteristics'!L:L,MATCH($C77,'Policy Characteristics'!$C:$C,0)))</f>
        <v>ev-subsidy.html</v>
      </c>
    </row>
    <row r="78" spans="1:18" ht="19.95" customHeight="1">
      <c r="A78" s="363" t="str">
        <f>IF(ISBLANK(INDEX('Policy Characteristics'!A:A,MATCH($C78,'Policy Characteristics'!$C:$C,0))),"",INDEX('Policy Characteristics'!A:A,MATCH($C78,'Policy Characteristics'!$C:$C,0)))</f>
        <v>Transportation</v>
      </c>
      <c r="B78" s="375" t="str">
        <f>IF(ISBLANK(INDEX('Policy Characteristics'!B:B,MATCH($C78,'Policy Characteristics'!$C:$C,0))),"",INDEX('Policy Characteristics'!B:B,MATCH($C78,'Policy Characteristics'!$C:$C,0)))</f>
        <v>Passenger Vehicle Subsidy</v>
      </c>
      <c r="C78" s="363" t="str">
        <f t="shared" si="3"/>
        <v>Additional Passenger Vehicle Subsidy</v>
      </c>
      <c r="D78" s="350" t="s">
        <v>745</v>
      </c>
      <c r="E78" s="350" t="s">
        <v>756</v>
      </c>
      <c r="F78" s="350" t="s">
        <v>768</v>
      </c>
      <c r="G78" s="350" t="s">
        <v>757</v>
      </c>
      <c r="H78" s="18">
        <v>1659</v>
      </c>
      <c r="I78" s="378" t="s">
        <v>741</v>
      </c>
      <c r="J78" s="377" t="str">
        <f>IF(ISBLANK(INDEX('Policy Characteristics'!D:D,MATCH($C78,'Policy Characteristics'!$C:$C,0))),"",INDEX('Policy Characteristics'!D:D,MATCH($C78,'Policy Characteristics'!$C:$C,0)))</f>
        <v>Vehicle Subsidy</v>
      </c>
      <c r="K78" s="363"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63" t="str">
        <f>IF(ISBLANK(INDEX('Policy Characteristics'!I:I,MATCH($C78,'Policy Characteristics'!$C:$C,0))),"",INDEX('Policy Characteristics'!I:I,MATCH($C78,'Policy Characteristics'!$C:$C,0)))</f>
        <v>thousand KRW/vehicle</v>
      </c>
      <c r="P78" s="363"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63" t="str">
        <f>IF(ISBLANK(INDEX('Policy Characteristics'!K:K,MATCH($C78,'Policy Characteristics'!$C:$C,0))),"",INDEX('Policy Characteristics'!K:K,MATCH($C78,'Policy Characteristics'!$C:$C,0)))</f>
        <v>transportation-sector-main.html#ev-subsidy</v>
      </c>
      <c r="R78" s="363" t="str">
        <f>IF(ISBLANK(INDEX('Policy Characteristics'!L:L,MATCH($C78,'Policy Characteristics'!$C:$C,0))),"",INDEX('Policy Characteristics'!L:L,MATCH($C78,'Policy Characteristics'!$C:$C,0)))</f>
        <v>ev-subsidy.html</v>
      </c>
    </row>
    <row r="79" spans="1:18" ht="19.95" customHeight="1">
      <c r="A79" s="363" t="str">
        <f>IF(ISBLANK(INDEX('Policy Characteristics'!A:A,MATCH($C79,'Policy Characteristics'!$C:$C,0))),"",INDEX('Policy Characteristics'!A:A,MATCH($C79,'Policy Characteristics'!$C:$C,0)))</f>
        <v>Transportation</v>
      </c>
      <c r="B79" s="375" t="str">
        <f>IF(ISBLANK(INDEX('Policy Characteristics'!B:B,MATCH($C79,'Policy Characteristics'!$C:$C,0))),"",INDEX('Policy Characteristics'!B:B,MATCH($C79,'Policy Characteristics'!$C:$C,0)))</f>
        <v>Passenger Vehicle Subsidy</v>
      </c>
      <c r="C79" s="363" t="str">
        <f t="shared" si="3"/>
        <v>Additional Passenger Vehicle Subsidy</v>
      </c>
      <c r="D79" s="350" t="s">
        <v>745</v>
      </c>
      <c r="E79" s="350" t="s">
        <v>758</v>
      </c>
      <c r="F79" s="350" t="s">
        <v>768</v>
      </c>
      <c r="G79" s="350" t="s">
        <v>759</v>
      </c>
      <c r="H79" s="18">
        <v>1660</v>
      </c>
      <c r="I79" s="378" t="s">
        <v>741</v>
      </c>
      <c r="J79" s="377" t="str">
        <f>IF(ISBLANK(INDEX('Policy Characteristics'!D:D,MATCH($C79,'Policy Characteristics'!$C:$C,0))),"",INDEX('Policy Characteristics'!D:D,MATCH($C79,'Policy Characteristics'!$C:$C,0)))</f>
        <v>Vehicle Subsidy</v>
      </c>
      <c r="K79" s="363"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63" t="str">
        <f>IF(ISBLANK(INDEX('Policy Characteristics'!I:I,MATCH($C79,'Policy Characteristics'!$C:$C,0))),"",INDEX('Policy Characteristics'!I:I,MATCH($C79,'Policy Characteristics'!$C:$C,0)))</f>
        <v>thousand KRW/vehicle</v>
      </c>
      <c r="P79" s="363"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63" t="str">
        <f>IF(ISBLANK(INDEX('Policy Characteristics'!K:K,MATCH($C79,'Policy Characteristics'!$C:$C,0))),"",INDEX('Policy Characteristics'!K:K,MATCH($C79,'Policy Characteristics'!$C:$C,0)))</f>
        <v>transportation-sector-main.html#ev-subsidy</v>
      </c>
      <c r="R79" s="363" t="str">
        <f>IF(ISBLANK(INDEX('Policy Characteristics'!L:L,MATCH($C79,'Policy Characteristics'!$C:$C,0))),"",INDEX('Policy Characteristics'!L:L,MATCH($C79,'Policy Characteristics'!$C:$C,0)))</f>
        <v>ev-subsidy.html</v>
      </c>
    </row>
    <row r="80" spans="1:18" ht="19.95" customHeight="1">
      <c r="A80" s="363" t="str">
        <f>IF(ISBLANK(INDEX('Policy Characteristics'!A:A,MATCH($C80,'Policy Characteristics'!$C:$C,0))),"",INDEX('Policy Characteristics'!A:A,MATCH($C80,'Policy Characteristics'!$C:$C,0)))</f>
        <v>Transportation</v>
      </c>
      <c r="B80" s="375" t="str">
        <f>IF(ISBLANK(INDEX('Policy Characteristics'!B:B,MATCH($C80,'Policy Characteristics'!$C:$C,0))),"",INDEX('Policy Characteristics'!B:B,MATCH($C80,'Policy Characteristics'!$C:$C,0)))</f>
        <v>Passenger Vehicle Subsidy</v>
      </c>
      <c r="C80" s="363" t="str">
        <f t="shared" si="3"/>
        <v>Additional Passenger Vehicle Subsidy</v>
      </c>
      <c r="D80" s="350" t="s">
        <v>745</v>
      </c>
      <c r="E80" s="350" t="s">
        <v>760</v>
      </c>
      <c r="F80" s="350" t="s">
        <v>768</v>
      </c>
      <c r="G80" s="350" t="s">
        <v>761</v>
      </c>
      <c r="H80" s="18">
        <v>1661</v>
      </c>
      <c r="I80" s="378" t="s">
        <v>741</v>
      </c>
      <c r="J80" s="377" t="str">
        <f>IF(ISBLANK(INDEX('Policy Characteristics'!D:D,MATCH($C80,'Policy Characteristics'!$C:$C,0))),"",INDEX('Policy Characteristics'!D:D,MATCH($C80,'Policy Characteristics'!$C:$C,0)))</f>
        <v>Vehicle Subsidy</v>
      </c>
      <c r="K80" s="363"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63" t="str">
        <f>IF(ISBLANK(INDEX('Policy Characteristics'!I:I,MATCH($C80,'Policy Characteristics'!$C:$C,0))),"",INDEX('Policy Characteristics'!I:I,MATCH($C80,'Policy Characteristics'!$C:$C,0)))</f>
        <v>thousand KRW/vehicle</v>
      </c>
      <c r="P80" s="363"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63" t="str">
        <f>IF(ISBLANK(INDEX('Policy Characteristics'!K:K,MATCH($C80,'Policy Characteristics'!$C:$C,0))),"",INDEX('Policy Characteristics'!K:K,MATCH($C80,'Policy Characteristics'!$C:$C,0)))</f>
        <v>transportation-sector-main.html#ev-subsidy</v>
      </c>
      <c r="R80" s="363" t="str">
        <f>IF(ISBLANK(INDEX('Policy Characteristics'!L:L,MATCH($C80,'Policy Characteristics'!$C:$C,0))),"",INDEX('Policy Characteristics'!L:L,MATCH($C80,'Policy Characteristics'!$C:$C,0)))</f>
        <v>ev-subsidy.html</v>
      </c>
    </row>
    <row r="81" spans="1:18" ht="19.95" customHeight="1">
      <c r="A81" s="363" t="str">
        <f>IF(ISBLANK(INDEX('Policy Characteristics'!A:A,MATCH($C81,'Policy Characteristics'!$C:$C,0))),"",INDEX('Policy Characteristics'!A:A,MATCH($C81,'Policy Characteristics'!$C:$C,0)))</f>
        <v>Transportation</v>
      </c>
      <c r="B81" s="375" t="str">
        <f>IF(ISBLANK(INDEX('Policy Characteristics'!B:B,MATCH($C81,'Policy Characteristics'!$C:$C,0))),"",INDEX('Policy Characteristics'!B:B,MATCH($C81,'Policy Characteristics'!$C:$C,0)))</f>
        <v>Passenger Vehicle Subsidy</v>
      </c>
      <c r="C81" s="363" t="str">
        <f t="shared" si="3"/>
        <v>Additional Passenger Vehicle Subsidy</v>
      </c>
      <c r="D81" s="350" t="s">
        <v>745</v>
      </c>
      <c r="E81" s="350" t="s">
        <v>762</v>
      </c>
      <c r="F81" s="350" t="s">
        <v>768</v>
      </c>
      <c r="G81" s="350" t="s">
        <v>763</v>
      </c>
      <c r="H81" s="18">
        <v>1662</v>
      </c>
      <c r="I81" s="378" t="s">
        <v>741</v>
      </c>
      <c r="J81" s="377" t="str">
        <f>IF(ISBLANK(INDEX('Policy Characteristics'!D:D,MATCH($C81,'Policy Characteristics'!$C:$C,0))),"",INDEX('Policy Characteristics'!D:D,MATCH($C81,'Policy Characteristics'!$C:$C,0)))</f>
        <v>Vehicle Subsidy</v>
      </c>
      <c r="K81" s="363"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63" t="str">
        <f>IF(ISBLANK(INDEX('Policy Characteristics'!I:I,MATCH($C81,'Policy Characteristics'!$C:$C,0))),"",INDEX('Policy Characteristics'!I:I,MATCH($C81,'Policy Characteristics'!$C:$C,0)))</f>
        <v>thousand KRW/vehicle</v>
      </c>
      <c r="P81" s="363"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63" t="str">
        <f>IF(ISBLANK(INDEX('Policy Characteristics'!K:K,MATCH($C81,'Policy Characteristics'!$C:$C,0))),"",INDEX('Policy Characteristics'!K:K,MATCH($C81,'Policy Characteristics'!$C:$C,0)))</f>
        <v>transportation-sector-main.html#ev-subsidy</v>
      </c>
      <c r="R81" s="363" t="str">
        <f>IF(ISBLANK(INDEX('Policy Characteristics'!L:L,MATCH($C81,'Policy Characteristics'!$C:$C,0))),"",INDEX('Policy Characteristics'!L:L,MATCH($C81,'Policy Characteristics'!$C:$C,0)))</f>
        <v>ev-subsidy.html</v>
      </c>
    </row>
    <row r="82" spans="1:18" ht="19.95" customHeight="1">
      <c r="A82" s="363" t="str">
        <f>IF(ISBLANK(INDEX('Policy Characteristics'!A:A,MATCH($C82,'Policy Characteristics'!$C:$C,0))),"",INDEX('Policy Characteristics'!A:A,MATCH($C82,'Policy Characteristics'!$C:$C,0)))</f>
        <v>Transportation</v>
      </c>
      <c r="B82" s="375" t="str">
        <f>IF(ISBLANK(INDEX('Policy Characteristics'!B:B,MATCH($C82,'Policy Characteristics'!$C:$C,0))),"",INDEX('Policy Characteristics'!B:B,MATCH($C82,'Policy Characteristics'!$C:$C,0)))</f>
        <v>Passenger Vehicle Subsidy</v>
      </c>
      <c r="C82" s="363" t="str">
        <f t="shared" si="3"/>
        <v>Additional Passenger Vehicle Subsidy</v>
      </c>
      <c r="D82" s="350" t="s">
        <v>745</v>
      </c>
      <c r="E82" s="350" t="s">
        <v>764</v>
      </c>
      <c r="F82" s="350" t="s">
        <v>768</v>
      </c>
      <c r="G82" s="350" t="s">
        <v>764</v>
      </c>
      <c r="H82" s="18">
        <v>1663</v>
      </c>
      <c r="I82" s="378" t="s">
        <v>741</v>
      </c>
      <c r="J82" s="377" t="str">
        <f>IF(ISBLANK(INDEX('Policy Characteristics'!D:D,MATCH($C82,'Policy Characteristics'!$C:$C,0))),"",INDEX('Policy Characteristics'!D:D,MATCH($C82,'Policy Characteristics'!$C:$C,0)))</f>
        <v>Vehicle Subsidy</v>
      </c>
      <c r="K82" s="363"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63" t="str">
        <f>IF(ISBLANK(INDEX('Policy Characteristics'!I:I,MATCH($C82,'Policy Characteristics'!$C:$C,0))),"",INDEX('Policy Characteristics'!I:I,MATCH($C82,'Policy Characteristics'!$C:$C,0)))</f>
        <v>thousand KRW/vehicle</v>
      </c>
      <c r="P82" s="363"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63" t="str">
        <f>IF(ISBLANK(INDEX('Policy Characteristics'!K:K,MATCH($C82,'Policy Characteristics'!$C:$C,0))),"",INDEX('Policy Characteristics'!K:K,MATCH($C82,'Policy Characteristics'!$C:$C,0)))</f>
        <v>transportation-sector-main.html#ev-subsidy</v>
      </c>
      <c r="R82" s="363" t="str">
        <f>IF(ISBLANK(INDEX('Policy Characteristics'!L:L,MATCH($C82,'Policy Characteristics'!$C:$C,0))),"",INDEX('Policy Characteristics'!L:L,MATCH($C82,'Policy Characteristics'!$C:$C,0)))</f>
        <v>ev-subsidy.html</v>
      </c>
    </row>
    <row r="83" spans="1:18" ht="19.95" customHeight="1">
      <c r="A83" s="363" t="str">
        <f>IF(ISBLANK(INDEX('Policy Characteristics'!A:A,MATCH($C83,'Policy Characteristics'!$C:$C,0))),"",INDEX('Policy Characteristics'!A:A,MATCH($C83,'Policy Characteristics'!$C:$C,0)))</f>
        <v>Transportation</v>
      </c>
      <c r="B83" s="375" t="str">
        <f>IF(ISBLANK(INDEX('Policy Characteristics'!B:B,MATCH($C83,'Policy Characteristics'!$C:$C,0))),"",INDEX('Policy Characteristics'!B:B,MATCH($C83,'Policy Characteristics'!$C:$C,0)))</f>
        <v>Passenger Vehicle Subsidy</v>
      </c>
      <c r="C83" s="363" t="str">
        <f t="shared" si="3"/>
        <v>Additional Passenger Vehicle Subsidy</v>
      </c>
      <c r="D83" s="350" t="s">
        <v>745</v>
      </c>
      <c r="E83" s="350" t="s">
        <v>765</v>
      </c>
      <c r="F83" s="350" t="s">
        <v>768</v>
      </c>
      <c r="G83" s="350" t="s">
        <v>766</v>
      </c>
      <c r="H83" s="18">
        <v>1664</v>
      </c>
      <c r="I83" s="378" t="s">
        <v>741</v>
      </c>
      <c r="J83" s="377" t="str">
        <f>IF(ISBLANK(INDEX('Policy Characteristics'!D:D,MATCH($C83,'Policy Characteristics'!$C:$C,0))),"",INDEX('Policy Characteristics'!D:D,MATCH($C83,'Policy Characteristics'!$C:$C,0)))</f>
        <v>Vehicle Subsidy</v>
      </c>
      <c r="K83" s="363"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63" t="str">
        <f>IF(ISBLANK(INDEX('Policy Characteristics'!I:I,MATCH($C83,'Policy Characteristics'!$C:$C,0))),"",INDEX('Policy Characteristics'!I:I,MATCH($C83,'Policy Characteristics'!$C:$C,0)))</f>
        <v>thousand KRW/vehicle</v>
      </c>
      <c r="P83" s="363"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63" t="str">
        <f>IF(ISBLANK(INDEX('Policy Characteristics'!K:K,MATCH($C83,'Policy Characteristics'!$C:$C,0))),"",INDEX('Policy Characteristics'!K:K,MATCH($C83,'Policy Characteristics'!$C:$C,0)))</f>
        <v>transportation-sector-main.html#ev-subsidy</v>
      </c>
      <c r="R83" s="363" t="str">
        <f>IF(ISBLANK(INDEX('Policy Characteristics'!L:L,MATCH($C83,'Policy Characteristics'!$C:$C,0))),"",INDEX('Policy Characteristics'!L:L,MATCH($C83,'Policy Characteristics'!$C:$C,0)))</f>
        <v>ev-subsidy.html</v>
      </c>
    </row>
    <row r="84" spans="1:18" ht="19.95" customHeight="1">
      <c r="A84" s="363" t="str">
        <f>IF(ISBLANK(INDEX('Policy Characteristics'!A:A,MATCH($C84,'Policy Characteristics'!$C:$C,0))),"",INDEX('Policy Characteristics'!A:A,MATCH($C84,'Policy Characteristics'!$C:$C,0)))</f>
        <v>Transportation</v>
      </c>
      <c r="B84" s="375" t="str">
        <f>IF(ISBLANK(INDEX('Policy Characteristics'!B:B,MATCH($C84,'Policy Characteristics'!$C:$C,0))),"",INDEX('Policy Characteristics'!B:B,MATCH($C84,'Policy Characteristics'!$C:$C,0)))</f>
        <v>Passenger Vehicle Subsidy</v>
      </c>
      <c r="C84" s="363" t="str">
        <f t="shared" si="3"/>
        <v>Additional Passenger Vehicle Subsidy</v>
      </c>
      <c r="D84" s="255" t="s">
        <v>747</v>
      </c>
      <c r="E84" s="255" t="s">
        <v>753</v>
      </c>
      <c r="F84" s="350" t="s">
        <v>769</v>
      </c>
      <c r="G84" s="255" t="s">
        <v>755</v>
      </c>
      <c r="H84" s="18">
        <v>1665</v>
      </c>
      <c r="I84" s="378" t="s">
        <v>741</v>
      </c>
      <c r="J84" s="377" t="str">
        <f>IF(ISBLANK(INDEX('Policy Characteristics'!D:D,MATCH($C84,'Policy Characteristics'!$C:$C,0))),"",INDEX('Policy Characteristics'!D:D,MATCH($C84,'Policy Characteristics'!$C:$C,0)))</f>
        <v>Vehicle Subsidy</v>
      </c>
      <c r="K84" s="363"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63" t="str">
        <f>IF(ISBLANK(INDEX('Policy Characteristics'!I:I,MATCH($C84,'Policy Characteristics'!$C:$C,0))),"",INDEX('Policy Characteristics'!I:I,MATCH($C84,'Policy Characteristics'!$C:$C,0)))</f>
        <v>thousand KRW/vehicle</v>
      </c>
      <c r="P84" s="363"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63" t="str">
        <f>IF(ISBLANK(INDEX('Policy Characteristics'!K:K,MATCH($C84,'Policy Characteristics'!$C:$C,0))),"",INDEX('Policy Characteristics'!K:K,MATCH($C84,'Policy Characteristics'!$C:$C,0)))</f>
        <v>transportation-sector-main.html#ev-subsidy</v>
      </c>
      <c r="R84" s="363" t="str">
        <f>IF(ISBLANK(INDEX('Policy Characteristics'!L:L,MATCH($C84,'Policy Characteristics'!$C:$C,0))),"",INDEX('Policy Characteristics'!L:L,MATCH($C84,'Policy Characteristics'!$C:$C,0)))</f>
        <v>ev-subsidy.html</v>
      </c>
    </row>
    <row r="85" spans="1:18" ht="19.95" customHeight="1">
      <c r="A85" s="363" t="str">
        <f>IF(ISBLANK(INDEX('Policy Characteristics'!A:A,MATCH($C85,'Policy Characteristics'!$C:$C,0))),"",INDEX('Policy Characteristics'!A:A,MATCH($C85,'Policy Characteristics'!$C:$C,0)))</f>
        <v>Transportation</v>
      </c>
      <c r="B85" s="375" t="str">
        <f>IF(ISBLANK(INDEX('Policy Characteristics'!B:B,MATCH($C85,'Policy Characteristics'!$C:$C,0))),"",INDEX('Policy Characteristics'!B:B,MATCH($C85,'Policy Characteristics'!$C:$C,0)))</f>
        <v>Passenger Vehicle Subsidy</v>
      </c>
      <c r="C85" s="363" t="str">
        <f t="shared" si="3"/>
        <v>Additional Passenger Vehicle Subsidy</v>
      </c>
      <c r="D85" s="255" t="s">
        <v>747</v>
      </c>
      <c r="E85" s="350" t="s">
        <v>756</v>
      </c>
      <c r="F85" s="350" t="s">
        <v>769</v>
      </c>
      <c r="G85" s="350" t="s">
        <v>757</v>
      </c>
      <c r="H85" s="18">
        <v>1666</v>
      </c>
      <c r="I85" s="378" t="s">
        <v>741</v>
      </c>
      <c r="J85" s="377" t="str">
        <f>IF(ISBLANK(INDEX('Policy Characteristics'!D:D,MATCH($C85,'Policy Characteristics'!$C:$C,0))),"",INDEX('Policy Characteristics'!D:D,MATCH($C85,'Policy Characteristics'!$C:$C,0)))</f>
        <v>Vehicle Subsidy</v>
      </c>
      <c r="K85" s="363"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63" t="str">
        <f>IF(ISBLANK(INDEX('Policy Characteristics'!I:I,MATCH($C85,'Policy Characteristics'!$C:$C,0))),"",INDEX('Policy Characteristics'!I:I,MATCH($C85,'Policy Characteristics'!$C:$C,0)))</f>
        <v>thousand KRW/vehicle</v>
      </c>
      <c r="P85" s="363"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63" t="str">
        <f>IF(ISBLANK(INDEX('Policy Characteristics'!K:K,MATCH($C85,'Policy Characteristics'!$C:$C,0))),"",INDEX('Policy Characteristics'!K:K,MATCH($C85,'Policy Characteristics'!$C:$C,0)))</f>
        <v>transportation-sector-main.html#ev-subsidy</v>
      </c>
      <c r="R85" s="363" t="str">
        <f>IF(ISBLANK(INDEX('Policy Characteristics'!L:L,MATCH($C85,'Policy Characteristics'!$C:$C,0))),"",INDEX('Policy Characteristics'!L:L,MATCH($C85,'Policy Characteristics'!$C:$C,0)))</f>
        <v>ev-subsidy.html</v>
      </c>
    </row>
    <row r="86" spans="1:18" ht="19.95" customHeight="1">
      <c r="A86" s="363" t="str">
        <f>IF(ISBLANK(INDEX('Policy Characteristics'!A:A,MATCH($C86,'Policy Characteristics'!$C:$C,0))),"",INDEX('Policy Characteristics'!A:A,MATCH($C86,'Policy Characteristics'!$C:$C,0)))</f>
        <v>Transportation</v>
      </c>
      <c r="B86" s="375" t="str">
        <f>IF(ISBLANK(INDEX('Policy Characteristics'!B:B,MATCH($C86,'Policy Characteristics'!$C:$C,0))),"",INDEX('Policy Characteristics'!B:B,MATCH($C86,'Policy Characteristics'!$C:$C,0)))</f>
        <v>Passenger Vehicle Subsidy</v>
      </c>
      <c r="C86" s="363" t="str">
        <f t="shared" si="3"/>
        <v>Additional Passenger Vehicle Subsidy</v>
      </c>
      <c r="D86" s="255" t="s">
        <v>747</v>
      </c>
      <c r="E86" s="350" t="s">
        <v>758</v>
      </c>
      <c r="F86" s="350" t="s">
        <v>769</v>
      </c>
      <c r="G86" s="350" t="s">
        <v>759</v>
      </c>
      <c r="H86" s="18">
        <v>1667</v>
      </c>
      <c r="I86" s="378" t="s">
        <v>741</v>
      </c>
      <c r="J86" s="377" t="str">
        <f>IF(ISBLANK(INDEX('Policy Characteristics'!D:D,MATCH($C86,'Policy Characteristics'!$C:$C,0))),"",INDEX('Policy Characteristics'!D:D,MATCH($C86,'Policy Characteristics'!$C:$C,0)))</f>
        <v>Vehicle Subsidy</v>
      </c>
      <c r="K86" s="363"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63" t="str">
        <f>IF(ISBLANK(INDEX('Policy Characteristics'!I:I,MATCH($C86,'Policy Characteristics'!$C:$C,0))),"",INDEX('Policy Characteristics'!I:I,MATCH($C86,'Policy Characteristics'!$C:$C,0)))</f>
        <v>thousand KRW/vehicle</v>
      </c>
      <c r="P86" s="363"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63" t="str">
        <f>IF(ISBLANK(INDEX('Policy Characteristics'!K:K,MATCH($C86,'Policy Characteristics'!$C:$C,0))),"",INDEX('Policy Characteristics'!K:K,MATCH($C86,'Policy Characteristics'!$C:$C,0)))</f>
        <v>transportation-sector-main.html#ev-subsidy</v>
      </c>
      <c r="R86" s="363" t="str">
        <f>IF(ISBLANK(INDEX('Policy Characteristics'!L:L,MATCH($C86,'Policy Characteristics'!$C:$C,0))),"",INDEX('Policy Characteristics'!L:L,MATCH($C86,'Policy Characteristics'!$C:$C,0)))</f>
        <v>ev-subsidy.html</v>
      </c>
    </row>
    <row r="87" spans="1:18" ht="19.95" customHeight="1">
      <c r="A87" s="363" t="str">
        <f>IF(ISBLANK(INDEX('Policy Characteristics'!A:A,MATCH($C87,'Policy Characteristics'!$C:$C,0))),"",INDEX('Policy Characteristics'!A:A,MATCH($C87,'Policy Characteristics'!$C:$C,0)))</f>
        <v>Transportation</v>
      </c>
      <c r="B87" s="375" t="str">
        <f>IF(ISBLANK(INDEX('Policy Characteristics'!B:B,MATCH($C87,'Policy Characteristics'!$C:$C,0))),"",INDEX('Policy Characteristics'!B:B,MATCH($C87,'Policy Characteristics'!$C:$C,0)))</f>
        <v>Passenger Vehicle Subsidy</v>
      </c>
      <c r="C87" s="363" t="str">
        <f t="shared" si="3"/>
        <v>Additional Passenger Vehicle Subsidy</v>
      </c>
      <c r="D87" s="255" t="s">
        <v>747</v>
      </c>
      <c r="E87" s="350" t="s">
        <v>760</v>
      </c>
      <c r="F87" s="350" t="s">
        <v>769</v>
      </c>
      <c r="G87" s="350" t="s">
        <v>761</v>
      </c>
      <c r="H87" s="18">
        <v>1668</v>
      </c>
      <c r="I87" s="378" t="s">
        <v>741</v>
      </c>
      <c r="J87" s="377" t="str">
        <f>IF(ISBLANK(INDEX('Policy Characteristics'!D:D,MATCH($C87,'Policy Characteristics'!$C:$C,0))),"",INDEX('Policy Characteristics'!D:D,MATCH($C87,'Policy Characteristics'!$C:$C,0)))</f>
        <v>Vehicle Subsidy</v>
      </c>
      <c r="K87" s="363"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63" t="str">
        <f>IF(ISBLANK(INDEX('Policy Characteristics'!I:I,MATCH($C87,'Policy Characteristics'!$C:$C,0))),"",INDEX('Policy Characteristics'!I:I,MATCH($C87,'Policy Characteristics'!$C:$C,0)))</f>
        <v>thousand KRW/vehicle</v>
      </c>
      <c r="P87" s="363"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63" t="str">
        <f>IF(ISBLANK(INDEX('Policy Characteristics'!K:K,MATCH($C87,'Policy Characteristics'!$C:$C,0))),"",INDEX('Policy Characteristics'!K:K,MATCH($C87,'Policy Characteristics'!$C:$C,0)))</f>
        <v>transportation-sector-main.html#ev-subsidy</v>
      </c>
      <c r="R87" s="363" t="str">
        <f>IF(ISBLANK(INDEX('Policy Characteristics'!L:L,MATCH($C87,'Policy Characteristics'!$C:$C,0))),"",INDEX('Policy Characteristics'!L:L,MATCH($C87,'Policy Characteristics'!$C:$C,0)))</f>
        <v>ev-subsidy.html</v>
      </c>
    </row>
    <row r="88" spans="1:18" ht="19.95" customHeight="1">
      <c r="A88" s="363" t="str">
        <f>IF(ISBLANK(INDEX('Policy Characteristics'!A:A,MATCH($C88,'Policy Characteristics'!$C:$C,0))),"",INDEX('Policy Characteristics'!A:A,MATCH($C88,'Policy Characteristics'!$C:$C,0)))</f>
        <v>Transportation</v>
      </c>
      <c r="B88" s="375" t="str">
        <f>IF(ISBLANK(INDEX('Policy Characteristics'!B:B,MATCH($C88,'Policy Characteristics'!$C:$C,0))),"",INDEX('Policy Characteristics'!B:B,MATCH($C88,'Policy Characteristics'!$C:$C,0)))</f>
        <v>Passenger Vehicle Subsidy</v>
      </c>
      <c r="C88" s="363" t="str">
        <f t="shared" si="3"/>
        <v>Additional Passenger Vehicle Subsidy</v>
      </c>
      <c r="D88" s="255" t="s">
        <v>747</v>
      </c>
      <c r="E88" s="350" t="s">
        <v>762</v>
      </c>
      <c r="F88" s="350" t="s">
        <v>769</v>
      </c>
      <c r="G88" s="350" t="s">
        <v>763</v>
      </c>
      <c r="H88" s="18">
        <v>1669</v>
      </c>
      <c r="I88" s="378" t="s">
        <v>741</v>
      </c>
      <c r="J88" s="377" t="str">
        <f>IF(ISBLANK(INDEX('Policy Characteristics'!D:D,MATCH($C88,'Policy Characteristics'!$C:$C,0))),"",INDEX('Policy Characteristics'!D:D,MATCH($C88,'Policy Characteristics'!$C:$C,0)))</f>
        <v>Vehicle Subsidy</v>
      </c>
      <c r="K88" s="363"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63" t="str">
        <f>IF(ISBLANK(INDEX('Policy Characteristics'!I:I,MATCH($C88,'Policy Characteristics'!$C:$C,0))),"",INDEX('Policy Characteristics'!I:I,MATCH($C88,'Policy Characteristics'!$C:$C,0)))</f>
        <v>thousand KRW/vehicle</v>
      </c>
      <c r="P88" s="363"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63" t="str">
        <f>IF(ISBLANK(INDEX('Policy Characteristics'!K:K,MATCH($C88,'Policy Characteristics'!$C:$C,0))),"",INDEX('Policy Characteristics'!K:K,MATCH($C88,'Policy Characteristics'!$C:$C,0)))</f>
        <v>transportation-sector-main.html#ev-subsidy</v>
      </c>
      <c r="R88" s="363" t="str">
        <f>IF(ISBLANK(INDEX('Policy Characteristics'!L:L,MATCH($C88,'Policy Characteristics'!$C:$C,0))),"",INDEX('Policy Characteristics'!L:L,MATCH($C88,'Policy Characteristics'!$C:$C,0)))</f>
        <v>ev-subsidy.html</v>
      </c>
    </row>
    <row r="89" spans="1:18" ht="19.95" customHeight="1">
      <c r="A89" s="363" t="str">
        <f>IF(ISBLANK(INDEX('Policy Characteristics'!A:A,MATCH($C89,'Policy Characteristics'!$C:$C,0))),"",INDEX('Policy Characteristics'!A:A,MATCH($C89,'Policy Characteristics'!$C:$C,0)))</f>
        <v>Transportation</v>
      </c>
      <c r="B89" s="375" t="str">
        <f>IF(ISBLANK(INDEX('Policy Characteristics'!B:B,MATCH($C89,'Policy Characteristics'!$C:$C,0))),"",INDEX('Policy Characteristics'!B:B,MATCH($C89,'Policy Characteristics'!$C:$C,0)))</f>
        <v>Passenger Vehicle Subsidy</v>
      </c>
      <c r="C89" s="363" t="str">
        <f t="shared" si="3"/>
        <v>Additional Passenger Vehicle Subsidy</v>
      </c>
      <c r="D89" s="255" t="s">
        <v>747</v>
      </c>
      <c r="E89" s="350" t="s">
        <v>764</v>
      </c>
      <c r="F89" s="350" t="s">
        <v>769</v>
      </c>
      <c r="G89" s="350" t="s">
        <v>764</v>
      </c>
      <c r="H89" s="18">
        <v>1670</v>
      </c>
      <c r="I89" s="378" t="s">
        <v>741</v>
      </c>
      <c r="J89" s="377" t="str">
        <f>IF(ISBLANK(INDEX('Policy Characteristics'!D:D,MATCH($C89,'Policy Characteristics'!$C:$C,0))),"",INDEX('Policy Characteristics'!D:D,MATCH($C89,'Policy Characteristics'!$C:$C,0)))</f>
        <v>Vehicle Subsidy</v>
      </c>
      <c r="K89" s="363"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63" t="str">
        <f>IF(ISBLANK(INDEX('Policy Characteristics'!I:I,MATCH($C89,'Policy Characteristics'!$C:$C,0))),"",INDEX('Policy Characteristics'!I:I,MATCH($C89,'Policy Characteristics'!$C:$C,0)))</f>
        <v>thousand KRW/vehicle</v>
      </c>
      <c r="P89" s="363"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63" t="str">
        <f>IF(ISBLANK(INDEX('Policy Characteristics'!K:K,MATCH($C89,'Policy Characteristics'!$C:$C,0))),"",INDEX('Policy Characteristics'!K:K,MATCH($C89,'Policy Characteristics'!$C:$C,0)))</f>
        <v>transportation-sector-main.html#ev-subsidy</v>
      </c>
      <c r="R89" s="363" t="str">
        <f>IF(ISBLANK(INDEX('Policy Characteristics'!L:L,MATCH($C89,'Policy Characteristics'!$C:$C,0))),"",INDEX('Policy Characteristics'!L:L,MATCH($C89,'Policy Characteristics'!$C:$C,0)))</f>
        <v>ev-subsidy.html</v>
      </c>
    </row>
    <row r="90" spans="1:18" ht="19.95" customHeight="1">
      <c r="A90" s="363" t="str">
        <f>IF(ISBLANK(INDEX('Policy Characteristics'!A:A,MATCH($C90,'Policy Characteristics'!$C:$C,0))),"",INDEX('Policy Characteristics'!A:A,MATCH($C90,'Policy Characteristics'!$C:$C,0)))</f>
        <v>Transportation</v>
      </c>
      <c r="B90" s="375" t="str">
        <f>IF(ISBLANK(INDEX('Policy Characteristics'!B:B,MATCH($C90,'Policy Characteristics'!$C:$C,0))),"",INDEX('Policy Characteristics'!B:B,MATCH($C90,'Policy Characteristics'!$C:$C,0)))</f>
        <v>Passenger Vehicle Subsidy</v>
      </c>
      <c r="C90" s="363" t="str">
        <f t="shared" si="3"/>
        <v>Additional Passenger Vehicle Subsidy</v>
      </c>
      <c r="D90" s="255" t="s">
        <v>747</v>
      </c>
      <c r="E90" s="350" t="s">
        <v>765</v>
      </c>
      <c r="F90" s="350" t="s">
        <v>769</v>
      </c>
      <c r="G90" s="350" t="s">
        <v>766</v>
      </c>
      <c r="H90" s="18">
        <v>1671</v>
      </c>
      <c r="I90" s="378" t="s">
        <v>741</v>
      </c>
      <c r="J90" s="377" t="str">
        <f>IF(ISBLANK(INDEX('Policy Characteristics'!D:D,MATCH($C90,'Policy Characteristics'!$C:$C,0))),"",INDEX('Policy Characteristics'!D:D,MATCH($C90,'Policy Characteristics'!$C:$C,0)))</f>
        <v>Vehicle Subsidy</v>
      </c>
      <c r="K90" s="363"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63" t="str">
        <f>IF(ISBLANK(INDEX('Policy Characteristics'!I:I,MATCH($C90,'Policy Characteristics'!$C:$C,0))),"",INDEX('Policy Characteristics'!I:I,MATCH($C90,'Policy Characteristics'!$C:$C,0)))</f>
        <v>thousand KRW/vehicle</v>
      </c>
      <c r="P90" s="363"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63" t="str">
        <f>IF(ISBLANK(INDEX('Policy Characteristics'!K:K,MATCH($C90,'Policy Characteristics'!$C:$C,0))),"",INDEX('Policy Characteristics'!K:K,MATCH($C90,'Policy Characteristics'!$C:$C,0)))</f>
        <v>transportation-sector-main.html#ev-subsidy</v>
      </c>
      <c r="R90" s="363" t="str">
        <f>IF(ISBLANK(INDEX('Policy Characteristics'!L:L,MATCH($C90,'Policy Characteristics'!$C:$C,0))),"",INDEX('Policy Characteristics'!L:L,MATCH($C90,'Policy Characteristics'!$C:$C,0)))</f>
        <v>ev-subsidy.html</v>
      </c>
    </row>
    <row r="91" spans="1:18" ht="19.95" customHeight="1">
      <c r="A91" s="363" t="str">
        <f>IF(ISBLANK(INDEX('Policy Characteristics'!A:A,MATCH($C91,'Policy Characteristics'!$C:$C,0))),"",INDEX('Policy Characteristics'!A:A,MATCH($C91,'Policy Characteristics'!$C:$C,0)))</f>
        <v>Transportation</v>
      </c>
      <c r="B91" s="375" t="str">
        <f>IF(ISBLANK(INDEX('Policy Characteristics'!B:B,MATCH($C91,'Policy Characteristics'!$C:$C,0))),"",INDEX('Policy Characteristics'!B:B,MATCH($C91,'Policy Characteristics'!$C:$C,0)))</f>
        <v>Passenger Vehicle Subsidy</v>
      </c>
      <c r="C91" s="363" t="str">
        <f t="shared" si="3"/>
        <v>Additional Passenger Vehicle Subsidy</v>
      </c>
      <c r="D91" s="255" t="s">
        <v>749</v>
      </c>
      <c r="E91" s="255" t="s">
        <v>753</v>
      </c>
      <c r="F91" s="350" t="s">
        <v>770</v>
      </c>
      <c r="G91" s="255" t="s">
        <v>755</v>
      </c>
      <c r="H91" s="18">
        <v>1672</v>
      </c>
      <c r="I91" s="378" t="s">
        <v>741</v>
      </c>
      <c r="J91" s="377" t="str">
        <f>IF(ISBLANK(INDEX('Policy Characteristics'!D:D,MATCH($C91,'Policy Characteristics'!$C:$C,0))),"",INDEX('Policy Characteristics'!D:D,MATCH($C91,'Policy Characteristics'!$C:$C,0)))</f>
        <v>Vehicle Subsidy</v>
      </c>
      <c r="K91" s="363"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63" t="str">
        <f>IF(ISBLANK(INDEX('Policy Characteristics'!I:I,MATCH($C91,'Policy Characteristics'!$C:$C,0))),"",INDEX('Policy Characteristics'!I:I,MATCH($C91,'Policy Characteristics'!$C:$C,0)))</f>
        <v>thousand KRW/vehicle</v>
      </c>
      <c r="P91" s="363"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63" t="str">
        <f>IF(ISBLANK(INDEX('Policy Characteristics'!K:K,MATCH($C91,'Policy Characteristics'!$C:$C,0))),"",INDEX('Policy Characteristics'!K:K,MATCH($C91,'Policy Characteristics'!$C:$C,0)))</f>
        <v>transportation-sector-main.html#ev-subsidy</v>
      </c>
      <c r="R91" s="363" t="str">
        <f>IF(ISBLANK(INDEX('Policy Characteristics'!L:L,MATCH($C91,'Policy Characteristics'!$C:$C,0))),"",INDEX('Policy Characteristics'!L:L,MATCH($C91,'Policy Characteristics'!$C:$C,0)))</f>
        <v>ev-subsidy.html</v>
      </c>
    </row>
    <row r="92" spans="1:18" ht="19.95" customHeight="1">
      <c r="A92" s="363" t="str">
        <f>IF(ISBLANK(INDEX('Policy Characteristics'!A:A,MATCH($C92,'Policy Characteristics'!$C:$C,0))),"",INDEX('Policy Characteristics'!A:A,MATCH($C92,'Policy Characteristics'!$C:$C,0)))</f>
        <v>Transportation</v>
      </c>
      <c r="B92" s="375" t="str">
        <f>IF(ISBLANK(INDEX('Policy Characteristics'!B:B,MATCH($C92,'Policy Characteristics'!$C:$C,0))),"",INDEX('Policy Characteristics'!B:B,MATCH($C92,'Policy Characteristics'!$C:$C,0)))</f>
        <v>Passenger Vehicle Subsidy</v>
      </c>
      <c r="C92" s="363" t="str">
        <f t="shared" si="3"/>
        <v>Additional Passenger Vehicle Subsidy</v>
      </c>
      <c r="D92" s="255" t="s">
        <v>749</v>
      </c>
      <c r="E92" s="350" t="s">
        <v>756</v>
      </c>
      <c r="F92" s="350" t="s">
        <v>770</v>
      </c>
      <c r="G92" s="350" t="s">
        <v>757</v>
      </c>
      <c r="H92" s="18">
        <v>1673</v>
      </c>
      <c r="I92" s="378" t="s">
        <v>741</v>
      </c>
      <c r="J92" s="377" t="str">
        <f>IF(ISBLANK(INDEX('Policy Characteristics'!D:D,MATCH($C92,'Policy Characteristics'!$C:$C,0))),"",INDEX('Policy Characteristics'!D:D,MATCH($C92,'Policy Characteristics'!$C:$C,0)))</f>
        <v>Vehicle Subsidy</v>
      </c>
      <c r="K92" s="363"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63" t="str">
        <f>IF(ISBLANK(INDEX('Policy Characteristics'!I:I,MATCH($C92,'Policy Characteristics'!$C:$C,0))),"",INDEX('Policy Characteristics'!I:I,MATCH($C92,'Policy Characteristics'!$C:$C,0)))</f>
        <v>thousand KRW/vehicle</v>
      </c>
      <c r="P92" s="363"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63" t="str">
        <f>IF(ISBLANK(INDEX('Policy Characteristics'!K:K,MATCH($C92,'Policy Characteristics'!$C:$C,0))),"",INDEX('Policy Characteristics'!K:K,MATCH($C92,'Policy Characteristics'!$C:$C,0)))</f>
        <v>transportation-sector-main.html#ev-subsidy</v>
      </c>
      <c r="R92" s="363" t="str">
        <f>IF(ISBLANK(INDEX('Policy Characteristics'!L:L,MATCH($C92,'Policy Characteristics'!$C:$C,0))),"",INDEX('Policy Characteristics'!L:L,MATCH($C92,'Policy Characteristics'!$C:$C,0)))</f>
        <v>ev-subsidy.html</v>
      </c>
    </row>
    <row r="93" spans="1:18" ht="19.95" customHeight="1">
      <c r="A93" s="363" t="str">
        <f>IF(ISBLANK(INDEX('Policy Characteristics'!A:A,MATCH($C93,'Policy Characteristics'!$C:$C,0))),"",INDEX('Policy Characteristics'!A:A,MATCH($C93,'Policy Characteristics'!$C:$C,0)))</f>
        <v>Transportation</v>
      </c>
      <c r="B93" s="375" t="str">
        <f>IF(ISBLANK(INDEX('Policy Characteristics'!B:B,MATCH($C93,'Policy Characteristics'!$C:$C,0))),"",INDEX('Policy Characteristics'!B:B,MATCH($C93,'Policy Characteristics'!$C:$C,0)))</f>
        <v>Passenger Vehicle Subsidy</v>
      </c>
      <c r="C93" s="363" t="str">
        <f t="shared" si="3"/>
        <v>Additional Passenger Vehicle Subsidy</v>
      </c>
      <c r="D93" s="255" t="s">
        <v>749</v>
      </c>
      <c r="E93" s="350" t="s">
        <v>758</v>
      </c>
      <c r="F93" s="350" t="s">
        <v>770</v>
      </c>
      <c r="G93" s="350" t="s">
        <v>759</v>
      </c>
      <c r="H93" s="18">
        <v>1674</v>
      </c>
      <c r="I93" s="378" t="s">
        <v>741</v>
      </c>
      <c r="J93" s="377" t="str">
        <f>IF(ISBLANK(INDEX('Policy Characteristics'!D:D,MATCH($C93,'Policy Characteristics'!$C:$C,0))),"",INDEX('Policy Characteristics'!D:D,MATCH($C93,'Policy Characteristics'!$C:$C,0)))</f>
        <v>Vehicle Subsidy</v>
      </c>
      <c r="K93" s="363"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63" t="str">
        <f>IF(ISBLANK(INDEX('Policy Characteristics'!I:I,MATCH($C93,'Policy Characteristics'!$C:$C,0))),"",INDEX('Policy Characteristics'!I:I,MATCH($C93,'Policy Characteristics'!$C:$C,0)))</f>
        <v>thousand KRW/vehicle</v>
      </c>
      <c r="P93" s="363"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63" t="str">
        <f>IF(ISBLANK(INDEX('Policy Characteristics'!K:K,MATCH($C93,'Policy Characteristics'!$C:$C,0))),"",INDEX('Policy Characteristics'!K:K,MATCH($C93,'Policy Characteristics'!$C:$C,0)))</f>
        <v>transportation-sector-main.html#ev-subsidy</v>
      </c>
      <c r="R93" s="363" t="str">
        <f>IF(ISBLANK(INDEX('Policy Characteristics'!L:L,MATCH($C93,'Policy Characteristics'!$C:$C,0))),"",INDEX('Policy Characteristics'!L:L,MATCH($C93,'Policy Characteristics'!$C:$C,0)))</f>
        <v>ev-subsidy.html</v>
      </c>
    </row>
    <row r="94" spans="1:18" ht="19.95" customHeight="1">
      <c r="A94" s="363" t="str">
        <f>IF(ISBLANK(INDEX('Policy Characteristics'!A:A,MATCH($C94,'Policy Characteristics'!$C:$C,0))),"",INDEX('Policy Characteristics'!A:A,MATCH($C94,'Policy Characteristics'!$C:$C,0)))</f>
        <v>Transportation</v>
      </c>
      <c r="B94" s="375" t="str">
        <f>IF(ISBLANK(INDEX('Policy Characteristics'!B:B,MATCH($C94,'Policy Characteristics'!$C:$C,0))),"",INDEX('Policy Characteristics'!B:B,MATCH($C94,'Policy Characteristics'!$C:$C,0)))</f>
        <v>Passenger Vehicle Subsidy</v>
      </c>
      <c r="C94" s="363" t="str">
        <f t="shared" si="3"/>
        <v>Additional Passenger Vehicle Subsidy</v>
      </c>
      <c r="D94" s="255" t="s">
        <v>749</v>
      </c>
      <c r="E94" s="350" t="s">
        <v>760</v>
      </c>
      <c r="F94" s="350" t="s">
        <v>770</v>
      </c>
      <c r="G94" s="350" t="s">
        <v>761</v>
      </c>
      <c r="H94" s="18">
        <v>1675</v>
      </c>
      <c r="I94" s="378" t="s">
        <v>741</v>
      </c>
      <c r="J94" s="377" t="str">
        <f>IF(ISBLANK(INDEX('Policy Characteristics'!D:D,MATCH($C94,'Policy Characteristics'!$C:$C,0))),"",INDEX('Policy Characteristics'!D:D,MATCH($C94,'Policy Characteristics'!$C:$C,0)))</f>
        <v>Vehicle Subsidy</v>
      </c>
      <c r="K94" s="363"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63" t="str">
        <f>IF(ISBLANK(INDEX('Policy Characteristics'!I:I,MATCH($C94,'Policy Characteristics'!$C:$C,0))),"",INDEX('Policy Characteristics'!I:I,MATCH($C94,'Policy Characteristics'!$C:$C,0)))</f>
        <v>thousand KRW/vehicle</v>
      </c>
      <c r="P94" s="363"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63" t="str">
        <f>IF(ISBLANK(INDEX('Policy Characteristics'!K:K,MATCH($C94,'Policy Characteristics'!$C:$C,0))),"",INDEX('Policy Characteristics'!K:K,MATCH($C94,'Policy Characteristics'!$C:$C,0)))</f>
        <v>transportation-sector-main.html#ev-subsidy</v>
      </c>
      <c r="R94" s="363" t="str">
        <f>IF(ISBLANK(INDEX('Policy Characteristics'!L:L,MATCH($C94,'Policy Characteristics'!$C:$C,0))),"",INDEX('Policy Characteristics'!L:L,MATCH($C94,'Policy Characteristics'!$C:$C,0)))</f>
        <v>ev-subsidy.html</v>
      </c>
    </row>
    <row r="95" spans="1:18" ht="19.95" customHeight="1">
      <c r="A95" s="363" t="str">
        <f>IF(ISBLANK(INDEX('Policy Characteristics'!A:A,MATCH($C95,'Policy Characteristics'!$C:$C,0))),"",INDEX('Policy Characteristics'!A:A,MATCH($C95,'Policy Characteristics'!$C:$C,0)))</f>
        <v>Transportation</v>
      </c>
      <c r="B95" s="375" t="str">
        <f>IF(ISBLANK(INDEX('Policy Characteristics'!B:B,MATCH($C95,'Policy Characteristics'!$C:$C,0))),"",INDEX('Policy Characteristics'!B:B,MATCH($C95,'Policy Characteristics'!$C:$C,0)))</f>
        <v>Passenger Vehicle Subsidy</v>
      </c>
      <c r="C95" s="363" t="str">
        <f t="shared" si="3"/>
        <v>Additional Passenger Vehicle Subsidy</v>
      </c>
      <c r="D95" s="255" t="s">
        <v>749</v>
      </c>
      <c r="E95" s="350" t="s">
        <v>762</v>
      </c>
      <c r="F95" s="350" t="s">
        <v>770</v>
      </c>
      <c r="G95" s="350" t="s">
        <v>763</v>
      </c>
      <c r="H95" s="18">
        <v>1676</v>
      </c>
      <c r="I95" s="378" t="s">
        <v>741</v>
      </c>
      <c r="J95" s="377" t="str">
        <f>IF(ISBLANK(INDEX('Policy Characteristics'!D:D,MATCH($C95,'Policy Characteristics'!$C:$C,0))),"",INDEX('Policy Characteristics'!D:D,MATCH($C95,'Policy Characteristics'!$C:$C,0)))</f>
        <v>Vehicle Subsidy</v>
      </c>
      <c r="K95" s="363"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63" t="str">
        <f>IF(ISBLANK(INDEX('Policy Characteristics'!I:I,MATCH($C95,'Policy Characteristics'!$C:$C,0))),"",INDEX('Policy Characteristics'!I:I,MATCH($C95,'Policy Characteristics'!$C:$C,0)))</f>
        <v>thousand KRW/vehicle</v>
      </c>
      <c r="P95" s="363"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63" t="str">
        <f>IF(ISBLANK(INDEX('Policy Characteristics'!K:K,MATCH($C95,'Policy Characteristics'!$C:$C,0))),"",INDEX('Policy Characteristics'!K:K,MATCH($C95,'Policy Characteristics'!$C:$C,0)))</f>
        <v>transportation-sector-main.html#ev-subsidy</v>
      </c>
      <c r="R95" s="363" t="str">
        <f>IF(ISBLANK(INDEX('Policy Characteristics'!L:L,MATCH($C95,'Policy Characteristics'!$C:$C,0))),"",INDEX('Policy Characteristics'!L:L,MATCH($C95,'Policy Characteristics'!$C:$C,0)))</f>
        <v>ev-subsidy.html</v>
      </c>
    </row>
    <row r="96" spans="1:18" ht="19.95" customHeight="1">
      <c r="A96" s="363" t="str">
        <f>IF(ISBLANK(INDEX('Policy Characteristics'!A:A,MATCH($C96,'Policy Characteristics'!$C:$C,0))),"",INDEX('Policy Characteristics'!A:A,MATCH($C96,'Policy Characteristics'!$C:$C,0)))</f>
        <v>Transportation</v>
      </c>
      <c r="B96" s="375" t="str">
        <f>IF(ISBLANK(INDEX('Policy Characteristics'!B:B,MATCH($C96,'Policy Characteristics'!$C:$C,0))),"",INDEX('Policy Characteristics'!B:B,MATCH($C96,'Policy Characteristics'!$C:$C,0)))</f>
        <v>Passenger Vehicle Subsidy</v>
      </c>
      <c r="C96" s="363" t="str">
        <f t="shared" si="3"/>
        <v>Additional Passenger Vehicle Subsidy</v>
      </c>
      <c r="D96" s="255" t="s">
        <v>749</v>
      </c>
      <c r="E96" s="350" t="s">
        <v>764</v>
      </c>
      <c r="F96" s="350" t="s">
        <v>770</v>
      </c>
      <c r="G96" s="350" t="s">
        <v>764</v>
      </c>
      <c r="H96" s="18">
        <v>1677</v>
      </c>
      <c r="I96" s="378" t="s">
        <v>741</v>
      </c>
      <c r="J96" s="377" t="str">
        <f>IF(ISBLANK(INDEX('Policy Characteristics'!D:D,MATCH($C96,'Policy Characteristics'!$C:$C,0))),"",INDEX('Policy Characteristics'!D:D,MATCH($C96,'Policy Characteristics'!$C:$C,0)))</f>
        <v>Vehicle Subsidy</v>
      </c>
      <c r="K96" s="363"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63" t="str">
        <f>IF(ISBLANK(INDEX('Policy Characteristics'!I:I,MATCH($C96,'Policy Characteristics'!$C:$C,0))),"",INDEX('Policy Characteristics'!I:I,MATCH($C96,'Policy Characteristics'!$C:$C,0)))</f>
        <v>thousand KRW/vehicle</v>
      </c>
      <c r="P96" s="363"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63" t="str">
        <f>IF(ISBLANK(INDEX('Policy Characteristics'!K:K,MATCH($C96,'Policy Characteristics'!$C:$C,0))),"",INDEX('Policy Characteristics'!K:K,MATCH($C96,'Policy Characteristics'!$C:$C,0)))</f>
        <v>transportation-sector-main.html#ev-subsidy</v>
      </c>
      <c r="R96" s="363" t="str">
        <f>IF(ISBLANK(INDEX('Policy Characteristics'!L:L,MATCH($C96,'Policy Characteristics'!$C:$C,0))),"",INDEX('Policy Characteristics'!L:L,MATCH($C96,'Policy Characteristics'!$C:$C,0)))</f>
        <v>ev-subsidy.html</v>
      </c>
    </row>
    <row r="97" spans="1:18" ht="19.95" customHeight="1">
      <c r="A97" s="363" t="str">
        <f>IF(ISBLANK(INDEX('Policy Characteristics'!A:A,MATCH($C97,'Policy Characteristics'!$C:$C,0))),"",INDEX('Policy Characteristics'!A:A,MATCH($C97,'Policy Characteristics'!$C:$C,0)))</f>
        <v>Transportation</v>
      </c>
      <c r="B97" s="375" t="str">
        <f>IF(ISBLANK(INDEX('Policy Characteristics'!B:B,MATCH($C97,'Policy Characteristics'!$C:$C,0))),"",INDEX('Policy Characteristics'!B:B,MATCH($C97,'Policy Characteristics'!$C:$C,0)))</f>
        <v>Passenger Vehicle Subsidy</v>
      </c>
      <c r="C97" s="363" t="str">
        <f t="shared" si="3"/>
        <v>Additional Passenger Vehicle Subsidy</v>
      </c>
      <c r="D97" s="255" t="s">
        <v>749</v>
      </c>
      <c r="E97" s="350" t="s">
        <v>765</v>
      </c>
      <c r="F97" s="350" t="s">
        <v>770</v>
      </c>
      <c r="G97" s="350" t="s">
        <v>766</v>
      </c>
      <c r="H97" s="18">
        <v>1678</v>
      </c>
      <c r="I97" s="378" t="s">
        <v>741</v>
      </c>
      <c r="J97" s="377" t="str">
        <f>IF(ISBLANK(INDEX('Policy Characteristics'!D:D,MATCH($C97,'Policy Characteristics'!$C:$C,0))),"",INDEX('Policy Characteristics'!D:D,MATCH($C97,'Policy Characteristics'!$C:$C,0)))</f>
        <v>Vehicle Subsidy</v>
      </c>
      <c r="K97" s="363"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63" t="str">
        <f>IF(ISBLANK(INDEX('Policy Characteristics'!I:I,MATCH($C97,'Policy Characteristics'!$C:$C,0))),"",INDEX('Policy Characteristics'!I:I,MATCH($C97,'Policy Characteristics'!$C:$C,0)))</f>
        <v>thousand KRW/vehicle</v>
      </c>
      <c r="P97" s="363"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63" t="str">
        <f>IF(ISBLANK(INDEX('Policy Characteristics'!K:K,MATCH($C97,'Policy Characteristics'!$C:$C,0))),"",INDEX('Policy Characteristics'!K:K,MATCH($C97,'Policy Characteristics'!$C:$C,0)))</f>
        <v>transportation-sector-main.html#ev-subsidy</v>
      </c>
      <c r="R97" s="363" t="str">
        <f>IF(ISBLANK(INDEX('Policy Characteristics'!L:L,MATCH($C97,'Policy Characteristics'!$C:$C,0))),"",INDEX('Policy Characteristics'!L:L,MATCH($C97,'Policy Characteristics'!$C:$C,0)))</f>
        <v>ev-subsidy.html</v>
      </c>
    </row>
    <row r="98" spans="1:18" ht="19.95" customHeight="1">
      <c r="A98" s="363" t="str">
        <f>IF(ISBLANK(INDEX('Policy Characteristics'!A:A,MATCH($C98,'Policy Characteristics'!$C:$C,0))),"",INDEX('Policy Characteristics'!A:A,MATCH($C98,'Policy Characteristics'!$C:$C,0)))</f>
        <v>Transportation</v>
      </c>
      <c r="B98" s="375" t="str">
        <f>IF(ISBLANK(INDEX('Policy Characteristics'!B:B,MATCH($C98,'Policy Characteristics'!$C:$C,0))),"",INDEX('Policy Characteristics'!B:B,MATCH($C98,'Policy Characteristics'!$C:$C,0)))</f>
        <v>Passenger Vehicle Subsidy</v>
      </c>
      <c r="C98" s="363" t="str">
        <f t="shared" si="3"/>
        <v>Additional Passenger Vehicle Subsidy</v>
      </c>
      <c r="D98" s="255" t="s">
        <v>751</v>
      </c>
      <c r="E98" s="255" t="s">
        <v>753</v>
      </c>
      <c r="F98" s="350" t="s">
        <v>771</v>
      </c>
      <c r="G98" s="255" t="s">
        <v>755</v>
      </c>
      <c r="H98" s="18">
        <v>1679</v>
      </c>
      <c r="I98" s="376" t="s">
        <v>731</v>
      </c>
      <c r="J98" s="377" t="str">
        <f>IF(ISBLANK(INDEX('Policy Characteristics'!D:D,MATCH($C98,'Policy Characteristics'!$C:$C,0))),"",INDEX('Policy Characteristics'!D:D,MATCH($C98,'Policy Characteristics'!$C:$C,0)))</f>
        <v>Vehicle Subsidy</v>
      </c>
      <c r="K98" s="363"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63" t="str">
        <f>IF(ISBLANK(INDEX('Policy Characteristics'!I:I,MATCH($C98,'Policy Characteristics'!$C:$C,0))),"",INDEX('Policy Characteristics'!I:I,MATCH($C98,'Policy Characteristics'!$C:$C,0)))</f>
        <v>thousand KRW/vehicle</v>
      </c>
      <c r="P98" s="363"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63" t="str">
        <f>IF(ISBLANK(INDEX('Policy Characteristics'!K:K,MATCH($C98,'Policy Characteristics'!$C:$C,0))),"",INDEX('Policy Characteristics'!K:K,MATCH($C98,'Policy Characteristics'!$C:$C,0)))</f>
        <v>transportation-sector-main.html#ev-subsidy</v>
      </c>
      <c r="R98" s="363" t="str">
        <f>IF(ISBLANK(INDEX('Policy Characteristics'!L:L,MATCH($C98,'Policy Characteristics'!$C:$C,0))),"",INDEX('Policy Characteristics'!L:L,MATCH($C98,'Policy Characteristics'!$C:$C,0)))</f>
        <v>ev-subsidy.html</v>
      </c>
    </row>
    <row r="99" spans="1:18" ht="19.95" customHeight="1">
      <c r="A99" s="363" t="str">
        <f>IF(ISBLANK(INDEX('Policy Characteristics'!A:A,MATCH($C99,'Policy Characteristics'!$C:$C,0))),"",INDEX('Policy Characteristics'!A:A,MATCH($C99,'Policy Characteristics'!$C:$C,0)))</f>
        <v>Transportation</v>
      </c>
      <c r="B99" s="375" t="str">
        <f>IF(ISBLANK(INDEX('Policy Characteristics'!B:B,MATCH($C99,'Policy Characteristics'!$C:$C,0))),"",INDEX('Policy Characteristics'!B:B,MATCH($C99,'Policy Characteristics'!$C:$C,0)))</f>
        <v>Passenger Vehicle Subsidy</v>
      </c>
      <c r="C99" s="363" t="str">
        <f t="shared" si="3"/>
        <v>Additional Passenger Vehicle Subsidy</v>
      </c>
      <c r="D99" s="255" t="s">
        <v>751</v>
      </c>
      <c r="E99" s="350" t="s">
        <v>756</v>
      </c>
      <c r="F99" s="350" t="s">
        <v>771</v>
      </c>
      <c r="G99" s="350" t="s">
        <v>757</v>
      </c>
      <c r="H99" s="18">
        <v>1680</v>
      </c>
      <c r="I99" s="378" t="s">
        <v>741</v>
      </c>
      <c r="J99" s="377" t="str">
        <f>IF(ISBLANK(INDEX('Policy Characteristics'!D:D,MATCH($C99,'Policy Characteristics'!$C:$C,0))),"",INDEX('Policy Characteristics'!D:D,MATCH($C99,'Policy Characteristics'!$C:$C,0)))</f>
        <v>Vehicle Subsidy</v>
      </c>
      <c r="K99" s="363"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63" t="str">
        <f>IF(ISBLANK(INDEX('Policy Characteristics'!I:I,MATCH($C99,'Policy Characteristics'!$C:$C,0))),"",INDEX('Policy Characteristics'!I:I,MATCH($C99,'Policy Characteristics'!$C:$C,0)))</f>
        <v>thousand KRW/vehicle</v>
      </c>
      <c r="P99" s="363"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63" t="str">
        <f>IF(ISBLANK(INDEX('Policy Characteristics'!K:K,MATCH($C99,'Policy Characteristics'!$C:$C,0))),"",INDEX('Policy Characteristics'!K:K,MATCH($C99,'Policy Characteristics'!$C:$C,0)))</f>
        <v>transportation-sector-main.html#ev-subsidy</v>
      </c>
      <c r="R99" s="363" t="str">
        <f>IF(ISBLANK(INDEX('Policy Characteristics'!L:L,MATCH($C99,'Policy Characteristics'!$C:$C,0))),"",INDEX('Policy Characteristics'!L:L,MATCH($C99,'Policy Characteristics'!$C:$C,0)))</f>
        <v>ev-subsidy.html</v>
      </c>
    </row>
    <row r="100" spans="1:18" ht="19.95" customHeight="1">
      <c r="A100" s="363" t="str">
        <f>IF(ISBLANK(INDEX('Policy Characteristics'!A:A,MATCH($C100,'Policy Characteristics'!$C:$C,0))),"",INDEX('Policy Characteristics'!A:A,MATCH($C100,'Policy Characteristics'!$C:$C,0)))</f>
        <v>Transportation</v>
      </c>
      <c r="B100" s="375" t="str">
        <f>IF(ISBLANK(INDEX('Policy Characteristics'!B:B,MATCH($C100,'Policy Characteristics'!$C:$C,0))),"",INDEX('Policy Characteristics'!B:B,MATCH($C100,'Policy Characteristics'!$C:$C,0)))</f>
        <v>Passenger Vehicle Subsidy</v>
      </c>
      <c r="C100" s="363" t="str">
        <f t="shared" si="3"/>
        <v>Additional Passenger Vehicle Subsidy</v>
      </c>
      <c r="D100" s="255" t="s">
        <v>751</v>
      </c>
      <c r="E100" s="350" t="s">
        <v>758</v>
      </c>
      <c r="F100" s="350" t="s">
        <v>771</v>
      </c>
      <c r="G100" s="350" t="s">
        <v>759</v>
      </c>
      <c r="H100" s="18">
        <v>1681</v>
      </c>
      <c r="I100" s="378" t="s">
        <v>741</v>
      </c>
      <c r="J100" s="377" t="str">
        <f>IF(ISBLANK(INDEX('Policy Characteristics'!D:D,MATCH($C100,'Policy Characteristics'!$C:$C,0))),"",INDEX('Policy Characteristics'!D:D,MATCH($C100,'Policy Characteristics'!$C:$C,0)))</f>
        <v>Vehicle Subsidy</v>
      </c>
      <c r="K100" s="363"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63" t="str">
        <f>IF(ISBLANK(INDEX('Policy Characteristics'!I:I,MATCH($C100,'Policy Characteristics'!$C:$C,0))),"",INDEX('Policy Characteristics'!I:I,MATCH($C100,'Policy Characteristics'!$C:$C,0)))</f>
        <v>thousand KRW/vehicle</v>
      </c>
      <c r="P100" s="363"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63" t="str">
        <f>IF(ISBLANK(INDEX('Policy Characteristics'!K:K,MATCH($C100,'Policy Characteristics'!$C:$C,0))),"",INDEX('Policy Characteristics'!K:K,MATCH($C100,'Policy Characteristics'!$C:$C,0)))</f>
        <v>transportation-sector-main.html#ev-subsidy</v>
      </c>
      <c r="R100" s="363" t="str">
        <f>IF(ISBLANK(INDEX('Policy Characteristics'!L:L,MATCH($C100,'Policy Characteristics'!$C:$C,0))),"",INDEX('Policy Characteristics'!L:L,MATCH($C100,'Policy Characteristics'!$C:$C,0)))</f>
        <v>ev-subsidy.html</v>
      </c>
    </row>
    <row r="101" spans="1:18" ht="19.95" customHeight="1">
      <c r="A101" s="363" t="str">
        <f>IF(ISBLANK(INDEX('Policy Characteristics'!A:A,MATCH($C101,'Policy Characteristics'!$C:$C,0))),"",INDEX('Policy Characteristics'!A:A,MATCH($C101,'Policy Characteristics'!$C:$C,0)))</f>
        <v>Transportation</v>
      </c>
      <c r="B101" s="375" t="str">
        <f>IF(ISBLANK(INDEX('Policy Characteristics'!B:B,MATCH($C101,'Policy Characteristics'!$C:$C,0))),"",INDEX('Policy Characteristics'!B:B,MATCH($C101,'Policy Characteristics'!$C:$C,0)))</f>
        <v>Passenger Vehicle Subsidy</v>
      </c>
      <c r="C101" s="363" t="str">
        <f t="shared" si="3"/>
        <v>Additional Passenger Vehicle Subsidy</v>
      </c>
      <c r="D101" s="255" t="s">
        <v>751</v>
      </c>
      <c r="E101" s="350" t="s">
        <v>760</v>
      </c>
      <c r="F101" s="350" t="s">
        <v>771</v>
      </c>
      <c r="G101" s="350" t="s">
        <v>761</v>
      </c>
      <c r="H101" s="18">
        <v>1682</v>
      </c>
      <c r="I101" s="378" t="s">
        <v>741</v>
      </c>
      <c r="J101" s="377" t="str">
        <f>IF(ISBLANK(INDEX('Policy Characteristics'!D:D,MATCH($C101,'Policy Characteristics'!$C:$C,0))),"",INDEX('Policy Characteristics'!D:D,MATCH($C101,'Policy Characteristics'!$C:$C,0)))</f>
        <v>Vehicle Subsidy</v>
      </c>
      <c r="K101" s="363"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63" t="str">
        <f>IF(ISBLANK(INDEX('Policy Characteristics'!I:I,MATCH($C101,'Policy Characteristics'!$C:$C,0))),"",INDEX('Policy Characteristics'!I:I,MATCH($C101,'Policy Characteristics'!$C:$C,0)))</f>
        <v>thousand KRW/vehicle</v>
      </c>
      <c r="P101" s="363"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63" t="str">
        <f>IF(ISBLANK(INDEX('Policy Characteristics'!K:K,MATCH($C101,'Policy Characteristics'!$C:$C,0))),"",INDEX('Policy Characteristics'!K:K,MATCH($C101,'Policy Characteristics'!$C:$C,0)))</f>
        <v>transportation-sector-main.html#ev-subsidy</v>
      </c>
      <c r="R101" s="363" t="str">
        <f>IF(ISBLANK(INDEX('Policy Characteristics'!L:L,MATCH($C101,'Policy Characteristics'!$C:$C,0))),"",INDEX('Policy Characteristics'!L:L,MATCH($C101,'Policy Characteristics'!$C:$C,0)))</f>
        <v>ev-subsidy.html</v>
      </c>
    </row>
    <row r="102" spans="1:18" ht="19.95" customHeight="1">
      <c r="A102" s="363" t="str">
        <f>IF(ISBLANK(INDEX('Policy Characteristics'!A:A,MATCH($C102,'Policy Characteristics'!$C:$C,0))),"",INDEX('Policy Characteristics'!A:A,MATCH($C102,'Policy Characteristics'!$C:$C,0)))</f>
        <v>Transportation</v>
      </c>
      <c r="B102" s="375" t="str">
        <f>IF(ISBLANK(INDEX('Policy Characteristics'!B:B,MATCH($C102,'Policy Characteristics'!$C:$C,0))),"",INDEX('Policy Characteristics'!B:B,MATCH($C102,'Policy Characteristics'!$C:$C,0)))</f>
        <v>Passenger Vehicle Subsidy</v>
      </c>
      <c r="C102" s="363" t="str">
        <f t="shared" si="3"/>
        <v>Additional Passenger Vehicle Subsidy</v>
      </c>
      <c r="D102" s="255" t="s">
        <v>751</v>
      </c>
      <c r="E102" s="350" t="s">
        <v>762</v>
      </c>
      <c r="F102" s="350" t="s">
        <v>771</v>
      </c>
      <c r="G102" s="350" t="s">
        <v>763</v>
      </c>
      <c r="H102" s="18">
        <v>1683</v>
      </c>
      <c r="I102" s="376" t="s">
        <v>731</v>
      </c>
      <c r="J102" s="377" t="str">
        <f>IF(ISBLANK(INDEX('Policy Characteristics'!D:D,MATCH($C102,'Policy Characteristics'!$C:$C,0))),"",INDEX('Policy Characteristics'!D:D,MATCH($C102,'Policy Characteristics'!$C:$C,0)))</f>
        <v>Vehicle Subsidy</v>
      </c>
      <c r="K102" s="363"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63" t="str">
        <f>IF(ISBLANK(INDEX('Policy Characteristics'!I:I,MATCH($C102,'Policy Characteristics'!$C:$C,0))),"",INDEX('Policy Characteristics'!I:I,MATCH($C102,'Policy Characteristics'!$C:$C,0)))</f>
        <v>thousand KRW/vehicle</v>
      </c>
      <c r="P102" s="363"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63" t="str">
        <f>IF(ISBLANK(INDEX('Policy Characteristics'!K:K,MATCH($C102,'Policy Characteristics'!$C:$C,0))),"",INDEX('Policy Characteristics'!K:K,MATCH($C102,'Policy Characteristics'!$C:$C,0)))</f>
        <v>transportation-sector-main.html#ev-subsidy</v>
      </c>
      <c r="R102" s="363" t="str">
        <f>IF(ISBLANK(INDEX('Policy Characteristics'!L:L,MATCH($C102,'Policy Characteristics'!$C:$C,0))),"",INDEX('Policy Characteristics'!L:L,MATCH($C102,'Policy Characteristics'!$C:$C,0)))</f>
        <v>ev-subsidy.html</v>
      </c>
    </row>
    <row r="103" spans="1:18" ht="19.95" customHeight="1">
      <c r="A103" s="363" t="str">
        <f>IF(ISBLANK(INDEX('Policy Characteristics'!A:A,MATCH($C103,'Policy Characteristics'!$C:$C,0))),"",INDEX('Policy Characteristics'!A:A,MATCH($C103,'Policy Characteristics'!$C:$C,0)))</f>
        <v>Transportation</v>
      </c>
      <c r="B103" s="375" t="str">
        <f>IF(ISBLANK(INDEX('Policy Characteristics'!B:B,MATCH($C103,'Policy Characteristics'!$C:$C,0))),"",INDEX('Policy Characteristics'!B:B,MATCH($C103,'Policy Characteristics'!$C:$C,0)))</f>
        <v>Passenger Vehicle Subsidy</v>
      </c>
      <c r="C103" s="363" t="str">
        <f t="shared" si="3"/>
        <v>Additional Passenger Vehicle Subsidy</v>
      </c>
      <c r="D103" s="255" t="s">
        <v>751</v>
      </c>
      <c r="E103" s="350" t="s">
        <v>764</v>
      </c>
      <c r="F103" s="350" t="s">
        <v>771</v>
      </c>
      <c r="G103" s="350" t="s">
        <v>764</v>
      </c>
      <c r="H103" s="18">
        <v>1684</v>
      </c>
      <c r="I103" s="378" t="s">
        <v>741</v>
      </c>
      <c r="J103" s="377" t="str">
        <f>IF(ISBLANK(INDEX('Policy Characteristics'!D:D,MATCH($C103,'Policy Characteristics'!$C:$C,0))),"",INDEX('Policy Characteristics'!D:D,MATCH($C103,'Policy Characteristics'!$C:$C,0)))</f>
        <v>Vehicle Subsidy</v>
      </c>
      <c r="K103" s="363"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63" t="str">
        <f>IF(ISBLANK(INDEX('Policy Characteristics'!I:I,MATCH($C103,'Policy Characteristics'!$C:$C,0))),"",INDEX('Policy Characteristics'!I:I,MATCH($C103,'Policy Characteristics'!$C:$C,0)))</f>
        <v>thousand KRW/vehicle</v>
      </c>
      <c r="P103" s="363"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63" t="str">
        <f>IF(ISBLANK(INDEX('Policy Characteristics'!K:K,MATCH($C103,'Policy Characteristics'!$C:$C,0))),"",INDEX('Policy Characteristics'!K:K,MATCH($C103,'Policy Characteristics'!$C:$C,0)))</f>
        <v>transportation-sector-main.html#ev-subsidy</v>
      </c>
      <c r="R103" s="363" t="str">
        <f>IF(ISBLANK(INDEX('Policy Characteristics'!L:L,MATCH($C103,'Policy Characteristics'!$C:$C,0))),"",INDEX('Policy Characteristics'!L:L,MATCH($C103,'Policy Characteristics'!$C:$C,0)))</f>
        <v>ev-subsidy.html</v>
      </c>
    </row>
    <row r="104" spans="1:18" ht="19.95" customHeight="1">
      <c r="A104" s="363" t="str">
        <f>IF(ISBLANK(INDEX('Policy Characteristics'!A:A,MATCH($C104,'Policy Characteristics'!$C:$C,0))),"",INDEX('Policy Characteristics'!A:A,MATCH($C104,'Policy Characteristics'!$C:$C,0)))</f>
        <v>Transportation</v>
      </c>
      <c r="B104" s="375" t="str">
        <f>IF(ISBLANK(INDEX('Policy Characteristics'!B:B,MATCH($C104,'Policy Characteristics'!$C:$C,0))),"",INDEX('Policy Characteristics'!B:B,MATCH($C104,'Policy Characteristics'!$C:$C,0)))</f>
        <v>Passenger Vehicle Subsidy</v>
      </c>
      <c r="C104" s="363" t="str">
        <f t="shared" si="3"/>
        <v>Additional Passenger Vehicle Subsidy</v>
      </c>
      <c r="D104" s="255" t="s">
        <v>751</v>
      </c>
      <c r="E104" s="350" t="s">
        <v>765</v>
      </c>
      <c r="F104" s="350" t="s">
        <v>771</v>
      </c>
      <c r="G104" s="350" t="s">
        <v>766</v>
      </c>
      <c r="H104" s="18">
        <v>1685</v>
      </c>
      <c r="I104" s="376" t="s">
        <v>731</v>
      </c>
      <c r="J104" s="377" t="str">
        <f>IF(ISBLANK(INDEX('Policy Characteristics'!D:D,MATCH($C104,'Policy Characteristics'!$C:$C,0))),"",INDEX('Policy Characteristics'!D:D,MATCH($C104,'Policy Characteristics'!$C:$C,0)))</f>
        <v>Vehicle Subsidy</v>
      </c>
      <c r="K104" s="363"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63" t="str">
        <f>IF(ISBLANK(INDEX('Policy Characteristics'!I:I,MATCH($C104,'Policy Characteristics'!$C:$C,0))),"",INDEX('Policy Characteristics'!I:I,MATCH($C104,'Policy Characteristics'!$C:$C,0)))</f>
        <v>thousand KRW/vehicle</v>
      </c>
      <c r="P104" s="363"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63" t="str">
        <f>IF(ISBLANK(INDEX('Policy Characteristics'!K:K,MATCH($C104,'Policy Characteristics'!$C:$C,0))),"",INDEX('Policy Characteristics'!K:K,MATCH($C104,'Policy Characteristics'!$C:$C,0)))</f>
        <v>transportation-sector-main.html#ev-subsidy</v>
      </c>
      <c r="R104" s="363" t="str">
        <f>IF(ISBLANK(INDEX('Policy Characteristics'!L:L,MATCH($C104,'Policy Characteristics'!$C:$C,0))),"",INDEX('Policy Characteristics'!L:L,MATCH($C104,'Policy Characteristics'!$C:$C,0)))</f>
        <v>ev-subsidy.html</v>
      </c>
    </row>
    <row r="105" spans="1:18" s="350" customFormat="1" ht="19.95" customHeight="1">
      <c r="A105" s="363" t="str">
        <f>IF(ISBLANK(INDEX('Policy Characteristics'!A:A,MATCH($C105,'Policy Characteristics'!$C:$C,0))),"",INDEX('Policy Characteristics'!A:A,MATCH($C105,'Policy Characteristics'!$C:$C,0)))</f>
        <v>Transportation</v>
      </c>
      <c r="B105" s="375" t="str">
        <f>IF(ISBLANK(INDEX('Policy Characteristics'!B:B,MATCH($C105,'Policy Characteristics'!$C:$C,0))),"",INDEX('Policy Characteristics'!B:B,MATCH($C105,'Policy Characteristics'!$C:$C,0)))</f>
        <v>Freight Vehicle Subsidy</v>
      </c>
      <c r="C105" t="s">
        <v>93</v>
      </c>
      <c r="D105" s="255" t="s">
        <v>727</v>
      </c>
      <c r="E105" s="255" t="s">
        <v>753</v>
      </c>
      <c r="F105" s="350" t="s">
        <v>772</v>
      </c>
      <c r="G105" s="255" t="s">
        <v>755</v>
      </c>
      <c r="H105" s="18">
        <v>1686</v>
      </c>
      <c r="I105" s="376" t="s">
        <v>731</v>
      </c>
      <c r="J105" s="377" t="str">
        <f>IF(ISBLANK(INDEX('Policy Characteristics'!D:D,MATCH($C105,'Policy Characteristics'!$C:$C,0))),"",INDEX('Policy Characteristics'!D:D,MATCH($C105,'Policy Characteristics'!$C:$C,0)))</f>
        <v>Vehicle Subsidy</v>
      </c>
      <c r="K105" s="363"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63" t="str">
        <f>IF(ISBLANK(INDEX('Policy Characteristics'!I:I,MATCH($C105,'Policy Characteristics'!$C:$C,0))),"",INDEX('Policy Characteristics'!I:I,MATCH($C105,'Policy Characteristics'!$C:$C,0)))</f>
        <v>thousand KRW/vehicle</v>
      </c>
      <c r="P105" s="363" t="str">
        <f>IF(ISBLANK(INDEX('Policy Characteristics'!J:J,MATCH($C105,'Policy Characteristics'!$C:$C,0))),"",INDEX('Policy Characteristics'!J:J,MATCH($C105,'Policy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363" t="str">
        <f>IF(ISBLANK(INDEX('Policy Characteristics'!K:K,MATCH($C105,'Policy Characteristics'!$C:$C,0))),"",INDEX('Policy Characteristics'!K:K,MATCH($C105,'Policy Characteristics'!$C:$C,0)))</f>
        <v>transportation-sector-main.html#ev-subsidy</v>
      </c>
      <c r="R105" s="363" t="str">
        <f>IF(ISBLANK(INDEX('Policy Characteristics'!L:L,MATCH($C105,'Policy Characteristics'!$C:$C,0))),"",INDEX('Policy Characteristics'!L:L,MATCH($C105,'Policy Characteristics'!$C:$C,0)))</f>
        <v>ev-subsidy.html</v>
      </c>
    </row>
    <row r="106" spans="1:18" ht="19.95" customHeight="1">
      <c r="A106" s="363" t="str">
        <f>IF(ISBLANK(INDEX('Policy Characteristics'!A:A,MATCH($C106,'Policy Characteristics'!$C:$C,0))),"",INDEX('Policy Characteristics'!A:A,MATCH($C106,'Policy Characteristics'!$C:$C,0)))</f>
        <v>Transportation</v>
      </c>
      <c r="B106" s="375" t="str">
        <f>IF(ISBLANK(INDEX('Policy Characteristics'!B:B,MATCH($C106,'Policy Characteristics'!$C:$C,0))),"",INDEX('Policy Characteristics'!B:B,MATCH($C106,'Policy Characteristics'!$C:$C,0)))</f>
        <v>Freight Vehicle Subsidy</v>
      </c>
      <c r="C106" s="363" t="str">
        <f>C$105</f>
        <v>Additional Freight Vehicle Subsidy</v>
      </c>
      <c r="D106" s="255" t="s">
        <v>727</v>
      </c>
      <c r="E106" s="350" t="s">
        <v>756</v>
      </c>
      <c r="F106" s="350" t="s">
        <v>772</v>
      </c>
      <c r="G106" s="350" t="s">
        <v>757</v>
      </c>
      <c r="H106" s="18">
        <v>1687</v>
      </c>
      <c r="I106" s="376" t="s">
        <v>731</v>
      </c>
      <c r="J106" s="377" t="str">
        <f>IF(ISBLANK(INDEX('Policy Characteristics'!D:D,MATCH($C106,'Policy Characteristics'!$C:$C,0))),"",INDEX('Policy Characteristics'!D:D,MATCH($C106,'Policy Characteristics'!$C:$C,0)))</f>
        <v>Vehicle Subsidy</v>
      </c>
      <c r="K106" s="363"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63" t="str">
        <f>IF(ISBLANK(INDEX('Policy Characteristics'!I:I,MATCH($C106,'Policy Characteristics'!$C:$C,0))),"",INDEX('Policy Characteristics'!I:I,MATCH($C106,'Policy Characteristics'!$C:$C,0)))</f>
        <v>thousand KRW/vehicle</v>
      </c>
      <c r="P106" s="363" t="str">
        <f>IF(ISBLANK(INDEX('Policy Characteristics'!J:J,MATCH($C106,'Policy Characteristics'!$C:$C,0))),"",INDEX('Policy Characteristics'!J:J,MATCH($C106,'Policy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363" t="str">
        <f>IF(ISBLANK(INDEX('Policy Characteristics'!K:K,MATCH($C106,'Policy Characteristics'!$C:$C,0))),"",INDEX('Policy Characteristics'!K:K,MATCH($C106,'Policy Characteristics'!$C:$C,0)))</f>
        <v>transportation-sector-main.html#ev-subsidy</v>
      </c>
      <c r="R106" s="363" t="str">
        <f>IF(ISBLANK(INDEX('Policy Characteristics'!L:L,MATCH($C106,'Policy Characteristics'!$C:$C,0))),"",INDEX('Policy Characteristics'!L:L,MATCH($C106,'Policy Characteristics'!$C:$C,0)))</f>
        <v>ev-subsidy.html</v>
      </c>
    </row>
    <row r="107" spans="1:18" ht="19.95" customHeight="1">
      <c r="A107" s="363" t="str">
        <f>IF(ISBLANK(INDEX('Policy Characteristics'!A:A,MATCH($C107,'Policy Characteristics'!$C:$C,0))),"",INDEX('Policy Characteristics'!A:A,MATCH($C107,'Policy Characteristics'!$C:$C,0)))</f>
        <v>Transportation</v>
      </c>
      <c r="B107" s="375" t="str">
        <f>IF(ISBLANK(INDEX('Policy Characteristics'!B:B,MATCH($C107,'Policy Characteristics'!$C:$C,0))),"",INDEX('Policy Characteristics'!B:B,MATCH($C107,'Policy Characteristics'!$C:$C,0)))</f>
        <v>Freight Vehicle Subsidy</v>
      </c>
      <c r="C107" s="363" t="str">
        <f t="shared" ref="C107:C146" si="4">C$105</f>
        <v>Additional Freight Vehicle Subsidy</v>
      </c>
      <c r="D107" s="255" t="s">
        <v>727</v>
      </c>
      <c r="E107" s="350" t="s">
        <v>758</v>
      </c>
      <c r="F107" s="350" t="s">
        <v>772</v>
      </c>
      <c r="G107" s="350" t="s">
        <v>759</v>
      </c>
      <c r="H107" s="18">
        <v>1688</v>
      </c>
      <c r="I107" s="378" t="s">
        <v>741</v>
      </c>
      <c r="J107" s="377" t="str">
        <f>IF(ISBLANK(INDEX('Policy Characteristics'!D:D,MATCH($C107,'Policy Characteristics'!$C:$C,0))),"",INDEX('Policy Characteristics'!D:D,MATCH($C107,'Policy Characteristics'!$C:$C,0)))</f>
        <v>Vehicle Subsidy</v>
      </c>
      <c r="K107" s="363"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63" t="str">
        <f>IF(ISBLANK(INDEX('Policy Characteristics'!I:I,MATCH($C107,'Policy Characteristics'!$C:$C,0))),"",INDEX('Policy Characteristics'!I:I,MATCH($C107,'Policy Characteristics'!$C:$C,0)))</f>
        <v>thousand KRW/vehicle</v>
      </c>
      <c r="P107" s="363" t="str">
        <f>IF(ISBLANK(INDEX('Policy Characteristics'!J:J,MATCH($C107,'Policy Characteristics'!$C:$C,0))),"",INDEX('Policy Characteristics'!J:J,MATCH($C107,'Policy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363" t="str">
        <f>IF(ISBLANK(INDEX('Policy Characteristics'!K:K,MATCH($C107,'Policy Characteristics'!$C:$C,0))),"",INDEX('Policy Characteristics'!K:K,MATCH($C107,'Policy Characteristics'!$C:$C,0)))</f>
        <v>transportation-sector-main.html#ev-subsidy</v>
      </c>
      <c r="R107" s="363" t="str">
        <f>IF(ISBLANK(INDEX('Policy Characteristics'!L:L,MATCH($C107,'Policy Characteristics'!$C:$C,0))),"",INDEX('Policy Characteristics'!L:L,MATCH($C107,'Policy Characteristics'!$C:$C,0)))</f>
        <v>ev-subsidy.html</v>
      </c>
    </row>
    <row r="108" spans="1:18" ht="19.95" customHeight="1">
      <c r="A108" s="363" t="str">
        <f>IF(ISBLANK(INDEX('Policy Characteristics'!A:A,MATCH($C108,'Policy Characteristics'!$C:$C,0))),"",INDEX('Policy Characteristics'!A:A,MATCH($C108,'Policy Characteristics'!$C:$C,0)))</f>
        <v>Transportation</v>
      </c>
      <c r="B108" s="375" t="str">
        <f>IF(ISBLANK(INDEX('Policy Characteristics'!B:B,MATCH($C108,'Policy Characteristics'!$C:$C,0))),"",INDEX('Policy Characteristics'!B:B,MATCH($C108,'Policy Characteristics'!$C:$C,0)))</f>
        <v>Freight Vehicle Subsidy</v>
      </c>
      <c r="C108" s="363" t="str">
        <f t="shared" si="4"/>
        <v>Additional Freight Vehicle Subsidy</v>
      </c>
      <c r="D108" s="255" t="s">
        <v>727</v>
      </c>
      <c r="E108" s="350" t="s">
        <v>760</v>
      </c>
      <c r="F108" s="350" t="s">
        <v>772</v>
      </c>
      <c r="G108" s="350" t="s">
        <v>761</v>
      </c>
      <c r="H108" s="18">
        <v>1689</v>
      </c>
      <c r="I108" s="378" t="s">
        <v>741</v>
      </c>
      <c r="J108" s="377" t="str">
        <f>IF(ISBLANK(INDEX('Policy Characteristics'!D:D,MATCH($C108,'Policy Characteristics'!$C:$C,0))),"",INDEX('Policy Characteristics'!D:D,MATCH($C108,'Policy Characteristics'!$C:$C,0)))</f>
        <v>Vehicle Subsidy</v>
      </c>
      <c r="K108" s="363"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63" t="str">
        <f>IF(ISBLANK(INDEX('Policy Characteristics'!I:I,MATCH($C108,'Policy Characteristics'!$C:$C,0))),"",INDEX('Policy Characteristics'!I:I,MATCH($C108,'Policy Characteristics'!$C:$C,0)))</f>
        <v>thousand KRW/vehicle</v>
      </c>
      <c r="P108" s="363" t="str">
        <f>IF(ISBLANK(INDEX('Policy Characteristics'!J:J,MATCH($C108,'Policy Characteristics'!$C:$C,0))),"",INDEX('Policy Characteristics'!J:J,MATCH($C108,'Policy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363" t="str">
        <f>IF(ISBLANK(INDEX('Policy Characteristics'!K:K,MATCH($C108,'Policy Characteristics'!$C:$C,0))),"",INDEX('Policy Characteristics'!K:K,MATCH($C108,'Policy Characteristics'!$C:$C,0)))</f>
        <v>transportation-sector-main.html#ev-subsidy</v>
      </c>
      <c r="R108" s="363" t="str">
        <f>IF(ISBLANK(INDEX('Policy Characteristics'!L:L,MATCH($C108,'Policy Characteristics'!$C:$C,0))),"",INDEX('Policy Characteristics'!L:L,MATCH($C108,'Policy Characteristics'!$C:$C,0)))</f>
        <v>ev-subsidy.html</v>
      </c>
    </row>
    <row r="109" spans="1:18" ht="19.95" customHeight="1">
      <c r="A109" s="363" t="str">
        <f>IF(ISBLANK(INDEX('Policy Characteristics'!A:A,MATCH($C109,'Policy Characteristics'!$C:$C,0))),"",INDEX('Policy Characteristics'!A:A,MATCH($C109,'Policy Characteristics'!$C:$C,0)))</f>
        <v>Transportation</v>
      </c>
      <c r="B109" s="375" t="str">
        <f>IF(ISBLANK(INDEX('Policy Characteristics'!B:B,MATCH($C109,'Policy Characteristics'!$C:$C,0))),"",INDEX('Policy Characteristics'!B:B,MATCH($C109,'Policy Characteristics'!$C:$C,0)))</f>
        <v>Freight Vehicle Subsidy</v>
      </c>
      <c r="C109" s="363" t="str">
        <f t="shared" si="4"/>
        <v>Additional Freight Vehicle Subsidy</v>
      </c>
      <c r="D109" s="255" t="s">
        <v>727</v>
      </c>
      <c r="E109" s="350" t="s">
        <v>762</v>
      </c>
      <c r="F109" s="350" t="s">
        <v>772</v>
      </c>
      <c r="G109" s="350" t="s">
        <v>763</v>
      </c>
      <c r="H109" s="18">
        <v>1690</v>
      </c>
      <c r="I109" s="378" t="s">
        <v>731</v>
      </c>
      <c r="J109" s="377" t="str">
        <f>IF(ISBLANK(INDEX('Policy Characteristics'!D:D,MATCH($C109,'Policy Characteristics'!$C:$C,0))),"",INDEX('Policy Characteristics'!D:D,MATCH($C109,'Policy Characteristics'!$C:$C,0)))</f>
        <v>Vehicle Subsidy</v>
      </c>
      <c r="K109" s="363"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63" t="str">
        <f>IF(ISBLANK(INDEX('Policy Characteristics'!I:I,MATCH($C109,'Policy Characteristics'!$C:$C,0))),"",INDEX('Policy Characteristics'!I:I,MATCH($C109,'Policy Characteristics'!$C:$C,0)))</f>
        <v>thousand KRW/vehicle</v>
      </c>
      <c r="P109" s="363" t="str">
        <f>IF(ISBLANK(INDEX('Policy Characteristics'!J:J,MATCH($C109,'Policy Characteristics'!$C:$C,0))),"",INDEX('Policy Characteristics'!J:J,MATCH($C109,'Policy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363" t="str">
        <f>IF(ISBLANK(INDEX('Policy Characteristics'!K:K,MATCH($C109,'Policy Characteristics'!$C:$C,0))),"",INDEX('Policy Characteristics'!K:K,MATCH($C109,'Policy Characteristics'!$C:$C,0)))</f>
        <v>transportation-sector-main.html#ev-subsidy</v>
      </c>
      <c r="R109" s="363" t="str">
        <f>IF(ISBLANK(INDEX('Policy Characteristics'!L:L,MATCH($C109,'Policy Characteristics'!$C:$C,0))),"",INDEX('Policy Characteristics'!L:L,MATCH($C109,'Policy Characteristics'!$C:$C,0)))</f>
        <v>ev-subsidy.html</v>
      </c>
    </row>
    <row r="110" spans="1:18" ht="19.95" customHeight="1">
      <c r="A110" s="363" t="str">
        <f>IF(ISBLANK(INDEX('Policy Characteristics'!A:A,MATCH($C110,'Policy Characteristics'!$C:$C,0))),"",INDEX('Policy Characteristics'!A:A,MATCH($C110,'Policy Characteristics'!$C:$C,0)))</f>
        <v>Transportation</v>
      </c>
      <c r="B110" s="375" t="str">
        <f>IF(ISBLANK(INDEX('Policy Characteristics'!B:B,MATCH($C110,'Policy Characteristics'!$C:$C,0))),"",INDEX('Policy Characteristics'!B:B,MATCH($C110,'Policy Characteristics'!$C:$C,0)))</f>
        <v>Freight Vehicle Subsidy</v>
      </c>
      <c r="C110" s="363" t="str">
        <f t="shared" si="4"/>
        <v>Additional Freight Vehicle Subsidy</v>
      </c>
      <c r="D110" s="255" t="s">
        <v>727</v>
      </c>
      <c r="E110" s="350" t="s">
        <v>764</v>
      </c>
      <c r="F110" s="350" t="s">
        <v>772</v>
      </c>
      <c r="G110" s="350" t="s">
        <v>764</v>
      </c>
      <c r="H110" s="18">
        <v>1691</v>
      </c>
      <c r="I110" s="376" t="s">
        <v>731</v>
      </c>
      <c r="J110" s="377" t="str">
        <f>IF(ISBLANK(INDEX('Policy Characteristics'!D:D,MATCH($C110,'Policy Characteristics'!$C:$C,0))),"",INDEX('Policy Characteristics'!D:D,MATCH($C110,'Policy Characteristics'!$C:$C,0)))</f>
        <v>Vehicle Subsidy</v>
      </c>
      <c r="K110" s="363"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63" t="str">
        <f>IF(ISBLANK(INDEX('Policy Characteristics'!I:I,MATCH($C110,'Policy Characteristics'!$C:$C,0))),"",INDEX('Policy Characteristics'!I:I,MATCH($C110,'Policy Characteristics'!$C:$C,0)))</f>
        <v>thousand KRW/vehicle</v>
      </c>
      <c r="P110" s="363" t="str">
        <f>IF(ISBLANK(INDEX('Policy Characteristics'!J:J,MATCH($C110,'Policy Characteristics'!$C:$C,0))),"",INDEX('Policy Characteristics'!J:J,MATCH($C110,'Policy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363" t="str">
        <f>IF(ISBLANK(INDEX('Policy Characteristics'!K:K,MATCH($C110,'Policy Characteristics'!$C:$C,0))),"",INDEX('Policy Characteristics'!K:K,MATCH($C110,'Policy Characteristics'!$C:$C,0)))</f>
        <v>transportation-sector-main.html#ev-subsidy</v>
      </c>
      <c r="R110" s="363" t="str">
        <f>IF(ISBLANK(INDEX('Policy Characteristics'!L:L,MATCH($C110,'Policy Characteristics'!$C:$C,0))),"",INDEX('Policy Characteristics'!L:L,MATCH($C110,'Policy Characteristics'!$C:$C,0)))</f>
        <v>ev-subsidy.html</v>
      </c>
    </row>
    <row r="111" spans="1:18" ht="19.95" customHeight="1">
      <c r="A111" s="363" t="str">
        <f>IF(ISBLANK(INDEX('Policy Characteristics'!A:A,MATCH($C111,'Policy Characteristics'!$C:$C,0))),"",INDEX('Policy Characteristics'!A:A,MATCH($C111,'Policy Characteristics'!$C:$C,0)))</f>
        <v>Transportation</v>
      </c>
      <c r="B111" s="375" t="str">
        <f>IF(ISBLANK(INDEX('Policy Characteristics'!B:B,MATCH($C111,'Policy Characteristics'!$C:$C,0))),"",INDEX('Policy Characteristics'!B:B,MATCH($C111,'Policy Characteristics'!$C:$C,0)))</f>
        <v>Freight Vehicle Subsidy</v>
      </c>
      <c r="C111" s="363" t="str">
        <f t="shared" si="4"/>
        <v>Additional Freight Vehicle Subsidy</v>
      </c>
      <c r="D111" s="255" t="s">
        <v>727</v>
      </c>
      <c r="E111" s="350" t="s">
        <v>765</v>
      </c>
      <c r="F111" s="350" t="s">
        <v>772</v>
      </c>
      <c r="G111" s="350" t="s">
        <v>766</v>
      </c>
      <c r="H111" s="18">
        <v>1692</v>
      </c>
      <c r="I111" s="378" t="s">
        <v>731</v>
      </c>
      <c r="J111" s="377" t="str">
        <f>IF(ISBLANK(INDEX('Policy Characteristics'!D:D,MATCH($C111,'Policy Characteristics'!$C:$C,0))),"",INDEX('Policy Characteristics'!D:D,MATCH($C111,'Policy Characteristics'!$C:$C,0)))</f>
        <v>Vehicle Subsidy</v>
      </c>
      <c r="K111" s="363"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63" t="str">
        <f>IF(ISBLANK(INDEX('Policy Characteristics'!I:I,MATCH($C111,'Policy Characteristics'!$C:$C,0))),"",INDEX('Policy Characteristics'!I:I,MATCH($C111,'Policy Characteristics'!$C:$C,0)))</f>
        <v>thousand KRW/vehicle</v>
      </c>
      <c r="P111" s="363" t="str">
        <f>IF(ISBLANK(INDEX('Policy Characteristics'!J:J,MATCH($C111,'Policy Characteristics'!$C:$C,0))),"",INDEX('Policy Characteristics'!J:J,MATCH($C111,'Policy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363" t="str">
        <f>IF(ISBLANK(INDEX('Policy Characteristics'!K:K,MATCH($C111,'Policy Characteristics'!$C:$C,0))),"",INDEX('Policy Characteristics'!K:K,MATCH($C111,'Policy Characteristics'!$C:$C,0)))</f>
        <v>transportation-sector-main.html#ev-subsidy</v>
      </c>
      <c r="R111" s="363" t="str">
        <f>IF(ISBLANK(INDEX('Policy Characteristics'!L:L,MATCH($C111,'Policy Characteristics'!$C:$C,0))),"",INDEX('Policy Characteristics'!L:L,MATCH($C111,'Policy Characteristics'!$C:$C,0)))</f>
        <v>ev-subsidy.html</v>
      </c>
    </row>
    <row r="112" spans="1:18" ht="19.95" customHeight="1">
      <c r="A112" s="363" t="str">
        <f>IF(ISBLANK(INDEX('Policy Characteristics'!A:A,MATCH($C112,'Policy Characteristics'!$C:$C,0))),"",INDEX('Policy Characteristics'!A:A,MATCH($C112,'Policy Characteristics'!$C:$C,0)))</f>
        <v>Transportation</v>
      </c>
      <c r="B112" s="375" t="str">
        <f>IF(ISBLANK(INDEX('Policy Characteristics'!B:B,MATCH($C112,'Policy Characteristics'!$C:$C,0))),"",INDEX('Policy Characteristics'!B:B,MATCH($C112,'Policy Characteristics'!$C:$C,0)))</f>
        <v>Freight Vehicle Subsidy</v>
      </c>
      <c r="C112" s="363" t="str">
        <f t="shared" si="4"/>
        <v>Additional Freight Vehicle Subsidy</v>
      </c>
      <c r="D112" s="255" t="s">
        <v>743</v>
      </c>
      <c r="E112" s="255" t="s">
        <v>753</v>
      </c>
      <c r="F112" s="350" t="s">
        <v>773</v>
      </c>
      <c r="G112" s="255" t="s">
        <v>755</v>
      </c>
      <c r="H112" s="18">
        <v>1693</v>
      </c>
      <c r="I112" s="376" t="s">
        <v>731</v>
      </c>
      <c r="J112" s="377" t="str">
        <f>IF(ISBLANK(INDEX('Policy Characteristics'!D:D,MATCH($C112,'Policy Characteristics'!$C:$C,0))),"",INDEX('Policy Characteristics'!D:D,MATCH($C112,'Policy Characteristics'!$C:$C,0)))</f>
        <v>Vehicle Subsidy</v>
      </c>
      <c r="K112" s="363"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63" t="str">
        <f>IF(ISBLANK(INDEX('Policy Characteristics'!I:I,MATCH($C112,'Policy Characteristics'!$C:$C,0))),"",INDEX('Policy Characteristics'!I:I,MATCH($C112,'Policy Characteristics'!$C:$C,0)))</f>
        <v>thousand KRW/vehicle</v>
      </c>
      <c r="P112" s="363" t="str">
        <f>IF(ISBLANK(INDEX('Policy Characteristics'!J:J,MATCH($C112,'Policy Characteristics'!$C:$C,0))),"",INDEX('Policy Characteristics'!J:J,MATCH($C112,'Policy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363" t="str">
        <f>IF(ISBLANK(INDEX('Policy Characteristics'!K:K,MATCH($C112,'Policy Characteristics'!$C:$C,0))),"",INDEX('Policy Characteristics'!K:K,MATCH($C112,'Policy Characteristics'!$C:$C,0)))</f>
        <v>transportation-sector-main.html#ev-subsidy</v>
      </c>
      <c r="R112" s="363" t="str">
        <f>IF(ISBLANK(INDEX('Policy Characteristics'!L:L,MATCH($C112,'Policy Characteristics'!$C:$C,0))),"",INDEX('Policy Characteristics'!L:L,MATCH($C112,'Policy Characteristics'!$C:$C,0)))</f>
        <v>ev-subsidy.html</v>
      </c>
    </row>
    <row r="113" spans="1:18" ht="19.95" customHeight="1">
      <c r="A113" s="363" t="str">
        <f>IF(ISBLANK(INDEX('Policy Characteristics'!A:A,MATCH($C113,'Policy Characteristics'!$C:$C,0))),"",INDEX('Policy Characteristics'!A:A,MATCH($C113,'Policy Characteristics'!$C:$C,0)))</f>
        <v>Transportation</v>
      </c>
      <c r="B113" s="375" t="str">
        <f>IF(ISBLANK(INDEX('Policy Characteristics'!B:B,MATCH($C113,'Policy Characteristics'!$C:$C,0))),"",INDEX('Policy Characteristics'!B:B,MATCH($C113,'Policy Characteristics'!$C:$C,0)))</f>
        <v>Freight Vehicle Subsidy</v>
      </c>
      <c r="C113" s="363" t="str">
        <f t="shared" si="4"/>
        <v>Additional Freight Vehicle Subsidy</v>
      </c>
      <c r="D113" s="255" t="s">
        <v>743</v>
      </c>
      <c r="E113" s="350" t="s">
        <v>756</v>
      </c>
      <c r="F113" s="350" t="s">
        <v>773</v>
      </c>
      <c r="G113" s="350" t="s">
        <v>757</v>
      </c>
      <c r="H113" s="18">
        <v>1694</v>
      </c>
      <c r="I113" s="378" t="s">
        <v>741</v>
      </c>
      <c r="J113" s="377" t="str">
        <f>IF(ISBLANK(INDEX('Policy Characteristics'!D:D,MATCH($C113,'Policy Characteristics'!$C:$C,0))),"",INDEX('Policy Characteristics'!D:D,MATCH($C113,'Policy Characteristics'!$C:$C,0)))</f>
        <v>Vehicle Subsidy</v>
      </c>
      <c r="K113" s="363"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63" t="str">
        <f>IF(ISBLANK(INDEX('Policy Characteristics'!I:I,MATCH($C113,'Policy Characteristics'!$C:$C,0))),"",INDEX('Policy Characteristics'!I:I,MATCH($C113,'Policy Characteristics'!$C:$C,0)))</f>
        <v>thousand KRW/vehicle</v>
      </c>
      <c r="P113" s="363" t="str">
        <f>IF(ISBLANK(INDEX('Policy Characteristics'!J:J,MATCH($C113,'Policy Characteristics'!$C:$C,0))),"",INDEX('Policy Characteristics'!J:J,MATCH($C113,'Policy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363" t="str">
        <f>IF(ISBLANK(INDEX('Policy Characteristics'!K:K,MATCH($C113,'Policy Characteristics'!$C:$C,0))),"",INDEX('Policy Characteristics'!K:K,MATCH($C113,'Policy Characteristics'!$C:$C,0)))</f>
        <v>transportation-sector-main.html#ev-subsidy</v>
      </c>
      <c r="R113" s="363" t="str">
        <f>IF(ISBLANK(INDEX('Policy Characteristics'!L:L,MATCH($C113,'Policy Characteristics'!$C:$C,0))),"",INDEX('Policy Characteristics'!L:L,MATCH($C113,'Policy Characteristics'!$C:$C,0)))</f>
        <v>ev-subsidy.html</v>
      </c>
    </row>
    <row r="114" spans="1:18" ht="19.95" customHeight="1">
      <c r="A114" s="363" t="str">
        <f>IF(ISBLANK(INDEX('Policy Characteristics'!A:A,MATCH($C114,'Policy Characteristics'!$C:$C,0))),"",INDEX('Policy Characteristics'!A:A,MATCH($C114,'Policy Characteristics'!$C:$C,0)))</f>
        <v>Transportation</v>
      </c>
      <c r="B114" s="375" t="str">
        <f>IF(ISBLANK(INDEX('Policy Characteristics'!B:B,MATCH($C114,'Policy Characteristics'!$C:$C,0))),"",INDEX('Policy Characteristics'!B:B,MATCH($C114,'Policy Characteristics'!$C:$C,0)))</f>
        <v>Freight Vehicle Subsidy</v>
      </c>
      <c r="C114" s="363" t="str">
        <f t="shared" si="4"/>
        <v>Additional Freight Vehicle Subsidy</v>
      </c>
      <c r="D114" s="255" t="s">
        <v>743</v>
      </c>
      <c r="E114" s="350" t="s">
        <v>758</v>
      </c>
      <c r="F114" s="350" t="s">
        <v>773</v>
      </c>
      <c r="G114" s="350" t="s">
        <v>759</v>
      </c>
      <c r="H114" s="18">
        <v>1695</v>
      </c>
      <c r="I114" s="378" t="s">
        <v>741</v>
      </c>
      <c r="J114" s="377" t="str">
        <f>IF(ISBLANK(INDEX('Policy Characteristics'!D:D,MATCH($C114,'Policy Characteristics'!$C:$C,0))),"",INDEX('Policy Characteristics'!D:D,MATCH($C114,'Policy Characteristics'!$C:$C,0)))</f>
        <v>Vehicle Subsidy</v>
      </c>
      <c r="K114" s="363"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63" t="str">
        <f>IF(ISBLANK(INDEX('Policy Characteristics'!I:I,MATCH($C114,'Policy Characteristics'!$C:$C,0))),"",INDEX('Policy Characteristics'!I:I,MATCH($C114,'Policy Characteristics'!$C:$C,0)))</f>
        <v>thousand KRW/vehicle</v>
      </c>
      <c r="P114" s="363" t="str">
        <f>IF(ISBLANK(INDEX('Policy Characteristics'!J:J,MATCH($C114,'Policy Characteristics'!$C:$C,0))),"",INDEX('Policy Characteristics'!J:J,MATCH($C114,'Policy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363" t="str">
        <f>IF(ISBLANK(INDEX('Policy Characteristics'!K:K,MATCH($C114,'Policy Characteristics'!$C:$C,0))),"",INDEX('Policy Characteristics'!K:K,MATCH($C114,'Policy Characteristics'!$C:$C,0)))</f>
        <v>transportation-sector-main.html#ev-subsidy</v>
      </c>
      <c r="R114" s="363" t="str">
        <f>IF(ISBLANK(INDEX('Policy Characteristics'!L:L,MATCH($C114,'Policy Characteristics'!$C:$C,0))),"",INDEX('Policy Characteristics'!L:L,MATCH($C114,'Policy Characteristics'!$C:$C,0)))</f>
        <v>ev-subsidy.html</v>
      </c>
    </row>
    <row r="115" spans="1:18" ht="19.95" customHeight="1">
      <c r="A115" s="363" t="str">
        <f>IF(ISBLANK(INDEX('Policy Characteristics'!A:A,MATCH($C115,'Policy Characteristics'!$C:$C,0))),"",INDEX('Policy Characteristics'!A:A,MATCH($C115,'Policy Characteristics'!$C:$C,0)))</f>
        <v>Transportation</v>
      </c>
      <c r="B115" s="375" t="str">
        <f>IF(ISBLANK(INDEX('Policy Characteristics'!B:B,MATCH($C115,'Policy Characteristics'!$C:$C,0))),"",INDEX('Policy Characteristics'!B:B,MATCH($C115,'Policy Characteristics'!$C:$C,0)))</f>
        <v>Freight Vehicle Subsidy</v>
      </c>
      <c r="C115" s="363" t="str">
        <f t="shared" si="4"/>
        <v>Additional Freight Vehicle Subsidy</v>
      </c>
      <c r="D115" s="255" t="s">
        <v>743</v>
      </c>
      <c r="E115" s="350" t="s">
        <v>760</v>
      </c>
      <c r="F115" s="350" t="s">
        <v>773</v>
      </c>
      <c r="G115" s="350" t="s">
        <v>761</v>
      </c>
      <c r="H115" s="18">
        <v>1696</v>
      </c>
      <c r="I115" s="378" t="s">
        <v>741</v>
      </c>
      <c r="J115" s="377" t="str">
        <f>IF(ISBLANK(INDEX('Policy Characteristics'!D:D,MATCH($C115,'Policy Characteristics'!$C:$C,0))),"",INDEX('Policy Characteristics'!D:D,MATCH($C115,'Policy Characteristics'!$C:$C,0)))</f>
        <v>Vehicle Subsidy</v>
      </c>
      <c r="K115" s="363"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63" t="str">
        <f>IF(ISBLANK(INDEX('Policy Characteristics'!I:I,MATCH($C115,'Policy Characteristics'!$C:$C,0))),"",INDEX('Policy Characteristics'!I:I,MATCH($C115,'Policy Characteristics'!$C:$C,0)))</f>
        <v>thousand KRW/vehicle</v>
      </c>
      <c r="P115" s="363" t="str">
        <f>IF(ISBLANK(INDEX('Policy Characteristics'!J:J,MATCH($C115,'Policy Characteristics'!$C:$C,0))),"",INDEX('Policy Characteristics'!J:J,MATCH($C115,'Policy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363" t="str">
        <f>IF(ISBLANK(INDEX('Policy Characteristics'!K:K,MATCH($C115,'Policy Characteristics'!$C:$C,0))),"",INDEX('Policy Characteristics'!K:K,MATCH($C115,'Policy Characteristics'!$C:$C,0)))</f>
        <v>transportation-sector-main.html#ev-subsidy</v>
      </c>
      <c r="R115" s="363" t="str">
        <f>IF(ISBLANK(INDEX('Policy Characteristics'!L:L,MATCH($C115,'Policy Characteristics'!$C:$C,0))),"",INDEX('Policy Characteristics'!L:L,MATCH($C115,'Policy Characteristics'!$C:$C,0)))</f>
        <v>ev-subsidy.html</v>
      </c>
    </row>
    <row r="116" spans="1:18" ht="19.95" customHeight="1">
      <c r="A116" s="363" t="str">
        <f>IF(ISBLANK(INDEX('Policy Characteristics'!A:A,MATCH($C116,'Policy Characteristics'!$C:$C,0))),"",INDEX('Policy Characteristics'!A:A,MATCH($C116,'Policy Characteristics'!$C:$C,0)))</f>
        <v>Transportation</v>
      </c>
      <c r="B116" s="375" t="str">
        <f>IF(ISBLANK(INDEX('Policy Characteristics'!B:B,MATCH($C116,'Policy Characteristics'!$C:$C,0))),"",INDEX('Policy Characteristics'!B:B,MATCH($C116,'Policy Characteristics'!$C:$C,0)))</f>
        <v>Freight Vehicle Subsidy</v>
      </c>
      <c r="C116" s="363" t="str">
        <f t="shared" si="4"/>
        <v>Additional Freight Vehicle Subsidy</v>
      </c>
      <c r="D116" s="255" t="s">
        <v>743</v>
      </c>
      <c r="E116" s="350" t="s">
        <v>762</v>
      </c>
      <c r="F116" s="350" t="s">
        <v>773</v>
      </c>
      <c r="G116" s="350" t="s">
        <v>763</v>
      </c>
      <c r="H116" s="18">
        <v>1697</v>
      </c>
      <c r="I116" s="376" t="s">
        <v>731</v>
      </c>
      <c r="J116" s="377" t="str">
        <f>IF(ISBLANK(INDEX('Policy Characteristics'!D:D,MATCH($C116,'Policy Characteristics'!$C:$C,0))),"",INDEX('Policy Characteristics'!D:D,MATCH($C116,'Policy Characteristics'!$C:$C,0)))</f>
        <v>Vehicle Subsidy</v>
      </c>
      <c r="K116" s="363"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63" t="str">
        <f>IF(ISBLANK(INDEX('Policy Characteristics'!I:I,MATCH($C116,'Policy Characteristics'!$C:$C,0))),"",INDEX('Policy Characteristics'!I:I,MATCH($C116,'Policy Characteristics'!$C:$C,0)))</f>
        <v>thousand KRW/vehicle</v>
      </c>
      <c r="P116" s="363" t="str">
        <f>IF(ISBLANK(INDEX('Policy Characteristics'!J:J,MATCH($C116,'Policy Characteristics'!$C:$C,0))),"",INDEX('Policy Characteristics'!J:J,MATCH($C116,'Policy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363" t="str">
        <f>IF(ISBLANK(INDEX('Policy Characteristics'!K:K,MATCH($C116,'Policy Characteristics'!$C:$C,0))),"",INDEX('Policy Characteristics'!K:K,MATCH($C116,'Policy Characteristics'!$C:$C,0)))</f>
        <v>transportation-sector-main.html#ev-subsidy</v>
      </c>
      <c r="R116" s="363" t="str">
        <f>IF(ISBLANK(INDEX('Policy Characteristics'!L:L,MATCH($C116,'Policy Characteristics'!$C:$C,0))),"",INDEX('Policy Characteristics'!L:L,MATCH($C116,'Policy Characteristics'!$C:$C,0)))</f>
        <v>ev-subsidy.html</v>
      </c>
    </row>
    <row r="117" spans="1:18" ht="19.95" customHeight="1">
      <c r="A117" s="363" t="str">
        <f>IF(ISBLANK(INDEX('Policy Characteristics'!A:A,MATCH($C117,'Policy Characteristics'!$C:$C,0))),"",INDEX('Policy Characteristics'!A:A,MATCH($C117,'Policy Characteristics'!$C:$C,0)))</f>
        <v>Transportation</v>
      </c>
      <c r="B117" s="375" t="str">
        <f>IF(ISBLANK(INDEX('Policy Characteristics'!B:B,MATCH($C117,'Policy Characteristics'!$C:$C,0))),"",INDEX('Policy Characteristics'!B:B,MATCH($C117,'Policy Characteristics'!$C:$C,0)))</f>
        <v>Freight Vehicle Subsidy</v>
      </c>
      <c r="C117" s="363" t="str">
        <f t="shared" si="4"/>
        <v>Additional Freight Vehicle Subsidy</v>
      </c>
      <c r="D117" s="255" t="s">
        <v>743</v>
      </c>
      <c r="E117" s="350" t="s">
        <v>764</v>
      </c>
      <c r="F117" s="350" t="s">
        <v>773</v>
      </c>
      <c r="G117" s="350" t="s">
        <v>764</v>
      </c>
      <c r="H117" s="18">
        <v>1698</v>
      </c>
      <c r="I117" s="378" t="s">
        <v>741</v>
      </c>
      <c r="J117" s="377" t="str">
        <f>IF(ISBLANK(INDEX('Policy Characteristics'!D:D,MATCH($C117,'Policy Characteristics'!$C:$C,0))),"",INDEX('Policy Characteristics'!D:D,MATCH($C117,'Policy Characteristics'!$C:$C,0)))</f>
        <v>Vehicle Subsidy</v>
      </c>
      <c r="K117" s="363"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63" t="str">
        <f>IF(ISBLANK(INDEX('Policy Characteristics'!I:I,MATCH($C117,'Policy Characteristics'!$C:$C,0))),"",INDEX('Policy Characteristics'!I:I,MATCH($C117,'Policy Characteristics'!$C:$C,0)))</f>
        <v>thousand KRW/vehicle</v>
      </c>
      <c r="P117" s="363" t="str">
        <f>IF(ISBLANK(INDEX('Policy Characteristics'!J:J,MATCH($C117,'Policy Characteristics'!$C:$C,0))),"",INDEX('Policy Characteristics'!J:J,MATCH($C117,'Policy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363" t="str">
        <f>IF(ISBLANK(INDEX('Policy Characteristics'!K:K,MATCH($C117,'Policy Characteristics'!$C:$C,0))),"",INDEX('Policy Characteristics'!K:K,MATCH($C117,'Policy Characteristics'!$C:$C,0)))</f>
        <v>transportation-sector-main.html#ev-subsidy</v>
      </c>
      <c r="R117" s="363" t="str">
        <f>IF(ISBLANK(INDEX('Policy Characteristics'!L:L,MATCH($C117,'Policy Characteristics'!$C:$C,0))),"",INDEX('Policy Characteristics'!L:L,MATCH($C117,'Policy Characteristics'!$C:$C,0)))</f>
        <v>ev-subsidy.html</v>
      </c>
    </row>
    <row r="118" spans="1:18" ht="19.95" customHeight="1">
      <c r="A118" s="363" t="str">
        <f>IF(ISBLANK(INDEX('Policy Characteristics'!A:A,MATCH($C118,'Policy Characteristics'!$C:$C,0))),"",INDEX('Policy Characteristics'!A:A,MATCH($C118,'Policy Characteristics'!$C:$C,0)))</f>
        <v>Transportation</v>
      </c>
      <c r="B118" s="375" t="str">
        <f>IF(ISBLANK(INDEX('Policy Characteristics'!B:B,MATCH($C118,'Policy Characteristics'!$C:$C,0))),"",INDEX('Policy Characteristics'!B:B,MATCH($C118,'Policy Characteristics'!$C:$C,0)))</f>
        <v>Freight Vehicle Subsidy</v>
      </c>
      <c r="C118" s="363" t="str">
        <f t="shared" si="4"/>
        <v>Additional Freight Vehicle Subsidy</v>
      </c>
      <c r="D118" s="255" t="s">
        <v>743</v>
      </c>
      <c r="E118" s="350" t="s">
        <v>765</v>
      </c>
      <c r="F118" s="350" t="s">
        <v>773</v>
      </c>
      <c r="G118" s="350" t="s">
        <v>766</v>
      </c>
      <c r="H118" s="18">
        <v>1699</v>
      </c>
      <c r="I118" s="376" t="s">
        <v>731</v>
      </c>
      <c r="J118" s="377" t="str">
        <f>IF(ISBLANK(INDEX('Policy Characteristics'!D:D,MATCH($C118,'Policy Characteristics'!$C:$C,0))),"",INDEX('Policy Characteristics'!D:D,MATCH($C118,'Policy Characteristics'!$C:$C,0)))</f>
        <v>Vehicle Subsidy</v>
      </c>
      <c r="K118" s="363"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63" t="str">
        <f>IF(ISBLANK(INDEX('Policy Characteristics'!I:I,MATCH($C118,'Policy Characteristics'!$C:$C,0))),"",INDEX('Policy Characteristics'!I:I,MATCH($C118,'Policy Characteristics'!$C:$C,0)))</f>
        <v>thousand KRW/vehicle</v>
      </c>
      <c r="P118" s="363" t="str">
        <f>IF(ISBLANK(INDEX('Policy Characteristics'!J:J,MATCH($C118,'Policy Characteristics'!$C:$C,0))),"",INDEX('Policy Characteristics'!J:J,MATCH($C118,'Policy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363" t="str">
        <f>IF(ISBLANK(INDEX('Policy Characteristics'!K:K,MATCH($C118,'Policy Characteristics'!$C:$C,0))),"",INDEX('Policy Characteristics'!K:K,MATCH($C118,'Policy Characteristics'!$C:$C,0)))</f>
        <v>transportation-sector-main.html#ev-subsidy</v>
      </c>
      <c r="R118" s="363" t="str">
        <f>IF(ISBLANK(INDEX('Policy Characteristics'!L:L,MATCH($C118,'Policy Characteristics'!$C:$C,0))),"",INDEX('Policy Characteristics'!L:L,MATCH($C118,'Policy Characteristics'!$C:$C,0)))</f>
        <v>ev-subsidy.html</v>
      </c>
    </row>
    <row r="119" spans="1:18" ht="19.95" customHeight="1">
      <c r="A119" s="363" t="str">
        <f>IF(ISBLANK(INDEX('Policy Characteristics'!A:A,MATCH($C119,'Policy Characteristics'!$C:$C,0))),"",INDEX('Policy Characteristics'!A:A,MATCH($C119,'Policy Characteristics'!$C:$C,0)))</f>
        <v>Transportation</v>
      </c>
      <c r="B119" s="375" t="str">
        <f>IF(ISBLANK(INDEX('Policy Characteristics'!B:B,MATCH($C119,'Policy Characteristics'!$C:$C,0))),"",INDEX('Policy Characteristics'!B:B,MATCH($C119,'Policy Characteristics'!$C:$C,0)))</f>
        <v>Freight Vehicle Subsidy</v>
      </c>
      <c r="C119" s="363" t="str">
        <f t="shared" si="4"/>
        <v>Additional Freight Vehicle Subsidy</v>
      </c>
      <c r="D119" s="350" t="s">
        <v>745</v>
      </c>
      <c r="E119" s="255" t="s">
        <v>753</v>
      </c>
      <c r="F119" s="350" t="s">
        <v>768</v>
      </c>
      <c r="G119" s="255" t="s">
        <v>755</v>
      </c>
      <c r="H119" s="18">
        <v>1700</v>
      </c>
      <c r="I119" s="378" t="s">
        <v>741</v>
      </c>
      <c r="J119" s="377" t="str">
        <f>IF(ISBLANK(INDEX('Policy Characteristics'!D:D,MATCH($C119,'Policy Characteristics'!$C:$C,0))),"",INDEX('Policy Characteristics'!D:D,MATCH($C119,'Policy Characteristics'!$C:$C,0)))</f>
        <v>Vehicle Subsidy</v>
      </c>
      <c r="K119" s="363"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63" t="str">
        <f>IF(ISBLANK(INDEX('Policy Characteristics'!I:I,MATCH($C119,'Policy Characteristics'!$C:$C,0))),"",INDEX('Policy Characteristics'!I:I,MATCH($C119,'Policy Characteristics'!$C:$C,0)))</f>
        <v>thousand KRW/vehicle</v>
      </c>
      <c r="P119" s="363" t="str">
        <f>IF(ISBLANK(INDEX('Policy Characteristics'!J:J,MATCH($C119,'Policy Characteristics'!$C:$C,0))),"",INDEX('Policy Characteristics'!J:J,MATCH($C119,'Policy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363" t="str">
        <f>IF(ISBLANK(INDEX('Policy Characteristics'!K:K,MATCH($C119,'Policy Characteristics'!$C:$C,0))),"",INDEX('Policy Characteristics'!K:K,MATCH($C119,'Policy Characteristics'!$C:$C,0)))</f>
        <v>transportation-sector-main.html#ev-subsidy</v>
      </c>
      <c r="R119" s="363" t="str">
        <f>IF(ISBLANK(INDEX('Policy Characteristics'!L:L,MATCH($C119,'Policy Characteristics'!$C:$C,0))),"",INDEX('Policy Characteristics'!L:L,MATCH($C119,'Policy Characteristics'!$C:$C,0)))</f>
        <v>ev-subsidy.html</v>
      </c>
    </row>
    <row r="120" spans="1:18" ht="19.95" customHeight="1">
      <c r="A120" s="363" t="str">
        <f>IF(ISBLANK(INDEX('Policy Characteristics'!A:A,MATCH($C120,'Policy Characteristics'!$C:$C,0))),"",INDEX('Policy Characteristics'!A:A,MATCH($C120,'Policy Characteristics'!$C:$C,0)))</f>
        <v>Transportation</v>
      </c>
      <c r="B120" s="375" t="str">
        <f>IF(ISBLANK(INDEX('Policy Characteristics'!B:B,MATCH($C120,'Policy Characteristics'!$C:$C,0))),"",INDEX('Policy Characteristics'!B:B,MATCH($C120,'Policy Characteristics'!$C:$C,0)))</f>
        <v>Freight Vehicle Subsidy</v>
      </c>
      <c r="C120" s="363" t="str">
        <f t="shared" si="4"/>
        <v>Additional Freight Vehicle Subsidy</v>
      </c>
      <c r="D120" s="350" t="s">
        <v>745</v>
      </c>
      <c r="E120" s="350" t="s">
        <v>756</v>
      </c>
      <c r="F120" s="350" t="s">
        <v>768</v>
      </c>
      <c r="G120" s="350" t="s">
        <v>757</v>
      </c>
      <c r="H120" s="18">
        <v>1701</v>
      </c>
      <c r="I120" s="378" t="s">
        <v>741</v>
      </c>
      <c r="J120" s="377" t="str">
        <f>IF(ISBLANK(INDEX('Policy Characteristics'!D:D,MATCH($C120,'Policy Characteristics'!$C:$C,0))),"",INDEX('Policy Characteristics'!D:D,MATCH($C120,'Policy Characteristics'!$C:$C,0)))</f>
        <v>Vehicle Subsidy</v>
      </c>
      <c r="K120" s="363"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63" t="str">
        <f>IF(ISBLANK(INDEX('Policy Characteristics'!I:I,MATCH($C120,'Policy Characteristics'!$C:$C,0))),"",INDEX('Policy Characteristics'!I:I,MATCH($C120,'Policy Characteristics'!$C:$C,0)))</f>
        <v>thousand KRW/vehicle</v>
      </c>
      <c r="P120" s="363" t="str">
        <f>IF(ISBLANK(INDEX('Policy Characteristics'!J:J,MATCH($C120,'Policy Characteristics'!$C:$C,0))),"",INDEX('Policy Characteristics'!J:J,MATCH($C120,'Policy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363" t="str">
        <f>IF(ISBLANK(INDEX('Policy Characteristics'!K:K,MATCH($C120,'Policy Characteristics'!$C:$C,0))),"",INDEX('Policy Characteristics'!K:K,MATCH($C120,'Policy Characteristics'!$C:$C,0)))</f>
        <v>transportation-sector-main.html#ev-subsidy</v>
      </c>
      <c r="R120" s="363" t="str">
        <f>IF(ISBLANK(INDEX('Policy Characteristics'!L:L,MATCH($C120,'Policy Characteristics'!$C:$C,0))),"",INDEX('Policy Characteristics'!L:L,MATCH($C120,'Policy Characteristics'!$C:$C,0)))</f>
        <v>ev-subsidy.html</v>
      </c>
    </row>
    <row r="121" spans="1:18" ht="19.95" customHeight="1">
      <c r="A121" s="363" t="str">
        <f>IF(ISBLANK(INDEX('Policy Characteristics'!A:A,MATCH($C121,'Policy Characteristics'!$C:$C,0))),"",INDEX('Policy Characteristics'!A:A,MATCH($C121,'Policy Characteristics'!$C:$C,0)))</f>
        <v>Transportation</v>
      </c>
      <c r="B121" s="375" t="str">
        <f>IF(ISBLANK(INDEX('Policy Characteristics'!B:B,MATCH($C121,'Policy Characteristics'!$C:$C,0))),"",INDEX('Policy Characteristics'!B:B,MATCH($C121,'Policy Characteristics'!$C:$C,0)))</f>
        <v>Freight Vehicle Subsidy</v>
      </c>
      <c r="C121" s="363" t="str">
        <f t="shared" si="4"/>
        <v>Additional Freight Vehicle Subsidy</v>
      </c>
      <c r="D121" s="350" t="s">
        <v>745</v>
      </c>
      <c r="E121" s="350" t="s">
        <v>758</v>
      </c>
      <c r="F121" s="350" t="s">
        <v>768</v>
      </c>
      <c r="G121" s="350" t="s">
        <v>759</v>
      </c>
      <c r="H121" s="18">
        <v>1702</v>
      </c>
      <c r="I121" s="378" t="s">
        <v>741</v>
      </c>
      <c r="J121" s="377" t="str">
        <f>IF(ISBLANK(INDEX('Policy Characteristics'!D:D,MATCH($C121,'Policy Characteristics'!$C:$C,0))),"",INDEX('Policy Characteristics'!D:D,MATCH($C121,'Policy Characteristics'!$C:$C,0)))</f>
        <v>Vehicle Subsidy</v>
      </c>
      <c r="K121" s="363"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63" t="str">
        <f>IF(ISBLANK(INDEX('Policy Characteristics'!I:I,MATCH($C121,'Policy Characteristics'!$C:$C,0))),"",INDEX('Policy Characteristics'!I:I,MATCH($C121,'Policy Characteristics'!$C:$C,0)))</f>
        <v>thousand KRW/vehicle</v>
      </c>
      <c r="P121" s="363" t="str">
        <f>IF(ISBLANK(INDEX('Policy Characteristics'!J:J,MATCH($C121,'Policy Characteristics'!$C:$C,0))),"",INDEX('Policy Characteristics'!J:J,MATCH($C121,'Policy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363" t="str">
        <f>IF(ISBLANK(INDEX('Policy Characteristics'!K:K,MATCH($C121,'Policy Characteristics'!$C:$C,0))),"",INDEX('Policy Characteristics'!K:K,MATCH($C121,'Policy Characteristics'!$C:$C,0)))</f>
        <v>transportation-sector-main.html#ev-subsidy</v>
      </c>
      <c r="R121" s="363" t="str">
        <f>IF(ISBLANK(INDEX('Policy Characteristics'!L:L,MATCH($C121,'Policy Characteristics'!$C:$C,0))),"",INDEX('Policy Characteristics'!L:L,MATCH($C121,'Policy Characteristics'!$C:$C,0)))</f>
        <v>ev-subsidy.html</v>
      </c>
    </row>
    <row r="122" spans="1:18" ht="19.95" customHeight="1">
      <c r="A122" s="363" t="str">
        <f>IF(ISBLANK(INDEX('Policy Characteristics'!A:A,MATCH($C122,'Policy Characteristics'!$C:$C,0))),"",INDEX('Policy Characteristics'!A:A,MATCH($C122,'Policy Characteristics'!$C:$C,0)))</f>
        <v>Transportation</v>
      </c>
      <c r="B122" s="375" t="str">
        <f>IF(ISBLANK(INDEX('Policy Characteristics'!B:B,MATCH($C122,'Policy Characteristics'!$C:$C,0))),"",INDEX('Policy Characteristics'!B:B,MATCH($C122,'Policy Characteristics'!$C:$C,0)))</f>
        <v>Freight Vehicle Subsidy</v>
      </c>
      <c r="C122" s="363" t="str">
        <f t="shared" si="4"/>
        <v>Additional Freight Vehicle Subsidy</v>
      </c>
      <c r="D122" s="350" t="s">
        <v>745</v>
      </c>
      <c r="E122" s="350" t="s">
        <v>760</v>
      </c>
      <c r="F122" s="350" t="s">
        <v>768</v>
      </c>
      <c r="G122" s="350" t="s">
        <v>761</v>
      </c>
      <c r="H122" s="18">
        <v>1703</v>
      </c>
      <c r="I122" s="378" t="s">
        <v>741</v>
      </c>
      <c r="J122" s="377" t="str">
        <f>IF(ISBLANK(INDEX('Policy Characteristics'!D:D,MATCH($C122,'Policy Characteristics'!$C:$C,0))),"",INDEX('Policy Characteristics'!D:D,MATCH($C122,'Policy Characteristics'!$C:$C,0)))</f>
        <v>Vehicle Subsidy</v>
      </c>
      <c r="K122" s="363"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63" t="str">
        <f>IF(ISBLANK(INDEX('Policy Characteristics'!I:I,MATCH($C122,'Policy Characteristics'!$C:$C,0))),"",INDEX('Policy Characteristics'!I:I,MATCH($C122,'Policy Characteristics'!$C:$C,0)))</f>
        <v>thousand KRW/vehicle</v>
      </c>
      <c r="P122" s="363" t="str">
        <f>IF(ISBLANK(INDEX('Policy Characteristics'!J:J,MATCH($C122,'Policy Characteristics'!$C:$C,0))),"",INDEX('Policy Characteristics'!J:J,MATCH($C122,'Policy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363" t="str">
        <f>IF(ISBLANK(INDEX('Policy Characteristics'!K:K,MATCH($C122,'Policy Characteristics'!$C:$C,0))),"",INDEX('Policy Characteristics'!K:K,MATCH($C122,'Policy Characteristics'!$C:$C,0)))</f>
        <v>transportation-sector-main.html#ev-subsidy</v>
      </c>
      <c r="R122" s="363" t="str">
        <f>IF(ISBLANK(INDEX('Policy Characteristics'!L:L,MATCH($C122,'Policy Characteristics'!$C:$C,0))),"",INDEX('Policy Characteristics'!L:L,MATCH($C122,'Policy Characteristics'!$C:$C,0)))</f>
        <v>ev-subsidy.html</v>
      </c>
    </row>
    <row r="123" spans="1:18" ht="19.95" customHeight="1">
      <c r="A123" s="363" t="str">
        <f>IF(ISBLANK(INDEX('Policy Characteristics'!A:A,MATCH($C123,'Policy Characteristics'!$C:$C,0))),"",INDEX('Policy Characteristics'!A:A,MATCH($C123,'Policy Characteristics'!$C:$C,0)))</f>
        <v>Transportation</v>
      </c>
      <c r="B123" s="375" t="str">
        <f>IF(ISBLANK(INDEX('Policy Characteristics'!B:B,MATCH($C123,'Policy Characteristics'!$C:$C,0))),"",INDEX('Policy Characteristics'!B:B,MATCH($C123,'Policy Characteristics'!$C:$C,0)))</f>
        <v>Freight Vehicle Subsidy</v>
      </c>
      <c r="C123" s="363" t="str">
        <f t="shared" si="4"/>
        <v>Additional Freight Vehicle Subsidy</v>
      </c>
      <c r="D123" s="350" t="s">
        <v>745</v>
      </c>
      <c r="E123" s="350" t="s">
        <v>762</v>
      </c>
      <c r="F123" s="350" t="s">
        <v>768</v>
      </c>
      <c r="G123" s="350" t="s">
        <v>763</v>
      </c>
      <c r="H123" s="18">
        <v>1704</v>
      </c>
      <c r="I123" s="378" t="s">
        <v>741</v>
      </c>
      <c r="J123" s="377" t="str">
        <f>IF(ISBLANK(INDEX('Policy Characteristics'!D:D,MATCH($C123,'Policy Characteristics'!$C:$C,0))),"",INDEX('Policy Characteristics'!D:D,MATCH($C123,'Policy Characteristics'!$C:$C,0)))</f>
        <v>Vehicle Subsidy</v>
      </c>
      <c r="K123" s="363"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63" t="str">
        <f>IF(ISBLANK(INDEX('Policy Characteristics'!I:I,MATCH($C123,'Policy Characteristics'!$C:$C,0))),"",INDEX('Policy Characteristics'!I:I,MATCH($C123,'Policy Characteristics'!$C:$C,0)))</f>
        <v>thousand KRW/vehicle</v>
      </c>
      <c r="P123" s="363" t="str">
        <f>IF(ISBLANK(INDEX('Policy Characteristics'!J:J,MATCH($C123,'Policy Characteristics'!$C:$C,0))),"",INDEX('Policy Characteristics'!J:J,MATCH($C123,'Policy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363" t="str">
        <f>IF(ISBLANK(INDEX('Policy Characteristics'!K:K,MATCH($C123,'Policy Characteristics'!$C:$C,0))),"",INDEX('Policy Characteristics'!K:K,MATCH($C123,'Policy Characteristics'!$C:$C,0)))</f>
        <v>transportation-sector-main.html#ev-subsidy</v>
      </c>
      <c r="R123" s="363" t="str">
        <f>IF(ISBLANK(INDEX('Policy Characteristics'!L:L,MATCH($C123,'Policy Characteristics'!$C:$C,0))),"",INDEX('Policy Characteristics'!L:L,MATCH($C123,'Policy Characteristics'!$C:$C,0)))</f>
        <v>ev-subsidy.html</v>
      </c>
    </row>
    <row r="124" spans="1:18" ht="19.95" customHeight="1">
      <c r="A124" s="363" t="str">
        <f>IF(ISBLANK(INDEX('Policy Characteristics'!A:A,MATCH($C124,'Policy Characteristics'!$C:$C,0))),"",INDEX('Policy Characteristics'!A:A,MATCH($C124,'Policy Characteristics'!$C:$C,0)))</f>
        <v>Transportation</v>
      </c>
      <c r="B124" s="375" t="str">
        <f>IF(ISBLANK(INDEX('Policy Characteristics'!B:B,MATCH($C124,'Policy Characteristics'!$C:$C,0))),"",INDEX('Policy Characteristics'!B:B,MATCH($C124,'Policy Characteristics'!$C:$C,0)))</f>
        <v>Freight Vehicle Subsidy</v>
      </c>
      <c r="C124" s="363" t="str">
        <f t="shared" si="4"/>
        <v>Additional Freight Vehicle Subsidy</v>
      </c>
      <c r="D124" s="350" t="s">
        <v>745</v>
      </c>
      <c r="E124" s="350" t="s">
        <v>764</v>
      </c>
      <c r="F124" s="350" t="s">
        <v>768</v>
      </c>
      <c r="G124" s="350" t="s">
        <v>764</v>
      </c>
      <c r="H124" s="18">
        <v>1705</v>
      </c>
      <c r="I124" s="378" t="s">
        <v>741</v>
      </c>
      <c r="J124" s="377" t="str">
        <f>IF(ISBLANK(INDEX('Policy Characteristics'!D:D,MATCH($C124,'Policy Characteristics'!$C:$C,0))),"",INDEX('Policy Characteristics'!D:D,MATCH($C124,'Policy Characteristics'!$C:$C,0)))</f>
        <v>Vehicle Subsidy</v>
      </c>
      <c r="K124" s="363"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63" t="str">
        <f>IF(ISBLANK(INDEX('Policy Characteristics'!I:I,MATCH($C124,'Policy Characteristics'!$C:$C,0))),"",INDEX('Policy Characteristics'!I:I,MATCH($C124,'Policy Characteristics'!$C:$C,0)))</f>
        <v>thousand KRW/vehicle</v>
      </c>
      <c r="P124" s="363" t="str">
        <f>IF(ISBLANK(INDEX('Policy Characteristics'!J:J,MATCH($C124,'Policy Characteristics'!$C:$C,0))),"",INDEX('Policy Characteristics'!J:J,MATCH($C124,'Policy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363" t="str">
        <f>IF(ISBLANK(INDEX('Policy Characteristics'!K:K,MATCH($C124,'Policy Characteristics'!$C:$C,0))),"",INDEX('Policy Characteristics'!K:K,MATCH($C124,'Policy Characteristics'!$C:$C,0)))</f>
        <v>transportation-sector-main.html#ev-subsidy</v>
      </c>
      <c r="R124" s="363" t="str">
        <f>IF(ISBLANK(INDEX('Policy Characteristics'!L:L,MATCH($C124,'Policy Characteristics'!$C:$C,0))),"",INDEX('Policy Characteristics'!L:L,MATCH($C124,'Policy Characteristics'!$C:$C,0)))</f>
        <v>ev-subsidy.html</v>
      </c>
    </row>
    <row r="125" spans="1:18" ht="19.95" customHeight="1">
      <c r="A125" s="363" t="str">
        <f>IF(ISBLANK(INDEX('Policy Characteristics'!A:A,MATCH($C125,'Policy Characteristics'!$C:$C,0))),"",INDEX('Policy Characteristics'!A:A,MATCH($C125,'Policy Characteristics'!$C:$C,0)))</f>
        <v>Transportation</v>
      </c>
      <c r="B125" s="375" t="str">
        <f>IF(ISBLANK(INDEX('Policy Characteristics'!B:B,MATCH($C125,'Policy Characteristics'!$C:$C,0))),"",INDEX('Policy Characteristics'!B:B,MATCH($C125,'Policy Characteristics'!$C:$C,0)))</f>
        <v>Freight Vehicle Subsidy</v>
      </c>
      <c r="C125" s="363" t="str">
        <f t="shared" si="4"/>
        <v>Additional Freight Vehicle Subsidy</v>
      </c>
      <c r="D125" s="350" t="s">
        <v>745</v>
      </c>
      <c r="E125" s="350" t="s">
        <v>765</v>
      </c>
      <c r="F125" s="350" t="s">
        <v>768</v>
      </c>
      <c r="G125" s="350" t="s">
        <v>766</v>
      </c>
      <c r="H125" s="18">
        <v>1706</v>
      </c>
      <c r="I125" s="378" t="s">
        <v>741</v>
      </c>
      <c r="J125" s="377" t="str">
        <f>IF(ISBLANK(INDEX('Policy Characteristics'!D:D,MATCH($C125,'Policy Characteristics'!$C:$C,0))),"",INDEX('Policy Characteristics'!D:D,MATCH($C125,'Policy Characteristics'!$C:$C,0)))</f>
        <v>Vehicle Subsidy</v>
      </c>
      <c r="K125" s="363"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63" t="str">
        <f>IF(ISBLANK(INDEX('Policy Characteristics'!I:I,MATCH($C125,'Policy Characteristics'!$C:$C,0))),"",INDEX('Policy Characteristics'!I:I,MATCH($C125,'Policy Characteristics'!$C:$C,0)))</f>
        <v>thousand KRW/vehicle</v>
      </c>
      <c r="P125" s="363" t="str">
        <f>IF(ISBLANK(INDEX('Policy Characteristics'!J:J,MATCH($C125,'Policy Characteristics'!$C:$C,0))),"",INDEX('Policy Characteristics'!J:J,MATCH($C125,'Policy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363" t="str">
        <f>IF(ISBLANK(INDEX('Policy Characteristics'!K:K,MATCH($C125,'Policy Characteristics'!$C:$C,0))),"",INDEX('Policy Characteristics'!K:K,MATCH($C125,'Policy Characteristics'!$C:$C,0)))</f>
        <v>transportation-sector-main.html#ev-subsidy</v>
      </c>
      <c r="R125" s="363" t="str">
        <f>IF(ISBLANK(INDEX('Policy Characteristics'!L:L,MATCH($C125,'Policy Characteristics'!$C:$C,0))),"",INDEX('Policy Characteristics'!L:L,MATCH($C125,'Policy Characteristics'!$C:$C,0)))</f>
        <v>ev-subsidy.html</v>
      </c>
    </row>
    <row r="126" spans="1:18" ht="19.95" customHeight="1">
      <c r="A126" s="363" t="str">
        <f>IF(ISBLANK(INDEX('Policy Characteristics'!A:A,MATCH($C126,'Policy Characteristics'!$C:$C,0))),"",INDEX('Policy Characteristics'!A:A,MATCH($C126,'Policy Characteristics'!$C:$C,0)))</f>
        <v>Transportation</v>
      </c>
      <c r="B126" s="375" t="str">
        <f>IF(ISBLANK(INDEX('Policy Characteristics'!B:B,MATCH($C126,'Policy Characteristics'!$C:$C,0))),"",INDEX('Policy Characteristics'!B:B,MATCH($C126,'Policy Characteristics'!$C:$C,0)))</f>
        <v>Freight Vehicle Subsidy</v>
      </c>
      <c r="C126" s="363" t="str">
        <f t="shared" si="4"/>
        <v>Additional Freight Vehicle Subsidy</v>
      </c>
      <c r="D126" s="255" t="s">
        <v>747</v>
      </c>
      <c r="E126" s="255" t="s">
        <v>753</v>
      </c>
      <c r="F126" s="350" t="s">
        <v>769</v>
      </c>
      <c r="G126" s="255" t="s">
        <v>755</v>
      </c>
      <c r="H126" s="18">
        <v>1707</v>
      </c>
      <c r="I126" s="378" t="s">
        <v>741</v>
      </c>
      <c r="J126" s="377" t="str">
        <f>IF(ISBLANK(INDEX('Policy Characteristics'!D:D,MATCH($C126,'Policy Characteristics'!$C:$C,0))),"",INDEX('Policy Characteristics'!D:D,MATCH($C126,'Policy Characteristics'!$C:$C,0)))</f>
        <v>Vehicle Subsidy</v>
      </c>
      <c r="K126" s="363"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63" t="str">
        <f>IF(ISBLANK(INDEX('Policy Characteristics'!I:I,MATCH($C126,'Policy Characteristics'!$C:$C,0))),"",INDEX('Policy Characteristics'!I:I,MATCH($C126,'Policy Characteristics'!$C:$C,0)))</f>
        <v>thousand KRW/vehicle</v>
      </c>
      <c r="P126" s="363" t="str">
        <f>IF(ISBLANK(INDEX('Policy Characteristics'!J:J,MATCH($C126,'Policy Characteristics'!$C:$C,0))),"",INDEX('Policy Characteristics'!J:J,MATCH($C126,'Policy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363" t="str">
        <f>IF(ISBLANK(INDEX('Policy Characteristics'!K:K,MATCH($C126,'Policy Characteristics'!$C:$C,0))),"",INDEX('Policy Characteristics'!K:K,MATCH($C126,'Policy Characteristics'!$C:$C,0)))</f>
        <v>transportation-sector-main.html#ev-subsidy</v>
      </c>
      <c r="R126" s="363" t="str">
        <f>IF(ISBLANK(INDEX('Policy Characteristics'!L:L,MATCH($C126,'Policy Characteristics'!$C:$C,0))),"",INDEX('Policy Characteristics'!L:L,MATCH($C126,'Policy Characteristics'!$C:$C,0)))</f>
        <v>ev-subsidy.html</v>
      </c>
    </row>
    <row r="127" spans="1:18" ht="19.95" customHeight="1">
      <c r="A127" s="363" t="str">
        <f>IF(ISBLANK(INDEX('Policy Characteristics'!A:A,MATCH($C127,'Policy Characteristics'!$C:$C,0))),"",INDEX('Policy Characteristics'!A:A,MATCH($C127,'Policy Characteristics'!$C:$C,0)))</f>
        <v>Transportation</v>
      </c>
      <c r="B127" s="375" t="str">
        <f>IF(ISBLANK(INDEX('Policy Characteristics'!B:B,MATCH($C127,'Policy Characteristics'!$C:$C,0))),"",INDEX('Policy Characteristics'!B:B,MATCH($C127,'Policy Characteristics'!$C:$C,0)))</f>
        <v>Freight Vehicle Subsidy</v>
      </c>
      <c r="C127" s="363" t="str">
        <f t="shared" si="4"/>
        <v>Additional Freight Vehicle Subsidy</v>
      </c>
      <c r="D127" s="255" t="s">
        <v>747</v>
      </c>
      <c r="E127" s="350" t="s">
        <v>756</v>
      </c>
      <c r="F127" s="350" t="s">
        <v>769</v>
      </c>
      <c r="G127" s="350" t="s">
        <v>757</v>
      </c>
      <c r="H127" s="18">
        <v>1708</v>
      </c>
      <c r="I127" s="378" t="s">
        <v>741</v>
      </c>
      <c r="J127" s="377" t="str">
        <f>IF(ISBLANK(INDEX('Policy Characteristics'!D:D,MATCH($C127,'Policy Characteristics'!$C:$C,0))),"",INDEX('Policy Characteristics'!D:D,MATCH($C127,'Policy Characteristics'!$C:$C,0)))</f>
        <v>Vehicle Subsidy</v>
      </c>
      <c r="K127" s="363"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63" t="str">
        <f>IF(ISBLANK(INDEX('Policy Characteristics'!I:I,MATCH($C127,'Policy Characteristics'!$C:$C,0))),"",INDEX('Policy Characteristics'!I:I,MATCH($C127,'Policy Characteristics'!$C:$C,0)))</f>
        <v>thousand KRW/vehicle</v>
      </c>
      <c r="P127" s="363" t="str">
        <f>IF(ISBLANK(INDEX('Policy Characteristics'!J:J,MATCH($C127,'Policy Characteristics'!$C:$C,0))),"",INDEX('Policy Characteristics'!J:J,MATCH($C127,'Policy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363" t="str">
        <f>IF(ISBLANK(INDEX('Policy Characteristics'!K:K,MATCH($C127,'Policy Characteristics'!$C:$C,0))),"",INDEX('Policy Characteristics'!K:K,MATCH($C127,'Policy Characteristics'!$C:$C,0)))</f>
        <v>transportation-sector-main.html#ev-subsidy</v>
      </c>
      <c r="R127" s="363" t="str">
        <f>IF(ISBLANK(INDEX('Policy Characteristics'!L:L,MATCH($C127,'Policy Characteristics'!$C:$C,0))),"",INDEX('Policy Characteristics'!L:L,MATCH($C127,'Policy Characteristics'!$C:$C,0)))</f>
        <v>ev-subsidy.html</v>
      </c>
    </row>
    <row r="128" spans="1:18" ht="19.95" customHeight="1">
      <c r="A128" s="363" t="str">
        <f>IF(ISBLANK(INDEX('Policy Characteristics'!A:A,MATCH($C128,'Policy Characteristics'!$C:$C,0))),"",INDEX('Policy Characteristics'!A:A,MATCH($C128,'Policy Characteristics'!$C:$C,0)))</f>
        <v>Transportation</v>
      </c>
      <c r="B128" s="375" t="str">
        <f>IF(ISBLANK(INDEX('Policy Characteristics'!B:B,MATCH($C128,'Policy Characteristics'!$C:$C,0))),"",INDEX('Policy Characteristics'!B:B,MATCH($C128,'Policy Characteristics'!$C:$C,0)))</f>
        <v>Freight Vehicle Subsidy</v>
      </c>
      <c r="C128" s="363" t="str">
        <f t="shared" si="4"/>
        <v>Additional Freight Vehicle Subsidy</v>
      </c>
      <c r="D128" s="255" t="s">
        <v>747</v>
      </c>
      <c r="E128" s="350" t="s">
        <v>758</v>
      </c>
      <c r="F128" s="350" t="s">
        <v>769</v>
      </c>
      <c r="G128" s="350" t="s">
        <v>759</v>
      </c>
      <c r="H128" s="18">
        <v>1709</v>
      </c>
      <c r="I128" s="378" t="s">
        <v>741</v>
      </c>
      <c r="J128" s="377" t="str">
        <f>IF(ISBLANK(INDEX('Policy Characteristics'!D:D,MATCH($C128,'Policy Characteristics'!$C:$C,0))),"",INDEX('Policy Characteristics'!D:D,MATCH($C128,'Policy Characteristics'!$C:$C,0)))</f>
        <v>Vehicle Subsidy</v>
      </c>
      <c r="K128" s="363"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63" t="str">
        <f>IF(ISBLANK(INDEX('Policy Characteristics'!I:I,MATCH($C128,'Policy Characteristics'!$C:$C,0))),"",INDEX('Policy Characteristics'!I:I,MATCH($C128,'Policy Characteristics'!$C:$C,0)))</f>
        <v>thousand KRW/vehicle</v>
      </c>
      <c r="P128" s="363" t="str">
        <f>IF(ISBLANK(INDEX('Policy Characteristics'!J:J,MATCH($C128,'Policy Characteristics'!$C:$C,0))),"",INDEX('Policy Characteristics'!J:J,MATCH($C128,'Policy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363" t="str">
        <f>IF(ISBLANK(INDEX('Policy Characteristics'!K:K,MATCH($C128,'Policy Characteristics'!$C:$C,0))),"",INDEX('Policy Characteristics'!K:K,MATCH($C128,'Policy Characteristics'!$C:$C,0)))</f>
        <v>transportation-sector-main.html#ev-subsidy</v>
      </c>
      <c r="R128" s="363" t="str">
        <f>IF(ISBLANK(INDEX('Policy Characteristics'!L:L,MATCH($C128,'Policy Characteristics'!$C:$C,0))),"",INDEX('Policy Characteristics'!L:L,MATCH($C128,'Policy Characteristics'!$C:$C,0)))</f>
        <v>ev-subsidy.html</v>
      </c>
    </row>
    <row r="129" spans="1:18" ht="19.95" customHeight="1">
      <c r="A129" s="363" t="str">
        <f>IF(ISBLANK(INDEX('Policy Characteristics'!A:A,MATCH($C129,'Policy Characteristics'!$C:$C,0))),"",INDEX('Policy Characteristics'!A:A,MATCH($C129,'Policy Characteristics'!$C:$C,0)))</f>
        <v>Transportation</v>
      </c>
      <c r="B129" s="375" t="str">
        <f>IF(ISBLANK(INDEX('Policy Characteristics'!B:B,MATCH($C129,'Policy Characteristics'!$C:$C,0))),"",INDEX('Policy Characteristics'!B:B,MATCH($C129,'Policy Characteristics'!$C:$C,0)))</f>
        <v>Freight Vehicle Subsidy</v>
      </c>
      <c r="C129" s="363" t="str">
        <f t="shared" si="4"/>
        <v>Additional Freight Vehicle Subsidy</v>
      </c>
      <c r="D129" s="255" t="s">
        <v>747</v>
      </c>
      <c r="E129" s="350" t="s">
        <v>760</v>
      </c>
      <c r="F129" s="350" t="s">
        <v>769</v>
      </c>
      <c r="G129" s="350" t="s">
        <v>761</v>
      </c>
      <c r="H129" s="18">
        <v>1710</v>
      </c>
      <c r="I129" s="378" t="s">
        <v>741</v>
      </c>
      <c r="J129" s="377" t="str">
        <f>IF(ISBLANK(INDEX('Policy Characteristics'!D:D,MATCH($C129,'Policy Characteristics'!$C:$C,0))),"",INDEX('Policy Characteristics'!D:D,MATCH($C129,'Policy Characteristics'!$C:$C,0)))</f>
        <v>Vehicle Subsidy</v>
      </c>
      <c r="K129" s="363"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63" t="str">
        <f>IF(ISBLANK(INDEX('Policy Characteristics'!I:I,MATCH($C129,'Policy Characteristics'!$C:$C,0))),"",INDEX('Policy Characteristics'!I:I,MATCH($C129,'Policy Characteristics'!$C:$C,0)))</f>
        <v>thousand KRW/vehicle</v>
      </c>
      <c r="P129" s="363" t="str">
        <f>IF(ISBLANK(INDEX('Policy Characteristics'!J:J,MATCH($C129,'Policy Characteristics'!$C:$C,0))),"",INDEX('Policy Characteristics'!J:J,MATCH($C129,'Policy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363" t="str">
        <f>IF(ISBLANK(INDEX('Policy Characteristics'!K:K,MATCH($C129,'Policy Characteristics'!$C:$C,0))),"",INDEX('Policy Characteristics'!K:K,MATCH($C129,'Policy Characteristics'!$C:$C,0)))</f>
        <v>transportation-sector-main.html#ev-subsidy</v>
      </c>
      <c r="R129" s="363" t="str">
        <f>IF(ISBLANK(INDEX('Policy Characteristics'!L:L,MATCH($C129,'Policy Characteristics'!$C:$C,0))),"",INDEX('Policy Characteristics'!L:L,MATCH($C129,'Policy Characteristics'!$C:$C,0)))</f>
        <v>ev-subsidy.html</v>
      </c>
    </row>
    <row r="130" spans="1:18" ht="19.95" customHeight="1">
      <c r="A130" s="363" t="str">
        <f>IF(ISBLANK(INDEX('Policy Characteristics'!A:A,MATCH($C130,'Policy Characteristics'!$C:$C,0))),"",INDEX('Policy Characteristics'!A:A,MATCH($C130,'Policy Characteristics'!$C:$C,0)))</f>
        <v>Transportation</v>
      </c>
      <c r="B130" s="375" t="str">
        <f>IF(ISBLANK(INDEX('Policy Characteristics'!B:B,MATCH($C130,'Policy Characteristics'!$C:$C,0))),"",INDEX('Policy Characteristics'!B:B,MATCH($C130,'Policy Characteristics'!$C:$C,0)))</f>
        <v>Freight Vehicle Subsidy</v>
      </c>
      <c r="C130" s="363" t="str">
        <f t="shared" si="4"/>
        <v>Additional Freight Vehicle Subsidy</v>
      </c>
      <c r="D130" s="255" t="s">
        <v>747</v>
      </c>
      <c r="E130" s="350" t="s">
        <v>762</v>
      </c>
      <c r="F130" s="350" t="s">
        <v>769</v>
      </c>
      <c r="G130" s="350" t="s">
        <v>763</v>
      </c>
      <c r="H130" s="18">
        <v>1711</v>
      </c>
      <c r="I130" s="378" t="s">
        <v>741</v>
      </c>
      <c r="J130" s="377" t="str">
        <f>IF(ISBLANK(INDEX('Policy Characteristics'!D:D,MATCH($C130,'Policy Characteristics'!$C:$C,0))),"",INDEX('Policy Characteristics'!D:D,MATCH($C130,'Policy Characteristics'!$C:$C,0)))</f>
        <v>Vehicle Subsidy</v>
      </c>
      <c r="K130" s="363"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63" t="str">
        <f>IF(ISBLANK(INDEX('Policy Characteristics'!I:I,MATCH($C130,'Policy Characteristics'!$C:$C,0))),"",INDEX('Policy Characteristics'!I:I,MATCH($C130,'Policy Characteristics'!$C:$C,0)))</f>
        <v>thousand KRW/vehicle</v>
      </c>
      <c r="P130" s="363" t="str">
        <f>IF(ISBLANK(INDEX('Policy Characteristics'!J:J,MATCH($C130,'Policy Characteristics'!$C:$C,0))),"",INDEX('Policy Characteristics'!J:J,MATCH($C130,'Policy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363" t="str">
        <f>IF(ISBLANK(INDEX('Policy Characteristics'!K:K,MATCH($C130,'Policy Characteristics'!$C:$C,0))),"",INDEX('Policy Characteristics'!K:K,MATCH($C130,'Policy Characteristics'!$C:$C,0)))</f>
        <v>transportation-sector-main.html#ev-subsidy</v>
      </c>
      <c r="R130" s="363" t="str">
        <f>IF(ISBLANK(INDEX('Policy Characteristics'!L:L,MATCH($C130,'Policy Characteristics'!$C:$C,0))),"",INDEX('Policy Characteristics'!L:L,MATCH($C130,'Policy Characteristics'!$C:$C,0)))</f>
        <v>ev-subsidy.html</v>
      </c>
    </row>
    <row r="131" spans="1:18" ht="19.95" customHeight="1">
      <c r="A131" s="363" t="str">
        <f>IF(ISBLANK(INDEX('Policy Characteristics'!A:A,MATCH($C131,'Policy Characteristics'!$C:$C,0))),"",INDEX('Policy Characteristics'!A:A,MATCH($C131,'Policy Characteristics'!$C:$C,0)))</f>
        <v>Transportation</v>
      </c>
      <c r="B131" s="375" t="str">
        <f>IF(ISBLANK(INDEX('Policy Characteristics'!B:B,MATCH($C131,'Policy Characteristics'!$C:$C,0))),"",INDEX('Policy Characteristics'!B:B,MATCH($C131,'Policy Characteristics'!$C:$C,0)))</f>
        <v>Freight Vehicle Subsidy</v>
      </c>
      <c r="C131" s="363" t="str">
        <f t="shared" si="4"/>
        <v>Additional Freight Vehicle Subsidy</v>
      </c>
      <c r="D131" s="255" t="s">
        <v>747</v>
      </c>
      <c r="E131" s="350" t="s">
        <v>764</v>
      </c>
      <c r="F131" s="350" t="s">
        <v>769</v>
      </c>
      <c r="G131" s="350" t="s">
        <v>764</v>
      </c>
      <c r="H131" s="18">
        <v>1712</v>
      </c>
      <c r="I131" s="378" t="s">
        <v>741</v>
      </c>
      <c r="J131" s="377" t="str">
        <f>IF(ISBLANK(INDEX('Policy Characteristics'!D:D,MATCH($C131,'Policy Characteristics'!$C:$C,0))),"",INDEX('Policy Characteristics'!D:D,MATCH($C131,'Policy Characteristics'!$C:$C,0)))</f>
        <v>Vehicle Subsidy</v>
      </c>
      <c r="K131" s="363"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63" t="str">
        <f>IF(ISBLANK(INDEX('Policy Characteristics'!I:I,MATCH($C131,'Policy Characteristics'!$C:$C,0))),"",INDEX('Policy Characteristics'!I:I,MATCH($C131,'Policy Characteristics'!$C:$C,0)))</f>
        <v>thousand KRW/vehicle</v>
      </c>
      <c r="P131" s="363" t="str">
        <f>IF(ISBLANK(INDEX('Policy Characteristics'!J:J,MATCH($C131,'Policy Characteristics'!$C:$C,0))),"",INDEX('Policy Characteristics'!J:J,MATCH($C131,'Policy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363" t="str">
        <f>IF(ISBLANK(INDEX('Policy Characteristics'!K:K,MATCH($C131,'Policy Characteristics'!$C:$C,0))),"",INDEX('Policy Characteristics'!K:K,MATCH($C131,'Policy Characteristics'!$C:$C,0)))</f>
        <v>transportation-sector-main.html#ev-subsidy</v>
      </c>
      <c r="R131" s="363" t="str">
        <f>IF(ISBLANK(INDEX('Policy Characteristics'!L:L,MATCH($C131,'Policy Characteristics'!$C:$C,0))),"",INDEX('Policy Characteristics'!L:L,MATCH($C131,'Policy Characteristics'!$C:$C,0)))</f>
        <v>ev-subsidy.html</v>
      </c>
    </row>
    <row r="132" spans="1:18" ht="19.95" customHeight="1">
      <c r="A132" s="363" t="str">
        <f>IF(ISBLANK(INDEX('Policy Characteristics'!A:A,MATCH($C132,'Policy Characteristics'!$C:$C,0))),"",INDEX('Policy Characteristics'!A:A,MATCH($C132,'Policy Characteristics'!$C:$C,0)))</f>
        <v>Transportation</v>
      </c>
      <c r="B132" s="375" t="str">
        <f>IF(ISBLANK(INDEX('Policy Characteristics'!B:B,MATCH($C132,'Policy Characteristics'!$C:$C,0))),"",INDEX('Policy Characteristics'!B:B,MATCH($C132,'Policy Characteristics'!$C:$C,0)))</f>
        <v>Freight Vehicle Subsidy</v>
      </c>
      <c r="C132" s="363" t="str">
        <f t="shared" si="4"/>
        <v>Additional Freight Vehicle Subsidy</v>
      </c>
      <c r="D132" s="255" t="s">
        <v>747</v>
      </c>
      <c r="E132" s="350" t="s">
        <v>765</v>
      </c>
      <c r="F132" s="350" t="s">
        <v>769</v>
      </c>
      <c r="G132" s="350" t="s">
        <v>766</v>
      </c>
      <c r="H132" s="18">
        <v>1713</v>
      </c>
      <c r="I132" s="378" t="s">
        <v>741</v>
      </c>
      <c r="J132" s="377" t="str">
        <f>IF(ISBLANK(INDEX('Policy Characteristics'!D:D,MATCH($C132,'Policy Characteristics'!$C:$C,0))),"",INDEX('Policy Characteristics'!D:D,MATCH($C132,'Policy Characteristics'!$C:$C,0)))</f>
        <v>Vehicle Subsidy</v>
      </c>
      <c r="K132" s="363"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63" t="str">
        <f>IF(ISBLANK(INDEX('Policy Characteristics'!I:I,MATCH($C132,'Policy Characteristics'!$C:$C,0))),"",INDEX('Policy Characteristics'!I:I,MATCH($C132,'Policy Characteristics'!$C:$C,0)))</f>
        <v>thousand KRW/vehicle</v>
      </c>
      <c r="P132" s="363" t="str">
        <f>IF(ISBLANK(INDEX('Policy Characteristics'!J:J,MATCH($C132,'Policy Characteristics'!$C:$C,0))),"",INDEX('Policy Characteristics'!J:J,MATCH($C132,'Policy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363" t="str">
        <f>IF(ISBLANK(INDEX('Policy Characteristics'!K:K,MATCH($C132,'Policy Characteristics'!$C:$C,0))),"",INDEX('Policy Characteristics'!K:K,MATCH($C132,'Policy Characteristics'!$C:$C,0)))</f>
        <v>transportation-sector-main.html#ev-subsidy</v>
      </c>
      <c r="R132" s="363" t="str">
        <f>IF(ISBLANK(INDEX('Policy Characteristics'!L:L,MATCH($C132,'Policy Characteristics'!$C:$C,0))),"",INDEX('Policy Characteristics'!L:L,MATCH($C132,'Policy Characteristics'!$C:$C,0)))</f>
        <v>ev-subsidy.html</v>
      </c>
    </row>
    <row r="133" spans="1:18" ht="19.95" customHeight="1">
      <c r="A133" s="363" t="str">
        <f>IF(ISBLANK(INDEX('Policy Characteristics'!A:A,MATCH($C133,'Policy Characteristics'!$C:$C,0))),"",INDEX('Policy Characteristics'!A:A,MATCH($C133,'Policy Characteristics'!$C:$C,0)))</f>
        <v>Transportation</v>
      </c>
      <c r="B133" s="375" t="str">
        <f>IF(ISBLANK(INDEX('Policy Characteristics'!B:B,MATCH($C133,'Policy Characteristics'!$C:$C,0))),"",INDEX('Policy Characteristics'!B:B,MATCH($C133,'Policy Characteristics'!$C:$C,0)))</f>
        <v>Freight Vehicle Subsidy</v>
      </c>
      <c r="C133" s="363" t="str">
        <f t="shared" si="4"/>
        <v>Additional Freight Vehicle Subsidy</v>
      </c>
      <c r="D133" s="255" t="s">
        <v>749</v>
      </c>
      <c r="E133" s="255" t="s">
        <v>753</v>
      </c>
      <c r="F133" s="350" t="s">
        <v>774</v>
      </c>
      <c r="G133" s="255" t="s">
        <v>755</v>
      </c>
      <c r="H133" s="18">
        <v>1714</v>
      </c>
      <c r="I133" s="378" t="s">
        <v>741</v>
      </c>
      <c r="J133" s="377" t="str">
        <f>IF(ISBLANK(INDEX('Policy Characteristics'!D:D,MATCH($C133,'Policy Characteristics'!$C:$C,0))),"",INDEX('Policy Characteristics'!D:D,MATCH($C133,'Policy Characteristics'!$C:$C,0)))</f>
        <v>Vehicle Subsidy</v>
      </c>
      <c r="K133" s="363"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63" t="str">
        <f>IF(ISBLANK(INDEX('Policy Characteristics'!I:I,MATCH($C133,'Policy Characteristics'!$C:$C,0))),"",INDEX('Policy Characteristics'!I:I,MATCH($C133,'Policy Characteristics'!$C:$C,0)))</f>
        <v>thousand KRW/vehicle</v>
      </c>
      <c r="P133" s="363" t="str">
        <f>IF(ISBLANK(INDEX('Policy Characteristics'!J:J,MATCH($C133,'Policy Characteristics'!$C:$C,0))),"",INDEX('Policy Characteristics'!J:J,MATCH($C133,'Policy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363" t="str">
        <f>IF(ISBLANK(INDEX('Policy Characteristics'!K:K,MATCH($C133,'Policy Characteristics'!$C:$C,0))),"",INDEX('Policy Characteristics'!K:K,MATCH($C133,'Policy Characteristics'!$C:$C,0)))</f>
        <v>transportation-sector-main.html#ev-subsidy</v>
      </c>
      <c r="R133" s="363" t="str">
        <f>IF(ISBLANK(INDEX('Policy Characteristics'!L:L,MATCH($C133,'Policy Characteristics'!$C:$C,0))),"",INDEX('Policy Characteristics'!L:L,MATCH($C133,'Policy Characteristics'!$C:$C,0)))</f>
        <v>ev-subsidy.html</v>
      </c>
    </row>
    <row r="134" spans="1:18" ht="19.95" customHeight="1">
      <c r="A134" s="363" t="str">
        <f>IF(ISBLANK(INDEX('Policy Characteristics'!A:A,MATCH($C134,'Policy Characteristics'!$C:$C,0))),"",INDEX('Policy Characteristics'!A:A,MATCH($C134,'Policy Characteristics'!$C:$C,0)))</f>
        <v>Transportation</v>
      </c>
      <c r="B134" s="375" t="str">
        <f>IF(ISBLANK(INDEX('Policy Characteristics'!B:B,MATCH($C134,'Policy Characteristics'!$C:$C,0))),"",INDEX('Policy Characteristics'!B:B,MATCH($C134,'Policy Characteristics'!$C:$C,0)))</f>
        <v>Freight Vehicle Subsidy</v>
      </c>
      <c r="C134" s="363" t="str">
        <f t="shared" si="4"/>
        <v>Additional Freight Vehicle Subsidy</v>
      </c>
      <c r="D134" s="255" t="s">
        <v>749</v>
      </c>
      <c r="E134" s="350" t="s">
        <v>756</v>
      </c>
      <c r="F134" s="350" t="s">
        <v>774</v>
      </c>
      <c r="G134" s="350" t="s">
        <v>757</v>
      </c>
      <c r="H134" s="18">
        <v>1715</v>
      </c>
      <c r="I134" s="378" t="s">
        <v>741</v>
      </c>
      <c r="J134" s="377" t="str">
        <f>IF(ISBLANK(INDEX('Policy Characteristics'!D:D,MATCH($C134,'Policy Characteristics'!$C:$C,0))),"",INDEX('Policy Characteristics'!D:D,MATCH($C134,'Policy Characteristics'!$C:$C,0)))</f>
        <v>Vehicle Subsidy</v>
      </c>
      <c r="K134" s="363"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63" t="str">
        <f>IF(ISBLANK(INDEX('Policy Characteristics'!I:I,MATCH($C134,'Policy Characteristics'!$C:$C,0))),"",INDEX('Policy Characteristics'!I:I,MATCH($C134,'Policy Characteristics'!$C:$C,0)))</f>
        <v>thousand KRW/vehicle</v>
      </c>
      <c r="P134" s="363" t="str">
        <f>IF(ISBLANK(INDEX('Policy Characteristics'!J:J,MATCH($C134,'Policy Characteristics'!$C:$C,0))),"",INDEX('Policy Characteristics'!J:J,MATCH($C134,'Policy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363" t="str">
        <f>IF(ISBLANK(INDEX('Policy Characteristics'!K:K,MATCH($C134,'Policy Characteristics'!$C:$C,0))),"",INDEX('Policy Characteristics'!K:K,MATCH($C134,'Policy Characteristics'!$C:$C,0)))</f>
        <v>transportation-sector-main.html#ev-subsidy</v>
      </c>
      <c r="R134" s="363" t="str">
        <f>IF(ISBLANK(INDEX('Policy Characteristics'!L:L,MATCH($C134,'Policy Characteristics'!$C:$C,0))),"",INDEX('Policy Characteristics'!L:L,MATCH($C134,'Policy Characteristics'!$C:$C,0)))</f>
        <v>ev-subsidy.html</v>
      </c>
    </row>
    <row r="135" spans="1:18" ht="19.95" customHeight="1">
      <c r="A135" s="363" t="str">
        <f>IF(ISBLANK(INDEX('Policy Characteristics'!A:A,MATCH($C135,'Policy Characteristics'!$C:$C,0))),"",INDEX('Policy Characteristics'!A:A,MATCH($C135,'Policy Characteristics'!$C:$C,0)))</f>
        <v>Transportation</v>
      </c>
      <c r="B135" s="375" t="str">
        <f>IF(ISBLANK(INDEX('Policy Characteristics'!B:B,MATCH($C135,'Policy Characteristics'!$C:$C,0))),"",INDEX('Policy Characteristics'!B:B,MATCH($C135,'Policy Characteristics'!$C:$C,0)))</f>
        <v>Freight Vehicle Subsidy</v>
      </c>
      <c r="C135" s="363" t="str">
        <f t="shared" si="4"/>
        <v>Additional Freight Vehicle Subsidy</v>
      </c>
      <c r="D135" s="255" t="s">
        <v>749</v>
      </c>
      <c r="E135" s="350" t="s">
        <v>758</v>
      </c>
      <c r="F135" s="350" t="s">
        <v>774</v>
      </c>
      <c r="G135" s="350" t="s">
        <v>759</v>
      </c>
      <c r="H135" s="18">
        <v>1716</v>
      </c>
      <c r="I135" s="378" t="s">
        <v>741</v>
      </c>
      <c r="J135" s="377" t="str">
        <f>IF(ISBLANK(INDEX('Policy Characteristics'!D:D,MATCH($C135,'Policy Characteristics'!$C:$C,0))),"",INDEX('Policy Characteristics'!D:D,MATCH($C135,'Policy Characteristics'!$C:$C,0)))</f>
        <v>Vehicle Subsidy</v>
      </c>
      <c r="K135" s="363"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63" t="str">
        <f>IF(ISBLANK(INDEX('Policy Characteristics'!I:I,MATCH($C135,'Policy Characteristics'!$C:$C,0))),"",INDEX('Policy Characteristics'!I:I,MATCH($C135,'Policy Characteristics'!$C:$C,0)))</f>
        <v>thousand KRW/vehicle</v>
      </c>
      <c r="P135" s="363" t="str">
        <f>IF(ISBLANK(INDEX('Policy Characteristics'!J:J,MATCH($C135,'Policy Characteristics'!$C:$C,0))),"",INDEX('Policy Characteristics'!J:J,MATCH($C135,'Policy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363" t="str">
        <f>IF(ISBLANK(INDEX('Policy Characteristics'!K:K,MATCH($C135,'Policy Characteristics'!$C:$C,0))),"",INDEX('Policy Characteristics'!K:K,MATCH($C135,'Policy Characteristics'!$C:$C,0)))</f>
        <v>transportation-sector-main.html#ev-subsidy</v>
      </c>
      <c r="R135" s="363" t="str">
        <f>IF(ISBLANK(INDEX('Policy Characteristics'!L:L,MATCH($C135,'Policy Characteristics'!$C:$C,0))),"",INDEX('Policy Characteristics'!L:L,MATCH($C135,'Policy Characteristics'!$C:$C,0)))</f>
        <v>ev-subsidy.html</v>
      </c>
    </row>
    <row r="136" spans="1:18" ht="19.95" customHeight="1">
      <c r="A136" s="363" t="str">
        <f>IF(ISBLANK(INDEX('Policy Characteristics'!A:A,MATCH($C136,'Policy Characteristics'!$C:$C,0))),"",INDEX('Policy Characteristics'!A:A,MATCH($C136,'Policy Characteristics'!$C:$C,0)))</f>
        <v>Transportation</v>
      </c>
      <c r="B136" s="375" t="str">
        <f>IF(ISBLANK(INDEX('Policy Characteristics'!B:B,MATCH($C136,'Policy Characteristics'!$C:$C,0))),"",INDEX('Policy Characteristics'!B:B,MATCH($C136,'Policy Characteristics'!$C:$C,0)))</f>
        <v>Freight Vehicle Subsidy</v>
      </c>
      <c r="C136" s="363" t="str">
        <f t="shared" si="4"/>
        <v>Additional Freight Vehicle Subsidy</v>
      </c>
      <c r="D136" s="255" t="s">
        <v>749</v>
      </c>
      <c r="E136" s="350" t="s">
        <v>760</v>
      </c>
      <c r="F136" s="350" t="s">
        <v>774</v>
      </c>
      <c r="G136" s="350" t="s">
        <v>761</v>
      </c>
      <c r="H136" s="18">
        <v>1717</v>
      </c>
      <c r="I136" s="378" t="s">
        <v>741</v>
      </c>
      <c r="J136" s="377" t="str">
        <f>IF(ISBLANK(INDEX('Policy Characteristics'!D:D,MATCH($C136,'Policy Characteristics'!$C:$C,0))),"",INDEX('Policy Characteristics'!D:D,MATCH($C136,'Policy Characteristics'!$C:$C,0)))</f>
        <v>Vehicle Subsidy</v>
      </c>
      <c r="K136" s="363"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63" t="str">
        <f>IF(ISBLANK(INDEX('Policy Characteristics'!I:I,MATCH($C136,'Policy Characteristics'!$C:$C,0))),"",INDEX('Policy Characteristics'!I:I,MATCH($C136,'Policy Characteristics'!$C:$C,0)))</f>
        <v>thousand KRW/vehicle</v>
      </c>
      <c r="P136" s="363" t="str">
        <f>IF(ISBLANK(INDEX('Policy Characteristics'!J:J,MATCH($C136,'Policy Characteristics'!$C:$C,0))),"",INDEX('Policy Characteristics'!J:J,MATCH($C136,'Policy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363" t="str">
        <f>IF(ISBLANK(INDEX('Policy Characteristics'!K:K,MATCH($C136,'Policy Characteristics'!$C:$C,0))),"",INDEX('Policy Characteristics'!K:K,MATCH($C136,'Policy Characteristics'!$C:$C,0)))</f>
        <v>transportation-sector-main.html#ev-subsidy</v>
      </c>
      <c r="R136" s="363" t="str">
        <f>IF(ISBLANK(INDEX('Policy Characteristics'!L:L,MATCH($C136,'Policy Characteristics'!$C:$C,0))),"",INDEX('Policy Characteristics'!L:L,MATCH($C136,'Policy Characteristics'!$C:$C,0)))</f>
        <v>ev-subsidy.html</v>
      </c>
    </row>
    <row r="137" spans="1:18" ht="19.95" customHeight="1">
      <c r="A137" s="363" t="str">
        <f>IF(ISBLANK(INDEX('Policy Characteristics'!A:A,MATCH($C137,'Policy Characteristics'!$C:$C,0))),"",INDEX('Policy Characteristics'!A:A,MATCH($C137,'Policy Characteristics'!$C:$C,0)))</f>
        <v>Transportation</v>
      </c>
      <c r="B137" s="375" t="str">
        <f>IF(ISBLANK(INDEX('Policy Characteristics'!B:B,MATCH($C137,'Policy Characteristics'!$C:$C,0))),"",INDEX('Policy Characteristics'!B:B,MATCH($C137,'Policy Characteristics'!$C:$C,0)))</f>
        <v>Freight Vehicle Subsidy</v>
      </c>
      <c r="C137" s="363" t="str">
        <f t="shared" si="4"/>
        <v>Additional Freight Vehicle Subsidy</v>
      </c>
      <c r="D137" s="255" t="s">
        <v>749</v>
      </c>
      <c r="E137" s="350" t="s">
        <v>762</v>
      </c>
      <c r="F137" s="350" t="s">
        <v>774</v>
      </c>
      <c r="G137" s="350" t="s">
        <v>763</v>
      </c>
      <c r="H137" s="18">
        <v>1718</v>
      </c>
      <c r="I137" s="378" t="s">
        <v>741</v>
      </c>
      <c r="J137" s="377" t="str">
        <f>IF(ISBLANK(INDEX('Policy Characteristics'!D:D,MATCH($C137,'Policy Characteristics'!$C:$C,0))),"",INDEX('Policy Characteristics'!D:D,MATCH($C137,'Policy Characteristics'!$C:$C,0)))</f>
        <v>Vehicle Subsidy</v>
      </c>
      <c r="K137" s="363"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63" t="str">
        <f>IF(ISBLANK(INDEX('Policy Characteristics'!I:I,MATCH($C137,'Policy Characteristics'!$C:$C,0))),"",INDEX('Policy Characteristics'!I:I,MATCH($C137,'Policy Characteristics'!$C:$C,0)))</f>
        <v>thousand KRW/vehicle</v>
      </c>
      <c r="P137" s="363" t="str">
        <f>IF(ISBLANK(INDEX('Policy Characteristics'!J:J,MATCH($C137,'Policy Characteristics'!$C:$C,0))),"",INDEX('Policy Characteristics'!J:J,MATCH($C137,'Policy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363" t="str">
        <f>IF(ISBLANK(INDEX('Policy Characteristics'!K:K,MATCH($C137,'Policy Characteristics'!$C:$C,0))),"",INDEX('Policy Characteristics'!K:K,MATCH($C137,'Policy Characteristics'!$C:$C,0)))</f>
        <v>transportation-sector-main.html#ev-subsidy</v>
      </c>
      <c r="R137" s="363" t="str">
        <f>IF(ISBLANK(INDEX('Policy Characteristics'!L:L,MATCH($C137,'Policy Characteristics'!$C:$C,0))),"",INDEX('Policy Characteristics'!L:L,MATCH($C137,'Policy Characteristics'!$C:$C,0)))</f>
        <v>ev-subsidy.html</v>
      </c>
    </row>
    <row r="138" spans="1:18" ht="19.95" customHeight="1">
      <c r="A138" s="363" t="str">
        <f>IF(ISBLANK(INDEX('Policy Characteristics'!A:A,MATCH($C138,'Policy Characteristics'!$C:$C,0))),"",INDEX('Policy Characteristics'!A:A,MATCH($C138,'Policy Characteristics'!$C:$C,0)))</f>
        <v>Transportation</v>
      </c>
      <c r="B138" s="375" t="str">
        <f>IF(ISBLANK(INDEX('Policy Characteristics'!B:B,MATCH($C138,'Policy Characteristics'!$C:$C,0))),"",INDEX('Policy Characteristics'!B:B,MATCH($C138,'Policy Characteristics'!$C:$C,0)))</f>
        <v>Freight Vehicle Subsidy</v>
      </c>
      <c r="C138" s="363" t="str">
        <f t="shared" si="4"/>
        <v>Additional Freight Vehicle Subsidy</v>
      </c>
      <c r="D138" s="255" t="s">
        <v>749</v>
      </c>
      <c r="E138" s="350" t="s">
        <v>764</v>
      </c>
      <c r="F138" s="350" t="s">
        <v>774</v>
      </c>
      <c r="G138" s="350" t="s">
        <v>764</v>
      </c>
      <c r="H138" s="18">
        <v>1719</v>
      </c>
      <c r="I138" s="378" t="s">
        <v>741</v>
      </c>
      <c r="J138" s="377" t="str">
        <f>IF(ISBLANK(INDEX('Policy Characteristics'!D:D,MATCH($C138,'Policy Characteristics'!$C:$C,0))),"",INDEX('Policy Characteristics'!D:D,MATCH($C138,'Policy Characteristics'!$C:$C,0)))</f>
        <v>Vehicle Subsidy</v>
      </c>
      <c r="K138" s="363"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63" t="str">
        <f>IF(ISBLANK(INDEX('Policy Characteristics'!I:I,MATCH($C138,'Policy Characteristics'!$C:$C,0))),"",INDEX('Policy Characteristics'!I:I,MATCH($C138,'Policy Characteristics'!$C:$C,0)))</f>
        <v>thousand KRW/vehicle</v>
      </c>
      <c r="P138" s="363" t="str">
        <f>IF(ISBLANK(INDEX('Policy Characteristics'!J:J,MATCH($C138,'Policy Characteristics'!$C:$C,0))),"",INDEX('Policy Characteristics'!J:J,MATCH($C138,'Policy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363" t="str">
        <f>IF(ISBLANK(INDEX('Policy Characteristics'!K:K,MATCH($C138,'Policy Characteristics'!$C:$C,0))),"",INDEX('Policy Characteristics'!K:K,MATCH($C138,'Policy Characteristics'!$C:$C,0)))</f>
        <v>transportation-sector-main.html#ev-subsidy</v>
      </c>
      <c r="R138" s="363" t="str">
        <f>IF(ISBLANK(INDEX('Policy Characteristics'!L:L,MATCH($C138,'Policy Characteristics'!$C:$C,0))),"",INDEX('Policy Characteristics'!L:L,MATCH($C138,'Policy Characteristics'!$C:$C,0)))</f>
        <v>ev-subsidy.html</v>
      </c>
    </row>
    <row r="139" spans="1:18" ht="19.95" customHeight="1">
      <c r="A139" s="363" t="str">
        <f>IF(ISBLANK(INDEX('Policy Characteristics'!A:A,MATCH($C139,'Policy Characteristics'!$C:$C,0))),"",INDEX('Policy Characteristics'!A:A,MATCH($C139,'Policy Characteristics'!$C:$C,0)))</f>
        <v>Transportation</v>
      </c>
      <c r="B139" s="375" t="str">
        <f>IF(ISBLANK(INDEX('Policy Characteristics'!B:B,MATCH($C139,'Policy Characteristics'!$C:$C,0))),"",INDEX('Policy Characteristics'!B:B,MATCH($C139,'Policy Characteristics'!$C:$C,0)))</f>
        <v>Freight Vehicle Subsidy</v>
      </c>
      <c r="C139" s="363" t="str">
        <f t="shared" si="4"/>
        <v>Additional Freight Vehicle Subsidy</v>
      </c>
      <c r="D139" s="255" t="s">
        <v>749</v>
      </c>
      <c r="E139" s="350" t="s">
        <v>765</v>
      </c>
      <c r="F139" s="350" t="s">
        <v>774</v>
      </c>
      <c r="G139" s="350" t="s">
        <v>766</v>
      </c>
      <c r="H139" s="18">
        <v>1720</v>
      </c>
      <c r="I139" s="378" t="s">
        <v>741</v>
      </c>
      <c r="J139" s="377" t="str">
        <f>IF(ISBLANK(INDEX('Policy Characteristics'!D:D,MATCH($C139,'Policy Characteristics'!$C:$C,0))),"",INDEX('Policy Characteristics'!D:D,MATCH($C139,'Policy Characteristics'!$C:$C,0)))</f>
        <v>Vehicle Subsidy</v>
      </c>
      <c r="K139" s="363"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63" t="str">
        <f>IF(ISBLANK(INDEX('Policy Characteristics'!I:I,MATCH($C139,'Policy Characteristics'!$C:$C,0))),"",INDEX('Policy Characteristics'!I:I,MATCH($C139,'Policy Characteristics'!$C:$C,0)))</f>
        <v>thousand KRW/vehicle</v>
      </c>
      <c r="P139" s="363" t="str">
        <f>IF(ISBLANK(INDEX('Policy Characteristics'!J:J,MATCH($C139,'Policy Characteristics'!$C:$C,0))),"",INDEX('Policy Characteristics'!J:J,MATCH($C139,'Policy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363" t="str">
        <f>IF(ISBLANK(INDEX('Policy Characteristics'!K:K,MATCH($C139,'Policy Characteristics'!$C:$C,0))),"",INDEX('Policy Characteristics'!K:K,MATCH($C139,'Policy Characteristics'!$C:$C,0)))</f>
        <v>transportation-sector-main.html#ev-subsidy</v>
      </c>
      <c r="R139" s="363" t="str">
        <f>IF(ISBLANK(INDEX('Policy Characteristics'!L:L,MATCH($C139,'Policy Characteristics'!$C:$C,0))),"",INDEX('Policy Characteristics'!L:L,MATCH($C139,'Policy Characteristics'!$C:$C,0)))</f>
        <v>ev-subsidy.html</v>
      </c>
    </row>
    <row r="140" spans="1:18" ht="19.95" customHeight="1">
      <c r="A140" s="363" t="str">
        <f>IF(ISBLANK(INDEX('Policy Characteristics'!A:A,MATCH($C140,'Policy Characteristics'!$C:$C,0))),"",INDEX('Policy Characteristics'!A:A,MATCH($C140,'Policy Characteristics'!$C:$C,0)))</f>
        <v>Transportation</v>
      </c>
      <c r="B140" s="375" t="str">
        <f>IF(ISBLANK(INDEX('Policy Characteristics'!B:B,MATCH($C140,'Policy Characteristics'!$C:$C,0))),"",INDEX('Policy Characteristics'!B:B,MATCH($C140,'Policy Characteristics'!$C:$C,0)))</f>
        <v>Freight Vehicle Subsidy</v>
      </c>
      <c r="C140" s="363" t="str">
        <f t="shared" si="4"/>
        <v>Additional Freight Vehicle Subsidy</v>
      </c>
      <c r="D140" s="255" t="s">
        <v>751</v>
      </c>
      <c r="E140" s="255" t="s">
        <v>753</v>
      </c>
      <c r="F140" s="350" t="s">
        <v>771</v>
      </c>
      <c r="G140" s="255" t="s">
        <v>755</v>
      </c>
      <c r="H140" s="18">
        <v>1721</v>
      </c>
      <c r="I140" s="378" t="s">
        <v>741</v>
      </c>
      <c r="J140" s="377" t="str">
        <f>IF(ISBLANK(INDEX('Policy Characteristics'!D:D,MATCH($C140,'Policy Characteristics'!$C:$C,0))),"",INDEX('Policy Characteristics'!D:D,MATCH($C140,'Policy Characteristics'!$C:$C,0)))</f>
        <v>Vehicle Subsidy</v>
      </c>
      <c r="K140" s="363"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63" t="str">
        <f>IF(ISBLANK(INDEX('Policy Characteristics'!I:I,MATCH($C140,'Policy Characteristics'!$C:$C,0))),"",INDEX('Policy Characteristics'!I:I,MATCH($C140,'Policy Characteristics'!$C:$C,0)))</f>
        <v>thousand KRW/vehicle</v>
      </c>
      <c r="P140" s="363" t="str">
        <f>IF(ISBLANK(INDEX('Policy Characteristics'!J:J,MATCH($C140,'Policy Characteristics'!$C:$C,0))),"",INDEX('Policy Characteristics'!J:J,MATCH($C140,'Policy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363" t="str">
        <f>IF(ISBLANK(INDEX('Policy Characteristics'!K:K,MATCH($C140,'Policy Characteristics'!$C:$C,0))),"",INDEX('Policy Characteristics'!K:K,MATCH($C140,'Policy Characteristics'!$C:$C,0)))</f>
        <v>transportation-sector-main.html#ev-subsidy</v>
      </c>
      <c r="R140" s="363" t="str">
        <f>IF(ISBLANK(INDEX('Policy Characteristics'!L:L,MATCH($C140,'Policy Characteristics'!$C:$C,0))),"",INDEX('Policy Characteristics'!L:L,MATCH($C140,'Policy Characteristics'!$C:$C,0)))</f>
        <v>ev-subsidy.html</v>
      </c>
    </row>
    <row r="141" spans="1:18" ht="19.95" customHeight="1">
      <c r="A141" s="363" t="str">
        <f>IF(ISBLANK(INDEX('Policy Characteristics'!A:A,MATCH($C141,'Policy Characteristics'!$C:$C,0))),"",INDEX('Policy Characteristics'!A:A,MATCH($C141,'Policy Characteristics'!$C:$C,0)))</f>
        <v>Transportation</v>
      </c>
      <c r="B141" s="375" t="str">
        <f>IF(ISBLANK(INDEX('Policy Characteristics'!B:B,MATCH($C141,'Policy Characteristics'!$C:$C,0))),"",INDEX('Policy Characteristics'!B:B,MATCH($C141,'Policy Characteristics'!$C:$C,0)))</f>
        <v>Freight Vehicle Subsidy</v>
      </c>
      <c r="C141" s="363" t="str">
        <f t="shared" si="4"/>
        <v>Additional Freight Vehicle Subsidy</v>
      </c>
      <c r="D141" s="255" t="s">
        <v>751</v>
      </c>
      <c r="E141" s="350" t="s">
        <v>756</v>
      </c>
      <c r="F141" s="350" t="s">
        <v>771</v>
      </c>
      <c r="G141" s="350" t="s">
        <v>757</v>
      </c>
      <c r="H141" s="18">
        <v>1722</v>
      </c>
      <c r="I141" s="378" t="s">
        <v>741</v>
      </c>
      <c r="J141" s="377" t="str">
        <f>IF(ISBLANK(INDEX('Policy Characteristics'!D:D,MATCH($C141,'Policy Characteristics'!$C:$C,0))),"",INDEX('Policy Characteristics'!D:D,MATCH($C141,'Policy Characteristics'!$C:$C,0)))</f>
        <v>Vehicle Subsidy</v>
      </c>
      <c r="K141" s="363"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63" t="str">
        <f>IF(ISBLANK(INDEX('Policy Characteristics'!I:I,MATCH($C141,'Policy Characteristics'!$C:$C,0))),"",INDEX('Policy Characteristics'!I:I,MATCH($C141,'Policy Characteristics'!$C:$C,0)))</f>
        <v>thousand KRW/vehicle</v>
      </c>
      <c r="P141" s="363" t="str">
        <f>IF(ISBLANK(INDEX('Policy Characteristics'!J:J,MATCH($C141,'Policy Characteristics'!$C:$C,0))),"",INDEX('Policy Characteristics'!J:J,MATCH($C141,'Policy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363" t="str">
        <f>IF(ISBLANK(INDEX('Policy Characteristics'!K:K,MATCH($C141,'Policy Characteristics'!$C:$C,0))),"",INDEX('Policy Characteristics'!K:K,MATCH($C141,'Policy Characteristics'!$C:$C,0)))</f>
        <v>transportation-sector-main.html#ev-subsidy</v>
      </c>
      <c r="R141" s="363" t="str">
        <f>IF(ISBLANK(INDEX('Policy Characteristics'!L:L,MATCH($C141,'Policy Characteristics'!$C:$C,0))),"",INDEX('Policy Characteristics'!L:L,MATCH($C141,'Policy Characteristics'!$C:$C,0)))</f>
        <v>ev-subsidy.html</v>
      </c>
    </row>
    <row r="142" spans="1:18" ht="19.95" customHeight="1">
      <c r="A142" s="363" t="str">
        <f>IF(ISBLANK(INDEX('Policy Characteristics'!A:A,MATCH($C142,'Policy Characteristics'!$C:$C,0))),"",INDEX('Policy Characteristics'!A:A,MATCH($C142,'Policy Characteristics'!$C:$C,0)))</f>
        <v>Transportation</v>
      </c>
      <c r="B142" s="375" t="str">
        <f>IF(ISBLANK(INDEX('Policy Characteristics'!B:B,MATCH($C142,'Policy Characteristics'!$C:$C,0))),"",INDEX('Policy Characteristics'!B:B,MATCH($C142,'Policy Characteristics'!$C:$C,0)))</f>
        <v>Freight Vehicle Subsidy</v>
      </c>
      <c r="C142" s="363" t="str">
        <f t="shared" si="4"/>
        <v>Additional Freight Vehicle Subsidy</v>
      </c>
      <c r="D142" s="255" t="s">
        <v>751</v>
      </c>
      <c r="E142" s="350" t="s">
        <v>758</v>
      </c>
      <c r="F142" s="350" t="s">
        <v>771</v>
      </c>
      <c r="G142" s="350" t="s">
        <v>759</v>
      </c>
      <c r="H142" s="18">
        <v>1723</v>
      </c>
      <c r="I142" s="378" t="s">
        <v>741</v>
      </c>
      <c r="J142" s="377" t="str">
        <f>IF(ISBLANK(INDEX('Policy Characteristics'!D:D,MATCH($C142,'Policy Characteristics'!$C:$C,0))),"",INDEX('Policy Characteristics'!D:D,MATCH($C142,'Policy Characteristics'!$C:$C,0)))</f>
        <v>Vehicle Subsidy</v>
      </c>
      <c r="K142" s="363"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63" t="str">
        <f>IF(ISBLANK(INDEX('Policy Characteristics'!I:I,MATCH($C142,'Policy Characteristics'!$C:$C,0))),"",INDEX('Policy Characteristics'!I:I,MATCH($C142,'Policy Characteristics'!$C:$C,0)))</f>
        <v>thousand KRW/vehicle</v>
      </c>
      <c r="P142" s="363" t="str">
        <f>IF(ISBLANK(INDEX('Policy Characteristics'!J:J,MATCH($C142,'Policy Characteristics'!$C:$C,0))),"",INDEX('Policy Characteristics'!J:J,MATCH($C142,'Policy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363" t="str">
        <f>IF(ISBLANK(INDEX('Policy Characteristics'!K:K,MATCH($C142,'Policy Characteristics'!$C:$C,0))),"",INDEX('Policy Characteristics'!K:K,MATCH($C142,'Policy Characteristics'!$C:$C,0)))</f>
        <v>transportation-sector-main.html#ev-subsidy</v>
      </c>
      <c r="R142" s="363" t="str">
        <f>IF(ISBLANK(INDEX('Policy Characteristics'!L:L,MATCH($C142,'Policy Characteristics'!$C:$C,0))),"",INDEX('Policy Characteristics'!L:L,MATCH($C142,'Policy Characteristics'!$C:$C,0)))</f>
        <v>ev-subsidy.html</v>
      </c>
    </row>
    <row r="143" spans="1:18" ht="19.95" customHeight="1">
      <c r="A143" s="363" t="str">
        <f>IF(ISBLANK(INDEX('Policy Characteristics'!A:A,MATCH($C143,'Policy Characteristics'!$C:$C,0))),"",INDEX('Policy Characteristics'!A:A,MATCH($C143,'Policy Characteristics'!$C:$C,0)))</f>
        <v>Transportation</v>
      </c>
      <c r="B143" s="375" t="str">
        <f>IF(ISBLANK(INDEX('Policy Characteristics'!B:B,MATCH($C143,'Policy Characteristics'!$C:$C,0))),"",INDEX('Policy Characteristics'!B:B,MATCH($C143,'Policy Characteristics'!$C:$C,0)))</f>
        <v>Freight Vehicle Subsidy</v>
      </c>
      <c r="C143" s="363" t="str">
        <f t="shared" si="4"/>
        <v>Additional Freight Vehicle Subsidy</v>
      </c>
      <c r="D143" s="255" t="s">
        <v>751</v>
      </c>
      <c r="E143" s="350" t="s">
        <v>760</v>
      </c>
      <c r="F143" s="350" t="s">
        <v>771</v>
      </c>
      <c r="G143" s="350" t="s">
        <v>761</v>
      </c>
      <c r="H143" s="18">
        <v>1724</v>
      </c>
      <c r="I143" s="378" t="s">
        <v>741</v>
      </c>
      <c r="J143" s="377" t="str">
        <f>IF(ISBLANK(INDEX('Policy Characteristics'!D:D,MATCH($C143,'Policy Characteristics'!$C:$C,0))),"",INDEX('Policy Characteristics'!D:D,MATCH($C143,'Policy Characteristics'!$C:$C,0)))</f>
        <v>Vehicle Subsidy</v>
      </c>
      <c r="K143" s="363"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63" t="str">
        <f>IF(ISBLANK(INDEX('Policy Characteristics'!I:I,MATCH($C143,'Policy Characteristics'!$C:$C,0))),"",INDEX('Policy Characteristics'!I:I,MATCH($C143,'Policy Characteristics'!$C:$C,0)))</f>
        <v>thousand KRW/vehicle</v>
      </c>
      <c r="P143" s="363" t="str">
        <f>IF(ISBLANK(INDEX('Policy Characteristics'!J:J,MATCH($C143,'Policy Characteristics'!$C:$C,0))),"",INDEX('Policy Characteristics'!J:J,MATCH($C143,'Policy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363" t="str">
        <f>IF(ISBLANK(INDEX('Policy Characteristics'!K:K,MATCH($C143,'Policy Characteristics'!$C:$C,0))),"",INDEX('Policy Characteristics'!K:K,MATCH($C143,'Policy Characteristics'!$C:$C,0)))</f>
        <v>transportation-sector-main.html#ev-subsidy</v>
      </c>
      <c r="R143" s="363" t="str">
        <f>IF(ISBLANK(INDEX('Policy Characteristics'!L:L,MATCH($C143,'Policy Characteristics'!$C:$C,0))),"",INDEX('Policy Characteristics'!L:L,MATCH($C143,'Policy Characteristics'!$C:$C,0)))</f>
        <v>ev-subsidy.html</v>
      </c>
    </row>
    <row r="144" spans="1:18" ht="19.95" customHeight="1">
      <c r="A144" s="363" t="str">
        <f>IF(ISBLANK(INDEX('Policy Characteristics'!A:A,MATCH($C144,'Policy Characteristics'!$C:$C,0))),"",INDEX('Policy Characteristics'!A:A,MATCH($C144,'Policy Characteristics'!$C:$C,0)))</f>
        <v>Transportation</v>
      </c>
      <c r="B144" s="375" t="str">
        <f>IF(ISBLANK(INDEX('Policy Characteristics'!B:B,MATCH($C144,'Policy Characteristics'!$C:$C,0))),"",INDEX('Policy Characteristics'!B:B,MATCH($C144,'Policy Characteristics'!$C:$C,0)))</f>
        <v>Freight Vehicle Subsidy</v>
      </c>
      <c r="C144" s="363" t="str">
        <f t="shared" si="4"/>
        <v>Additional Freight Vehicle Subsidy</v>
      </c>
      <c r="D144" s="255" t="s">
        <v>751</v>
      </c>
      <c r="E144" s="350" t="s">
        <v>762</v>
      </c>
      <c r="F144" s="350" t="s">
        <v>771</v>
      </c>
      <c r="G144" s="350" t="s">
        <v>763</v>
      </c>
      <c r="H144" s="18">
        <v>1725</v>
      </c>
      <c r="I144" s="378" t="s">
        <v>741</v>
      </c>
      <c r="J144" s="377" t="str">
        <f>IF(ISBLANK(INDEX('Policy Characteristics'!D:D,MATCH($C144,'Policy Characteristics'!$C:$C,0))),"",INDEX('Policy Characteristics'!D:D,MATCH($C144,'Policy Characteristics'!$C:$C,0)))</f>
        <v>Vehicle Subsidy</v>
      </c>
      <c r="K144" s="363"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63" t="str">
        <f>IF(ISBLANK(INDEX('Policy Characteristics'!I:I,MATCH($C144,'Policy Characteristics'!$C:$C,0))),"",INDEX('Policy Characteristics'!I:I,MATCH($C144,'Policy Characteristics'!$C:$C,0)))</f>
        <v>thousand KRW/vehicle</v>
      </c>
      <c r="P144" s="363" t="str">
        <f>IF(ISBLANK(INDEX('Policy Characteristics'!J:J,MATCH($C144,'Policy Characteristics'!$C:$C,0))),"",INDEX('Policy Characteristics'!J:J,MATCH($C144,'Policy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363" t="str">
        <f>IF(ISBLANK(INDEX('Policy Characteristics'!K:K,MATCH($C144,'Policy Characteristics'!$C:$C,0))),"",INDEX('Policy Characteristics'!K:K,MATCH($C144,'Policy Characteristics'!$C:$C,0)))</f>
        <v>transportation-sector-main.html#ev-subsidy</v>
      </c>
      <c r="R144" s="363" t="str">
        <f>IF(ISBLANK(INDEX('Policy Characteristics'!L:L,MATCH($C144,'Policy Characteristics'!$C:$C,0))),"",INDEX('Policy Characteristics'!L:L,MATCH($C144,'Policy Characteristics'!$C:$C,0)))</f>
        <v>ev-subsidy.html</v>
      </c>
    </row>
    <row r="145" spans="1:18" ht="19.95" customHeight="1">
      <c r="A145" s="363" t="str">
        <f>IF(ISBLANK(INDEX('Policy Characteristics'!A:A,MATCH($C145,'Policy Characteristics'!$C:$C,0))),"",INDEX('Policy Characteristics'!A:A,MATCH($C145,'Policy Characteristics'!$C:$C,0)))</f>
        <v>Transportation</v>
      </c>
      <c r="B145" s="375" t="str">
        <f>IF(ISBLANK(INDEX('Policy Characteristics'!B:B,MATCH($C145,'Policy Characteristics'!$C:$C,0))),"",INDEX('Policy Characteristics'!B:B,MATCH($C145,'Policy Characteristics'!$C:$C,0)))</f>
        <v>Freight Vehicle Subsidy</v>
      </c>
      <c r="C145" s="363" t="str">
        <f t="shared" si="4"/>
        <v>Additional Freight Vehicle Subsidy</v>
      </c>
      <c r="D145" s="255" t="s">
        <v>751</v>
      </c>
      <c r="E145" s="350" t="s">
        <v>764</v>
      </c>
      <c r="F145" s="350" t="s">
        <v>771</v>
      </c>
      <c r="G145" s="350" t="s">
        <v>764</v>
      </c>
      <c r="H145" s="18">
        <v>1726</v>
      </c>
      <c r="I145" s="378" t="s">
        <v>741</v>
      </c>
      <c r="J145" s="377" t="str">
        <f>IF(ISBLANK(INDEX('Policy Characteristics'!D:D,MATCH($C145,'Policy Characteristics'!$C:$C,0))),"",INDEX('Policy Characteristics'!D:D,MATCH($C145,'Policy Characteristics'!$C:$C,0)))</f>
        <v>Vehicle Subsidy</v>
      </c>
      <c r="K145" s="363"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63" t="str">
        <f>IF(ISBLANK(INDEX('Policy Characteristics'!I:I,MATCH($C145,'Policy Characteristics'!$C:$C,0))),"",INDEX('Policy Characteristics'!I:I,MATCH($C145,'Policy Characteristics'!$C:$C,0)))</f>
        <v>thousand KRW/vehicle</v>
      </c>
      <c r="P145" s="363" t="str">
        <f>IF(ISBLANK(INDEX('Policy Characteristics'!J:J,MATCH($C145,'Policy Characteristics'!$C:$C,0))),"",INDEX('Policy Characteristics'!J:J,MATCH($C145,'Policy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363" t="str">
        <f>IF(ISBLANK(INDEX('Policy Characteristics'!K:K,MATCH($C145,'Policy Characteristics'!$C:$C,0))),"",INDEX('Policy Characteristics'!K:K,MATCH($C145,'Policy Characteristics'!$C:$C,0)))</f>
        <v>transportation-sector-main.html#ev-subsidy</v>
      </c>
      <c r="R145" s="363" t="str">
        <f>IF(ISBLANK(INDEX('Policy Characteristics'!L:L,MATCH($C145,'Policy Characteristics'!$C:$C,0))),"",INDEX('Policy Characteristics'!L:L,MATCH($C145,'Policy Characteristics'!$C:$C,0)))</f>
        <v>ev-subsidy.html</v>
      </c>
    </row>
    <row r="146" spans="1:18" ht="19.95" customHeight="1">
      <c r="A146" s="363" t="str">
        <f>IF(ISBLANK(INDEX('Policy Characteristics'!A:A,MATCH($C146,'Policy Characteristics'!$C:$C,0))),"",INDEX('Policy Characteristics'!A:A,MATCH($C146,'Policy Characteristics'!$C:$C,0)))</f>
        <v>Transportation</v>
      </c>
      <c r="B146" s="375" t="str">
        <f>IF(ISBLANK(INDEX('Policy Characteristics'!B:B,MATCH($C146,'Policy Characteristics'!$C:$C,0))),"",INDEX('Policy Characteristics'!B:B,MATCH($C146,'Policy Characteristics'!$C:$C,0)))</f>
        <v>Freight Vehicle Subsidy</v>
      </c>
      <c r="C146" s="363" t="str">
        <f t="shared" si="4"/>
        <v>Additional Freight Vehicle Subsidy</v>
      </c>
      <c r="D146" s="255" t="s">
        <v>751</v>
      </c>
      <c r="E146" s="350" t="s">
        <v>765</v>
      </c>
      <c r="F146" s="350" t="s">
        <v>771</v>
      </c>
      <c r="G146" s="350" t="s">
        <v>766</v>
      </c>
      <c r="H146" s="18">
        <v>1727</v>
      </c>
      <c r="I146" s="378" t="s">
        <v>741</v>
      </c>
      <c r="J146" s="377" t="str">
        <f>IF(ISBLANK(INDEX('Policy Characteristics'!D:D,MATCH($C146,'Policy Characteristics'!$C:$C,0))),"",INDEX('Policy Characteristics'!D:D,MATCH($C146,'Policy Characteristics'!$C:$C,0)))</f>
        <v>Vehicle Subsidy</v>
      </c>
      <c r="K146" s="363"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63" t="str">
        <f>IF(ISBLANK(INDEX('Policy Characteristics'!I:I,MATCH($C146,'Policy Characteristics'!$C:$C,0))),"",INDEX('Policy Characteristics'!I:I,MATCH($C146,'Policy Characteristics'!$C:$C,0)))</f>
        <v>thousand KRW/vehicle</v>
      </c>
      <c r="P146" s="363" t="str">
        <f>IF(ISBLANK(INDEX('Policy Characteristics'!J:J,MATCH($C146,'Policy Characteristics'!$C:$C,0))),"",INDEX('Policy Characteristics'!J:J,MATCH($C146,'Policy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363" t="str">
        <f>IF(ISBLANK(INDEX('Policy Characteristics'!K:K,MATCH($C146,'Policy Characteristics'!$C:$C,0))),"",INDEX('Policy Characteristics'!K:K,MATCH($C146,'Policy Characteristics'!$C:$C,0)))</f>
        <v>transportation-sector-main.html#ev-subsidy</v>
      </c>
      <c r="R146" s="363" t="str">
        <f>IF(ISBLANK(INDEX('Policy Characteristics'!L:L,MATCH($C146,'Policy Characteristics'!$C:$C,0))),"",INDEX('Policy Characteristics'!L:L,MATCH($C146,'Policy Characteristics'!$C:$C,0)))</f>
        <v>ev-subsidy.html</v>
      </c>
    </row>
    <row r="147" spans="1:18" ht="19.95" customHeight="1">
      <c r="A147" s="363" t="str">
        <f>IF(ISBLANK(INDEX('Policy Characteristics'!A:A,MATCH($C147,'Policy Characteristics'!$C:$C,0))),"",INDEX('Policy Characteristics'!A:A,MATCH($C147,'Policy Characteristics'!$C:$C,0)))</f>
        <v>Transportation</v>
      </c>
      <c r="B147" s="375" t="str">
        <f>IF(ISBLANK(INDEX('Policy Characteristics'!B:B,MATCH($C147,'Policy Characteristics'!$C:$C,0))),"",INDEX('Policy Characteristics'!B:B,MATCH($C147,'Policy Characteristics'!$C:$C,0)))</f>
        <v>Feebate</v>
      </c>
      <c r="C147" t="s">
        <v>97</v>
      </c>
      <c r="D147" s="255"/>
      <c r="E147" s="255"/>
      <c r="F147" s="255"/>
      <c r="G147" s="255"/>
      <c r="H147" s="18">
        <v>1</v>
      </c>
      <c r="I147" s="376" t="s">
        <v>731</v>
      </c>
      <c r="J147" s="377" t="str">
        <f>IF(ISBLANK(INDEX('Policy Characteristics'!D:D,MATCH($C147,'Policy Characteristics'!$C:$C,0))),"",INDEX('Policy Characteristics'!D:D,MATCH($C147,'Policy Characteristics'!$C:$C,0)))</f>
        <v>Feebate</v>
      </c>
      <c r="K147" s="363"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63" t="str">
        <f>IF(ISBLANK(INDEX('Policy Characteristics'!I:I,MATCH($C147,'Policy Characteristics'!$C:$C,0))),"",INDEX('Policy Characteristics'!I:I,MATCH($C147,'Policy Characteristics'!$C:$C,0)))</f>
        <v>% of global best practice rate</v>
      </c>
      <c r="P147" s="363"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63" t="str">
        <f>IF(ISBLANK(INDEX('Policy Characteristics'!K:K,MATCH($C147,'Policy Characteristics'!$C:$C,0))),"",INDEX('Policy Characteristics'!K:K,MATCH($C147,'Policy Characteristics'!$C:$C,0)))</f>
        <v>transportation-sector-main.html#feebate</v>
      </c>
      <c r="R147" s="363" t="str">
        <f>IF(ISBLANK(INDEX('Policy Characteristics'!L:L,MATCH($C147,'Policy Characteristics'!$C:$C,0))),"",INDEX('Policy Characteristics'!L:L,MATCH($C147,'Policy Characteristics'!$C:$C,0)))</f>
        <v>feebate.html</v>
      </c>
    </row>
    <row r="148" spans="1:18" ht="19.95" customHeight="1">
      <c r="A148" s="363" t="str">
        <f>IF(ISBLANK(INDEX('Policy Characteristics'!A:A,MATCH($C148,'Policy Characteristics'!$C:$C,0))),"",INDEX('Policy Characteristics'!A:A,MATCH($C148,'Policy Characteristics'!$C:$C,0)))</f>
        <v>Transportation</v>
      </c>
      <c r="B148" s="375" t="str">
        <f>IF(ISBLANK(INDEX('Policy Characteristics'!B:B,MATCH($C148,'Policy Characteristics'!$C:$C,0))),"",INDEX('Policy Characteristics'!B:B,MATCH($C148,'Policy Characteristics'!$C:$C,0)))</f>
        <v>Fuel Economy Standard</v>
      </c>
      <c r="C148" t="s">
        <v>106</v>
      </c>
      <c r="D148" s="255" t="s">
        <v>775</v>
      </c>
      <c r="E148" s="255" t="s">
        <v>727</v>
      </c>
      <c r="F148" s="255" t="s">
        <v>776</v>
      </c>
      <c r="G148" s="350" t="s">
        <v>754</v>
      </c>
      <c r="H148" s="18">
        <v>362</v>
      </c>
      <c r="I148" s="378" t="s">
        <v>731</v>
      </c>
      <c r="J148" s="377" t="str">
        <f>IF(ISBLANK(INDEX('Policy Characteristics'!D:D,MATCH($C148,'Policy Characteristics'!$C:$C,0))),"",INDEX('Policy Characteristics'!D:D,MATCH($C148,'Policy Characteristics'!$C:$C,0)))</f>
        <v>Vehicle Fuel Economy Standards</v>
      </c>
      <c r="K148" s="363"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63" t="str">
        <f>IF(ISBLANK(INDEX('Policy Characteristics'!I:I,MATCH($C148,'Policy Characteristics'!$C:$C,0))),"",INDEX('Policy Characteristics'!I:I,MATCH($C148,'Policy Characteristics'!$C:$C,0)))</f>
        <v>% change in miles/gal</v>
      </c>
      <c r="P148" s="363"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63" t="str">
        <f>IF(ISBLANK(INDEX('Policy Characteristics'!K:K,MATCH($C148,'Policy Characteristics'!$C:$C,0))),"",INDEX('Policy Characteristics'!K:K,MATCH($C148,'Policy Characteristics'!$C:$C,0)))</f>
        <v>transportation-sector-main.html#fuel-econ-std</v>
      </c>
      <c r="R148" s="363" t="str">
        <f>IF(ISBLANK(INDEX('Policy Characteristics'!L:L,MATCH($C148,'Policy Characteristics'!$C:$C,0))),"",INDEX('Policy Characteristics'!L:L,MATCH($C148,'Policy Characteristics'!$C:$C,0)))</f>
        <v>fuel-economy-standard.html</v>
      </c>
    </row>
    <row r="149" spans="1:18" ht="19.95" customHeight="1">
      <c r="A149" s="363" t="str">
        <f>IF(ISBLANK(INDEX('Policy Characteristics'!A:A,MATCH($C149,'Policy Characteristics'!$C:$C,0))),"",INDEX('Policy Characteristics'!A:A,MATCH($C149,'Policy Characteristics'!$C:$C,0)))</f>
        <v>Transportation</v>
      </c>
      <c r="B149" s="375" t="str">
        <f>IF(ISBLANK(INDEX('Policy Characteristics'!B:B,MATCH($C149,'Policy Characteristics'!$C:$C,0))),"",INDEX('Policy Characteristics'!B:B,MATCH($C149,'Policy Characteristics'!$C:$C,0)))</f>
        <v>Fuel Economy Standard</v>
      </c>
      <c r="C149" s="363" t="str">
        <f t="shared" ref="C149:C152" si="5">C$148</f>
        <v>Percentage Additional Improvement of Fuel Economy Std</v>
      </c>
      <c r="D149" s="255" t="s">
        <v>777</v>
      </c>
      <c r="E149" s="255" t="s">
        <v>727</v>
      </c>
      <c r="F149" s="255" t="s">
        <v>778</v>
      </c>
      <c r="G149" s="350" t="s">
        <v>772</v>
      </c>
      <c r="H149" s="18">
        <v>363</v>
      </c>
      <c r="I149" s="378" t="s">
        <v>731</v>
      </c>
      <c r="J149" s="377" t="str">
        <f>IF(ISBLANK(INDEX('Policy Characteristics'!D:D,MATCH($C149,'Policy Characteristics'!$C:$C,0))),"",INDEX('Policy Characteristics'!D:D,MATCH($C149,'Policy Characteristics'!$C:$C,0)))</f>
        <v>Vehicle Fuel Economy Standards</v>
      </c>
      <c r="K149" s="363"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63" t="str">
        <f>IF(ISBLANK(INDEX('Policy Characteristics'!I:I,MATCH($C149,'Policy Characteristics'!$C:$C,0))),"",INDEX('Policy Characteristics'!I:I,MATCH($C149,'Policy Characteristics'!$C:$C,0)))</f>
        <v>% change in miles/gal</v>
      </c>
      <c r="P149" s="363"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63" t="str">
        <f>IF(ISBLANK(INDEX('Policy Characteristics'!K:K,MATCH($C149,'Policy Characteristics'!$C:$C,0))),"",INDEX('Policy Characteristics'!K:K,MATCH($C149,'Policy Characteristics'!$C:$C,0)))</f>
        <v>transportation-sector-main.html#fuel-econ-std</v>
      </c>
      <c r="R149" s="363" t="str">
        <f>IF(ISBLANK(INDEX('Policy Characteristics'!L:L,MATCH($C149,'Policy Characteristics'!$C:$C,0))),"",INDEX('Policy Characteristics'!L:L,MATCH($C149,'Policy Characteristics'!$C:$C,0)))</f>
        <v>fuel-economy-standard.html</v>
      </c>
    </row>
    <row r="150" spans="1:18" ht="19.95" customHeight="1">
      <c r="A150" s="363" t="str">
        <f>IF(ISBLANK(INDEX('Policy Characteristics'!A:A,MATCH($C150,'Policy Characteristics'!$C:$C,0))),"",INDEX('Policy Characteristics'!A:A,MATCH($C150,'Policy Characteristics'!$C:$C,0)))</f>
        <v>Transportation</v>
      </c>
      <c r="B150" s="375" t="str">
        <f>IF(ISBLANK(INDEX('Policy Characteristics'!B:B,MATCH($C150,'Policy Characteristics'!$C:$C,0))),"",INDEX('Policy Characteristics'!B:B,MATCH($C150,'Policy Characteristics'!$C:$C,0)))</f>
        <v>Fuel Economy Standard</v>
      </c>
      <c r="C150" s="363" t="str">
        <f t="shared" ref="C150:C153" si="6">C$148</f>
        <v>Percentage Additional Improvement of Fuel Economy Std</v>
      </c>
      <c r="D150" s="255" t="s">
        <v>775</v>
      </c>
      <c r="E150" s="255" t="s">
        <v>743</v>
      </c>
      <c r="F150" s="255" t="s">
        <v>776</v>
      </c>
      <c r="G150" s="350" t="s">
        <v>767</v>
      </c>
      <c r="H150" s="18">
        <v>364</v>
      </c>
      <c r="I150" s="378" t="s">
        <v>731</v>
      </c>
      <c r="J150" s="377" t="str">
        <f>IF(ISBLANK(INDEX('Policy Characteristics'!D:D,MATCH($C150,'Policy Characteristics'!$C:$C,0))),"",INDEX('Policy Characteristics'!D:D,MATCH($C150,'Policy Characteristics'!$C:$C,0)))</f>
        <v>Vehicle Fuel Economy Standards</v>
      </c>
      <c r="K150" s="363"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63" t="str">
        <f>IF(ISBLANK(INDEX('Policy Characteristics'!I:I,MATCH($C150,'Policy Characteristics'!$C:$C,0))),"",INDEX('Policy Characteristics'!I:I,MATCH($C150,'Policy Characteristics'!$C:$C,0)))</f>
        <v>% change in miles/gal</v>
      </c>
      <c r="P150" s="363"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63" t="str">
        <f>IF(ISBLANK(INDEX('Policy Characteristics'!K:K,MATCH($C150,'Policy Characteristics'!$C:$C,0))),"",INDEX('Policy Characteristics'!K:K,MATCH($C150,'Policy Characteristics'!$C:$C,0)))</f>
        <v>transportation-sector-main.html#fuel-econ-std</v>
      </c>
      <c r="R150" s="363" t="str">
        <f>IF(ISBLANK(INDEX('Policy Characteristics'!L:L,MATCH($C150,'Policy Characteristics'!$C:$C,0))),"",INDEX('Policy Characteristics'!L:L,MATCH($C150,'Policy Characteristics'!$C:$C,0)))</f>
        <v>fuel-economy-standard.html</v>
      </c>
    </row>
    <row r="151" spans="1:18" ht="19.95" customHeight="1">
      <c r="A151" s="363" t="str">
        <f>IF(ISBLANK(INDEX('Policy Characteristics'!A:A,MATCH($C151,'Policy Characteristics'!$C:$C,0))),"",INDEX('Policy Characteristics'!A:A,MATCH($C151,'Policy Characteristics'!$C:$C,0)))</f>
        <v>Transportation</v>
      </c>
      <c r="B151" s="375" t="str">
        <f>IF(ISBLANK(INDEX('Policy Characteristics'!B:B,MATCH($C151,'Policy Characteristics'!$C:$C,0))),"",INDEX('Policy Characteristics'!B:B,MATCH($C151,'Policy Characteristics'!$C:$C,0)))</f>
        <v>Fuel Economy Standard</v>
      </c>
      <c r="C151" s="363" t="str">
        <f t="shared" si="5"/>
        <v>Percentage Additional Improvement of Fuel Economy Std</v>
      </c>
      <c r="D151" s="255" t="s">
        <v>777</v>
      </c>
      <c r="E151" s="255" t="s">
        <v>743</v>
      </c>
      <c r="F151" s="255" t="s">
        <v>778</v>
      </c>
      <c r="G151" s="350" t="s">
        <v>773</v>
      </c>
      <c r="H151" s="18">
        <v>365</v>
      </c>
      <c r="I151" s="378" t="s">
        <v>731</v>
      </c>
      <c r="J151" s="377" t="str">
        <f>IF(ISBLANK(INDEX('Policy Characteristics'!D:D,MATCH($C151,'Policy Characteristics'!$C:$C,0))),"",INDEX('Policy Characteristics'!D:D,MATCH($C151,'Policy Characteristics'!$C:$C,0)))</f>
        <v>Vehicle Fuel Economy Standards</v>
      </c>
      <c r="K151" s="363"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63" t="str">
        <f>IF(ISBLANK(INDEX('Policy Characteristics'!I:I,MATCH($C151,'Policy Characteristics'!$C:$C,0))),"",INDEX('Policy Characteristics'!I:I,MATCH($C151,'Policy Characteristics'!$C:$C,0)))</f>
        <v>% change in miles/gal</v>
      </c>
      <c r="P151" s="363"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63" t="str">
        <f>IF(ISBLANK(INDEX('Policy Characteristics'!K:K,MATCH($C151,'Policy Characteristics'!$C:$C,0))),"",INDEX('Policy Characteristics'!K:K,MATCH($C151,'Policy Characteristics'!$C:$C,0)))</f>
        <v>transportation-sector-main.html#fuel-econ-std</v>
      </c>
      <c r="R151" s="363" t="str">
        <f>IF(ISBLANK(INDEX('Policy Characteristics'!L:L,MATCH($C151,'Policy Characteristics'!$C:$C,0))),"",INDEX('Policy Characteristics'!L:L,MATCH($C151,'Policy Characteristics'!$C:$C,0)))</f>
        <v>fuel-economy-standard.html</v>
      </c>
    </row>
    <row r="152" spans="1:18" ht="19.95" customHeight="1">
      <c r="A152" s="363" t="str">
        <f>IF(ISBLANK(INDEX('Policy Characteristics'!A:A,MATCH($C152,'Policy Characteristics'!$C:$C,0))),"",INDEX('Policy Characteristics'!A:A,MATCH($C152,'Policy Characteristics'!$C:$C,0)))</f>
        <v>Transportation</v>
      </c>
      <c r="B152" s="375" t="str">
        <f>IF(ISBLANK(INDEX('Policy Characteristics'!B:B,MATCH($C152,'Policy Characteristics'!$C:$C,0))),"",INDEX('Policy Characteristics'!B:B,MATCH($C152,'Policy Characteristics'!$C:$C,0)))</f>
        <v>Fuel Economy Standard</v>
      </c>
      <c r="C152" s="363" t="str">
        <f t="shared" si="5"/>
        <v>Percentage Additional Improvement of Fuel Economy Std</v>
      </c>
      <c r="D152" s="255" t="s">
        <v>775</v>
      </c>
      <c r="E152" s="255" t="s">
        <v>745</v>
      </c>
      <c r="F152" s="255" t="s">
        <v>776</v>
      </c>
      <c r="G152" s="350" t="s">
        <v>768</v>
      </c>
      <c r="H152" s="18">
        <v>366</v>
      </c>
      <c r="I152" s="378" t="s">
        <v>731</v>
      </c>
      <c r="J152" s="377" t="str">
        <f>IF(ISBLANK(INDEX('Policy Characteristics'!D:D,MATCH($C152,'Policy Characteristics'!$C:$C,0))),"",INDEX('Policy Characteristics'!D:D,MATCH($C152,'Policy Characteristics'!$C:$C,0)))</f>
        <v>Vehicle Fuel Economy Standards</v>
      </c>
      <c r="K152" s="363"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63" t="str">
        <f>IF(ISBLANK(INDEX('Policy Characteristics'!I:I,MATCH($C152,'Policy Characteristics'!$C:$C,0))),"",INDEX('Policy Characteristics'!I:I,MATCH($C152,'Policy Characteristics'!$C:$C,0)))</f>
        <v>% change in miles/gal</v>
      </c>
      <c r="P152" s="363"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63" t="str">
        <f>IF(ISBLANK(INDEX('Policy Characteristics'!K:K,MATCH($C152,'Policy Characteristics'!$C:$C,0))),"",INDEX('Policy Characteristics'!K:K,MATCH($C152,'Policy Characteristics'!$C:$C,0)))</f>
        <v>transportation-sector-main.html#fuel-econ-std</v>
      </c>
      <c r="R152" s="363" t="str">
        <f>IF(ISBLANK(INDEX('Policy Characteristics'!L:L,MATCH($C152,'Policy Characteristics'!$C:$C,0))),"",INDEX('Policy Characteristics'!L:L,MATCH($C152,'Policy Characteristics'!$C:$C,0)))</f>
        <v>fuel-economy-standard.html</v>
      </c>
    </row>
    <row r="153" spans="1:18" ht="19.95" customHeight="1">
      <c r="A153" s="363" t="str">
        <f>IF(ISBLANK(INDEX('Policy Characteristics'!A:A,MATCH($C153,'Policy Characteristics'!$C:$C,0))),"",INDEX('Policy Characteristics'!A:A,MATCH($C153,'Policy Characteristics'!$C:$C,0)))</f>
        <v>Transportation</v>
      </c>
      <c r="B153" s="375" t="str">
        <f>IF(ISBLANK(INDEX('Policy Characteristics'!B:B,MATCH($C153,'Policy Characteristics'!$C:$C,0))),"",INDEX('Policy Characteristics'!B:B,MATCH($C153,'Policy Characteristics'!$C:$C,0)))</f>
        <v>Fuel Economy Standard</v>
      </c>
      <c r="C153" s="363" t="str">
        <f t="shared" si="6"/>
        <v>Percentage Additional Improvement of Fuel Economy Std</v>
      </c>
      <c r="D153" s="255" t="s">
        <v>777</v>
      </c>
      <c r="E153" s="255" t="s">
        <v>745</v>
      </c>
      <c r="F153" s="255" t="s">
        <v>778</v>
      </c>
      <c r="G153" s="350" t="s">
        <v>768</v>
      </c>
      <c r="H153" s="18">
        <v>367</v>
      </c>
      <c r="I153" s="378" t="s">
        <v>731</v>
      </c>
      <c r="J153" s="377" t="str">
        <f>IF(ISBLANK(INDEX('Policy Characteristics'!D:D,MATCH($C153,'Policy Characteristics'!$C:$C,0))),"",INDEX('Policy Characteristics'!D:D,MATCH($C153,'Policy Characteristics'!$C:$C,0)))</f>
        <v>Vehicle Fuel Economy Standards</v>
      </c>
      <c r="K153" s="363"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63" t="str">
        <f>IF(ISBLANK(INDEX('Policy Characteristics'!I:I,MATCH($C153,'Policy Characteristics'!$C:$C,0))),"",INDEX('Policy Characteristics'!I:I,MATCH($C153,'Policy Characteristics'!$C:$C,0)))</f>
        <v>% change in miles/gal</v>
      </c>
      <c r="P153" s="363"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63" t="str">
        <f>IF(ISBLANK(INDEX('Policy Characteristics'!K:K,MATCH($C153,'Policy Characteristics'!$C:$C,0))),"",INDEX('Policy Characteristics'!K:K,MATCH($C153,'Policy Characteristics'!$C:$C,0)))</f>
        <v>transportation-sector-main.html#fuel-econ-std</v>
      </c>
      <c r="R153" s="363" t="str">
        <f>IF(ISBLANK(INDEX('Policy Characteristics'!L:L,MATCH($C153,'Policy Characteristics'!$C:$C,0))),"",INDEX('Policy Characteristics'!L:L,MATCH($C153,'Policy Characteristics'!$C:$C,0)))</f>
        <v>fuel-economy-standard.html</v>
      </c>
    </row>
    <row r="154" spans="1:18" ht="19.95" customHeight="1">
      <c r="A154" s="363" t="str">
        <f>IF(ISBLANK(INDEX('Policy Characteristics'!A:A,MATCH($C154,'Policy Characteristics'!$C:$C,0))),"",INDEX('Policy Characteristics'!A:A,MATCH($C154,'Policy Characteristics'!$C:$C,0)))</f>
        <v>Transportation</v>
      </c>
      <c r="B154" s="375" t="str">
        <f>IF(ISBLANK(INDEX('Policy Characteristics'!B:B,MATCH($C154,'Policy Characteristics'!$C:$C,0))),"",INDEX('Policy Characteristics'!B:B,MATCH($C154,'Policy Characteristics'!$C:$C,0)))</f>
        <v>Fuel Economy Standard</v>
      </c>
      <c r="C154" s="363" t="str">
        <f t="shared" ref="C154:C159" si="7">C$148</f>
        <v>Percentage Additional Improvement of Fuel Economy Std</v>
      </c>
      <c r="D154" s="255" t="s">
        <v>775</v>
      </c>
      <c r="E154" s="255" t="s">
        <v>747</v>
      </c>
      <c r="F154" s="255" t="s">
        <v>776</v>
      </c>
      <c r="G154" s="350" t="s">
        <v>769</v>
      </c>
      <c r="H154" s="18">
        <v>368</v>
      </c>
      <c r="I154" s="378" t="s">
        <v>731</v>
      </c>
      <c r="J154" s="377" t="str">
        <f>IF(ISBLANK(INDEX('Policy Characteristics'!D:D,MATCH($C154,'Policy Characteristics'!$C:$C,0))),"",INDEX('Policy Characteristics'!D:D,MATCH($C154,'Policy Characteristics'!$C:$C,0)))</f>
        <v>Vehicle Fuel Economy Standards</v>
      </c>
      <c r="K154" s="363"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63" t="str">
        <f>IF(ISBLANK(INDEX('Policy Characteristics'!I:I,MATCH($C154,'Policy Characteristics'!$C:$C,0))),"",INDEX('Policy Characteristics'!I:I,MATCH($C154,'Policy Characteristics'!$C:$C,0)))</f>
        <v>% change in miles/gal</v>
      </c>
      <c r="P154" s="363"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63" t="str">
        <f>IF(ISBLANK(INDEX('Policy Characteristics'!K:K,MATCH($C154,'Policy Characteristics'!$C:$C,0))),"",INDEX('Policy Characteristics'!K:K,MATCH($C154,'Policy Characteristics'!$C:$C,0)))</f>
        <v>transportation-sector-main.html#fuel-econ-std</v>
      </c>
      <c r="R154" s="363" t="str">
        <f>IF(ISBLANK(INDEX('Policy Characteristics'!L:L,MATCH($C154,'Policy Characteristics'!$C:$C,0))),"",INDEX('Policy Characteristics'!L:L,MATCH($C154,'Policy Characteristics'!$C:$C,0)))</f>
        <v>fuel-economy-standard.html</v>
      </c>
    </row>
    <row r="155" spans="1:18" ht="19.95" customHeight="1">
      <c r="A155" s="363" t="str">
        <f>IF(ISBLANK(INDEX('Policy Characteristics'!A:A,MATCH($C155,'Policy Characteristics'!$C:$C,0))),"",INDEX('Policy Characteristics'!A:A,MATCH($C155,'Policy Characteristics'!$C:$C,0)))</f>
        <v>Transportation</v>
      </c>
      <c r="B155" s="375" t="str">
        <f>IF(ISBLANK(INDEX('Policy Characteristics'!B:B,MATCH($C155,'Policy Characteristics'!$C:$C,0))),"",INDEX('Policy Characteristics'!B:B,MATCH($C155,'Policy Characteristics'!$C:$C,0)))</f>
        <v>Fuel Economy Standard</v>
      </c>
      <c r="C155" s="363" t="str">
        <f t="shared" si="7"/>
        <v>Percentage Additional Improvement of Fuel Economy Std</v>
      </c>
      <c r="D155" s="255" t="s">
        <v>777</v>
      </c>
      <c r="E155" s="255" t="s">
        <v>747</v>
      </c>
      <c r="F155" s="255" t="s">
        <v>778</v>
      </c>
      <c r="G155" s="350" t="s">
        <v>769</v>
      </c>
      <c r="H155" s="18">
        <v>369</v>
      </c>
      <c r="I155" s="378" t="s">
        <v>731</v>
      </c>
      <c r="J155" s="377" t="str">
        <f>IF(ISBLANK(INDEX('Policy Characteristics'!D:D,MATCH($C155,'Policy Characteristics'!$C:$C,0))),"",INDEX('Policy Characteristics'!D:D,MATCH($C155,'Policy Characteristics'!$C:$C,0)))</f>
        <v>Vehicle Fuel Economy Standards</v>
      </c>
      <c r="K155" s="363"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63" t="str">
        <f>IF(ISBLANK(INDEX('Policy Characteristics'!I:I,MATCH($C155,'Policy Characteristics'!$C:$C,0))),"",INDEX('Policy Characteristics'!I:I,MATCH($C155,'Policy Characteristics'!$C:$C,0)))</f>
        <v>% change in miles/gal</v>
      </c>
      <c r="P155" s="363"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63" t="str">
        <f>IF(ISBLANK(INDEX('Policy Characteristics'!K:K,MATCH($C155,'Policy Characteristics'!$C:$C,0))),"",INDEX('Policy Characteristics'!K:K,MATCH($C155,'Policy Characteristics'!$C:$C,0)))</f>
        <v>transportation-sector-main.html#fuel-econ-std</v>
      </c>
      <c r="R155" s="363" t="str">
        <f>IF(ISBLANK(INDEX('Policy Characteristics'!L:L,MATCH($C155,'Policy Characteristics'!$C:$C,0))),"",INDEX('Policy Characteristics'!L:L,MATCH($C155,'Policy Characteristics'!$C:$C,0)))</f>
        <v>fuel-economy-standard.html</v>
      </c>
    </row>
    <row r="156" spans="1:18" ht="19.95" customHeight="1">
      <c r="A156" s="363" t="str">
        <f>IF(ISBLANK(INDEX('Policy Characteristics'!A:A,MATCH($C156,'Policy Characteristics'!$C:$C,0))),"",INDEX('Policy Characteristics'!A:A,MATCH($C156,'Policy Characteristics'!$C:$C,0)))</f>
        <v>Transportation</v>
      </c>
      <c r="B156" s="375" t="str">
        <f>IF(ISBLANK(INDEX('Policy Characteristics'!B:B,MATCH($C156,'Policy Characteristics'!$C:$C,0))),"",INDEX('Policy Characteristics'!B:B,MATCH($C156,'Policy Characteristics'!$C:$C,0)))</f>
        <v>Fuel Economy Standard</v>
      </c>
      <c r="C156" s="363" t="str">
        <f t="shared" si="7"/>
        <v>Percentage Additional Improvement of Fuel Economy Std</v>
      </c>
      <c r="D156" s="255" t="s">
        <v>775</v>
      </c>
      <c r="E156" s="255" t="s">
        <v>749</v>
      </c>
      <c r="F156" s="255" t="s">
        <v>776</v>
      </c>
      <c r="G156" s="350" t="s">
        <v>770</v>
      </c>
      <c r="H156" s="18">
        <v>370</v>
      </c>
      <c r="I156" s="378" t="s">
        <v>731</v>
      </c>
      <c r="J156" s="377" t="str">
        <f>IF(ISBLANK(INDEX('Policy Characteristics'!D:D,MATCH($C156,'Policy Characteristics'!$C:$C,0))),"",INDEX('Policy Characteristics'!D:D,MATCH($C156,'Policy Characteristics'!$C:$C,0)))</f>
        <v>Vehicle Fuel Economy Standards</v>
      </c>
      <c r="K156" s="363"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63" t="str">
        <f>IF(ISBLANK(INDEX('Policy Characteristics'!I:I,MATCH($C156,'Policy Characteristics'!$C:$C,0))),"",INDEX('Policy Characteristics'!I:I,MATCH($C156,'Policy Characteristics'!$C:$C,0)))</f>
        <v>% change in miles/gal</v>
      </c>
      <c r="P156" s="363"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63" t="str">
        <f>IF(ISBLANK(INDEX('Policy Characteristics'!K:K,MATCH($C156,'Policy Characteristics'!$C:$C,0))),"",INDEX('Policy Characteristics'!K:K,MATCH($C156,'Policy Characteristics'!$C:$C,0)))</f>
        <v>transportation-sector-main.html#fuel-econ-std</v>
      </c>
      <c r="R156" s="363" t="str">
        <f>IF(ISBLANK(INDEX('Policy Characteristics'!L:L,MATCH($C156,'Policy Characteristics'!$C:$C,0))),"",INDEX('Policy Characteristics'!L:L,MATCH($C156,'Policy Characteristics'!$C:$C,0)))</f>
        <v>fuel-economy-standard.html</v>
      </c>
    </row>
    <row r="157" spans="1:18" ht="19.95" customHeight="1">
      <c r="A157" s="363" t="str">
        <f>IF(ISBLANK(INDEX('Policy Characteristics'!A:A,MATCH($C157,'Policy Characteristics'!$C:$C,0))),"",INDEX('Policy Characteristics'!A:A,MATCH($C157,'Policy Characteristics'!$C:$C,0)))</f>
        <v>Transportation</v>
      </c>
      <c r="B157" s="375" t="str">
        <f>IF(ISBLANK(INDEX('Policy Characteristics'!B:B,MATCH($C157,'Policy Characteristics'!$C:$C,0))),"",INDEX('Policy Characteristics'!B:B,MATCH($C157,'Policy Characteristics'!$C:$C,0)))</f>
        <v>Fuel Economy Standard</v>
      </c>
      <c r="C157" s="363" t="str">
        <f t="shared" si="7"/>
        <v>Percentage Additional Improvement of Fuel Economy Std</v>
      </c>
      <c r="D157" s="255" t="s">
        <v>777</v>
      </c>
      <c r="E157" s="255" t="s">
        <v>749</v>
      </c>
      <c r="F157" s="255" t="s">
        <v>778</v>
      </c>
      <c r="G157" s="350" t="s">
        <v>774</v>
      </c>
      <c r="H157" s="18">
        <v>371</v>
      </c>
      <c r="I157" s="378" t="s">
        <v>731</v>
      </c>
      <c r="J157" s="377" t="str">
        <f>IF(ISBLANK(INDEX('Policy Characteristics'!D:D,MATCH($C157,'Policy Characteristics'!$C:$C,0))),"",INDEX('Policy Characteristics'!D:D,MATCH($C157,'Policy Characteristics'!$C:$C,0)))</f>
        <v>Vehicle Fuel Economy Standards</v>
      </c>
      <c r="K157" s="363"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63" t="str">
        <f>IF(ISBLANK(INDEX('Policy Characteristics'!I:I,MATCH($C157,'Policy Characteristics'!$C:$C,0))),"",INDEX('Policy Characteristics'!I:I,MATCH($C157,'Policy Characteristics'!$C:$C,0)))</f>
        <v>% change in miles/gal</v>
      </c>
      <c r="P157" s="363"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63" t="str">
        <f>IF(ISBLANK(INDEX('Policy Characteristics'!K:K,MATCH($C157,'Policy Characteristics'!$C:$C,0))),"",INDEX('Policy Characteristics'!K:K,MATCH($C157,'Policy Characteristics'!$C:$C,0)))</f>
        <v>transportation-sector-main.html#fuel-econ-std</v>
      </c>
      <c r="R157" s="363" t="str">
        <f>IF(ISBLANK(INDEX('Policy Characteristics'!L:L,MATCH($C157,'Policy Characteristics'!$C:$C,0))),"",INDEX('Policy Characteristics'!L:L,MATCH($C157,'Policy Characteristics'!$C:$C,0)))</f>
        <v>fuel-economy-standard.html</v>
      </c>
    </row>
    <row r="158" spans="1:18" ht="19.95" customHeight="1">
      <c r="A158" s="363" t="str">
        <f>IF(ISBLANK(INDEX('Policy Characteristics'!A:A,MATCH($C158,'Policy Characteristics'!$C:$C,0))),"",INDEX('Policy Characteristics'!A:A,MATCH($C158,'Policy Characteristics'!$C:$C,0)))</f>
        <v>Transportation</v>
      </c>
      <c r="B158" s="375" t="str">
        <f>IF(ISBLANK(INDEX('Policy Characteristics'!B:B,MATCH($C158,'Policy Characteristics'!$C:$C,0))),"",INDEX('Policy Characteristics'!B:B,MATCH($C158,'Policy Characteristics'!$C:$C,0)))</f>
        <v>Fuel Economy Standard</v>
      </c>
      <c r="C158" s="363" t="str">
        <f t="shared" si="7"/>
        <v>Percentage Additional Improvement of Fuel Economy Std</v>
      </c>
      <c r="D158" s="255" t="s">
        <v>775</v>
      </c>
      <c r="E158" s="255" t="s">
        <v>751</v>
      </c>
      <c r="F158" s="255" t="s">
        <v>776</v>
      </c>
      <c r="G158" s="350" t="s">
        <v>771</v>
      </c>
      <c r="H158" s="18">
        <v>372</v>
      </c>
      <c r="I158" s="378" t="s">
        <v>731</v>
      </c>
      <c r="J158" s="377" t="str">
        <f>IF(ISBLANK(INDEX('Policy Characteristics'!D:D,MATCH($C158,'Policy Characteristics'!$C:$C,0))),"",INDEX('Policy Characteristics'!D:D,MATCH($C158,'Policy Characteristics'!$C:$C,0)))</f>
        <v>Vehicle Fuel Economy Standards</v>
      </c>
      <c r="K158" s="363"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63" t="str">
        <f>IF(ISBLANK(INDEX('Policy Characteristics'!I:I,MATCH($C158,'Policy Characteristics'!$C:$C,0))),"",INDEX('Policy Characteristics'!I:I,MATCH($C158,'Policy Characteristics'!$C:$C,0)))</f>
        <v>% change in miles/gal</v>
      </c>
      <c r="P158" s="363"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63" t="str">
        <f>IF(ISBLANK(INDEX('Policy Characteristics'!K:K,MATCH($C158,'Policy Characteristics'!$C:$C,0))),"",INDEX('Policy Characteristics'!K:K,MATCH($C158,'Policy Characteristics'!$C:$C,0)))</f>
        <v>transportation-sector-main.html#fuel-econ-std</v>
      </c>
      <c r="R158" s="363" t="str">
        <f>IF(ISBLANK(INDEX('Policy Characteristics'!L:L,MATCH($C158,'Policy Characteristics'!$C:$C,0))),"",INDEX('Policy Characteristics'!L:L,MATCH($C158,'Policy Characteristics'!$C:$C,0)))</f>
        <v>fuel-economy-standard.html</v>
      </c>
    </row>
    <row r="159" spans="1:18" ht="19.95" customHeight="1">
      <c r="A159" s="363" t="str">
        <f>IF(ISBLANK(INDEX('Policy Characteristics'!A:A,MATCH($C159,'Policy Characteristics'!$C:$C,0))),"",INDEX('Policy Characteristics'!A:A,MATCH($C159,'Policy Characteristics'!$C:$C,0)))</f>
        <v>Transportation</v>
      </c>
      <c r="B159" s="375" t="str">
        <f>IF(ISBLANK(INDEX('Policy Characteristics'!B:B,MATCH($C159,'Policy Characteristics'!$C:$C,0))),"",INDEX('Policy Characteristics'!B:B,MATCH($C159,'Policy Characteristics'!$C:$C,0)))</f>
        <v>Fuel Economy Standard</v>
      </c>
      <c r="C159" s="363" t="str">
        <f t="shared" si="7"/>
        <v>Percentage Additional Improvement of Fuel Economy Std</v>
      </c>
      <c r="D159" s="255" t="s">
        <v>777</v>
      </c>
      <c r="E159" s="255" t="s">
        <v>751</v>
      </c>
      <c r="F159" s="255" t="s">
        <v>778</v>
      </c>
      <c r="G159" s="350" t="s">
        <v>771</v>
      </c>
      <c r="H159" s="18">
        <v>373</v>
      </c>
      <c r="I159" s="378" t="s">
        <v>741</v>
      </c>
      <c r="J159" s="377" t="str">
        <f>IF(ISBLANK(INDEX('Policy Characteristics'!D:D,MATCH($C159,'Policy Characteristics'!$C:$C,0))),"",INDEX('Policy Characteristics'!D:D,MATCH($C159,'Policy Characteristics'!$C:$C,0)))</f>
        <v>Vehicle Fuel Economy Standards</v>
      </c>
      <c r="K159" s="363"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63" t="str">
        <f>IF(ISBLANK(INDEX('Policy Characteristics'!I:I,MATCH($C159,'Policy Characteristics'!$C:$C,0))),"",INDEX('Policy Characteristics'!I:I,MATCH($C159,'Policy Characteristics'!$C:$C,0)))</f>
        <v>% change in miles/gal</v>
      </c>
      <c r="P159" s="363"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63" t="str">
        <f>IF(ISBLANK(INDEX('Policy Characteristics'!K:K,MATCH($C159,'Policy Characteristics'!$C:$C,0))),"",INDEX('Policy Characteristics'!K:K,MATCH($C159,'Policy Characteristics'!$C:$C,0)))</f>
        <v>transportation-sector-main.html#fuel-econ-std</v>
      </c>
      <c r="R159" s="363" t="str">
        <f>IF(ISBLANK(INDEX('Policy Characteristics'!L:L,MATCH($C159,'Policy Characteristics'!$C:$C,0))),"",INDEX('Policy Characteristics'!L:L,MATCH($C159,'Policy Characteristics'!$C:$C,0)))</f>
        <v>fuel-economy-standard.html</v>
      </c>
    </row>
    <row r="160" spans="1:18" s="350" customFormat="1" ht="19.95" customHeight="1">
      <c r="A160" s="363" t="str">
        <f>IF(ISBLANK(INDEX('Policy Characteristics'!A:A,MATCH($C160,'Policy Characteristics'!$C:$C,0))),"",INDEX('Policy Characteristics'!A:A,MATCH($C160,'Policy Characteristics'!$C:$C,0)))</f>
        <v>Transportation</v>
      </c>
      <c r="B160" s="375" t="str">
        <f>IF(ISBLANK(INDEX('Policy Characteristics'!B:B,MATCH($C160,'Policy Characteristics'!$C:$C,0))),"",INDEX('Policy Characteristics'!B:B,MATCH($C160,'Policy Characteristics'!$C:$C,0)))</f>
        <v>Low Carbon Fuel Standard</v>
      </c>
      <c r="C160" s="350" t="s">
        <v>116</v>
      </c>
      <c r="D160" s="255"/>
      <c r="E160" s="255"/>
      <c r="F160" s="255"/>
      <c r="G160" s="255"/>
      <c r="H160" s="241">
        <v>190</v>
      </c>
      <c r="I160" s="376" t="s">
        <v>731</v>
      </c>
      <c r="J160" s="377" t="str">
        <f>IF(ISBLANK(INDEX('Policy Characteristics'!D:D,MATCH($C160,'Policy Characteristics'!$C:$C,0))),"",INDEX('Policy Characteristics'!D:D,MATCH($C160,'Policy Characteristics'!$C:$C,0)))</f>
        <v>Low Carbon Fuel Standard</v>
      </c>
      <c r="K160" s="363"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63" t="str">
        <f>IF(ISBLANK(INDEX('Policy Characteristics'!I:I,MATCH($C160,'Policy Characteristics'!$C:$C,0))),"",INDEX('Policy Characteristics'!I:I,MATCH($C160,'Policy Characteristics'!$C:$C,0)))</f>
        <v>% reduction in carbon emissions</v>
      </c>
      <c r="P160" s="363"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63" t="str">
        <f>IF(ISBLANK(INDEX('Policy Characteristics'!K:K,MATCH($C160,'Policy Characteristics'!$C:$C,0))),"",INDEX('Policy Characteristics'!K:K,MATCH($C160,'Policy Characteristics'!$C:$C,0)))</f>
        <v>transportation-sector-main.html#lcfs</v>
      </c>
      <c r="R160" s="363" t="str">
        <f>IF(ISBLANK(INDEX('Policy Characteristics'!L:L,MATCH($C160,'Policy Characteristics'!$C:$C,0))),"",INDEX('Policy Characteristics'!L:L,MATCH($C160,'Policy Characteristics'!$C:$C,0)))</f>
        <v>low-carbon-fuel-standard.html</v>
      </c>
    </row>
    <row r="161" spans="1:18" s="350" customFormat="1" ht="19.95" customHeight="1">
      <c r="A161" s="363" t="str">
        <f>IF(ISBLANK(INDEX('Policy Characteristics'!A:A,MATCH($C161,'Policy Characteristics'!$C:$C,0))),"",INDEX('Policy Characteristics'!A:A,MATCH($C161,'Policy Characteristics'!$C:$C,0)))</f>
        <v>Transportation</v>
      </c>
      <c r="B161" s="375" t="str">
        <f>IF(ISBLANK(INDEX('Policy Characteristics'!B:B,MATCH($C161,'Policy Characteristics'!$C:$C,0))),"",INDEX('Policy Characteristics'!B:B,MATCH($C161,'Policy Characteristics'!$C:$C,0)))</f>
        <v>Non-BAU LCFS-Qualifying Vehicles</v>
      </c>
      <c r="C161" t="s">
        <v>124</v>
      </c>
      <c r="D161" s="255"/>
      <c r="E161" s="255"/>
      <c r="F161" s="255"/>
      <c r="G161" s="255"/>
      <c r="H161" s="241">
        <v>2284</v>
      </c>
      <c r="I161" s="376" t="s">
        <v>731</v>
      </c>
      <c r="J161" s="377" t="str">
        <f>IF(ISBLANK(INDEX('Policy Characteristics'!D:D,MATCH($C161,'Policy Characteristics'!$C:$C,0))),"",INDEX('Policy Characteristics'!D:D,MATCH($C161,'Policy Characteristics'!$C:$C,0)))</f>
        <v>Low Carbon Fuel Standard</v>
      </c>
      <c r="K161" s="363"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63" t="str">
        <f>IF(ISBLANK(INDEX('Policy Characteristics'!I:I,MATCH($C161,'Policy Characteristics'!$C:$C,0))),"",INDEX('Policy Characteristics'!I:I,MATCH($C161,'Policy Characteristics'!$C:$C,0)))</f>
        <v>on/off</v>
      </c>
      <c r="P161" s="363"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63" t="str">
        <f>IF(ISBLANK(INDEX('Policy Characteristics'!K:K,MATCH($C161,'Policy Characteristics'!$C:$C,0))),"",INDEX('Policy Characteristics'!K:K,MATCH($C161,'Policy Characteristics'!$C:$C,0)))</f>
        <v>transportation-sector-main.html#lcfs</v>
      </c>
      <c r="R161" s="363" t="str">
        <f>IF(ISBLANK(INDEX('Policy Characteristics'!L:L,MATCH($C161,'Policy Characteristics'!$C:$C,0))),"",INDEX('Policy Characteristics'!L:L,MATCH($C161,'Policy Characteristics'!$C:$C,0)))</f>
        <v>low-carbon-fuel-standard.html</v>
      </c>
    </row>
    <row r="162" spans="1:18" ht="19.95" customHeight="1">
      <c r="A162" s="363" t="str">
        <f>IF(ISBLANK(INDEX('Policy Characteristics'!A:A,MATCH($C162,'Policy Characteristics'!$C:$C,0))),"",INDEX('Policy Characteristics'!A:A,MATCH($C162,'Policy Characteristics'!$C:$C,0)))</f>
        <v>Transportation</v>
      </c>
      <c r="B162" s="375" t="str">
        <f>IF(ISBLANK(INDEX('Policy Characteristics'!B:B,MATCH($C162,'Policy Characteristics'!$C:$C,0))),"",INDEX('Policy Characteristics'!B:B,MATCH($C162,'Policy Characteristics'!$C:$C,0)))</f>
        <v>Mode Shifting</v>
      </c>
      <c r="C162" t="s">
        <v>129</v>
      </c>
      <c r="D162" s="255" t="s">
        <v>775</v>
      </c>
      <c r="E162" s="255" t="s">
        <v>727</v>
      </c>
      <c r="F162" s="255" t="s">
        <v>776</v>
      </c>
      <c r="G162" s="350" t="s">
        <v>754</v>
      </c>
      <c r="H162" s="18">
        <v>848</v>
      </c>
      <c r="I162" s="376" t="s">
        <v>731</v>
      </c>
      <c r="J162" s="377" t="str">
        <f>IF(ISBLANK(INDEX('Policy Characteristics'!D:D,MATCH($C162,'Policy Characteristics'!$C:$C,0))),"",INDEX('Policy Characteristics'!D:D,MATCH($C162,'Policy Characteristics'!$C:$C,0)))</f>
        <v>Mode Shifting</v>
      </c>
      <c r="K162" s="363"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63" t="str">
        <f>IF(ISBLANK(INDEX('Policy Characteristics'!I:I,MATCH($C162,'Policy Characteristics'!$C:$C,0))),"",INDEX('Policy Characteristics'!I:I,MATCH($C162,'Policy Characteristics'!$C:$C,0)))</f>
        <v>% of trips shifted</v>
      </c>
      <c r="P162" s="363"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63" t="str">
        <f>IF(ISBLANK(INDEX('Policy Characteristics'!K:K,MATCH($C162,'Policy Characteristics'!$C:$C,0))),"",INDEX('Policy Characteristics'!K:K,MATCH($C162,'Policy Characteristics'!$C:$C,0)))</f>
        <v>transportation-sector-main.html#tdm</v>
      </c>
      <c r="R162" s="363" t="str">
        <f>IF(ISBLANK(INDEX('Policy Characteristics'!L:L,MATCH($C162,'Policy Characteristics'!$C:$C,0))),"",INDEX('Policy Characteristics'!L:L,MATCH($C162,'Policy Characteristics'!$C:$C,0)))</f>
        <v>transportation-demand-management.html</v>
      </c>
    </row>
    <row r="163" spans="1:18" ht="19.95" customHeight="1">
      <c r="A163" s="363" t="str">
        <f>IF(ISBLANK(INDEX('Policy Characteristics'!A:A,MATCH($C163,'Policy Characteristics'!$C:$C,0))),"",INDEX('Policy Characteristics'!A:A,MATCH($C163,'Policy Characteristics'!$C:$C,0)))</f>
        <v>Transportation</v>
      </c>
      <c r="B163" s="375" t="str">
        <f>IF(ISBLANK(INDEX('Policy Characteristics'!B:B,MATCH($C163,'Policy Characteristics'!$C:$C,0))),"",INDEX('Policy Characteristics'!B:B,MATCH($C163,'Policy Characteristics'!$C:$C,0)))</f>
        <v>Mode Shifting</v>
      </c>
      <c r="C163" s="363" t="str">
        <f t="shared" ref="C163:C173" si="8">C$162</f>
        <v>Percent of Travel Demand Shifted to Other Modes or Eliminated</v>
      </c>
      <c r="D163" s="255" t="s">
        <v>775</v>
      </c>
      <c r="E163" s="255" t="s">
        <v>743</v>
      </c>
      <c r="F163" s="255" t="s">
        <v>776</v>
      </c>
      <c r="G163" s="350" t="s">
        <v>767</v>
      </c>
      <c r="H163" s="18">
        <v>849</v>
      </c>
      <c r="I163" s="378" t="s">
        <v>741</v>
      </c>
      <c r="J163" s="377" t="str">
        <f>IF(ISBLANK(INDEX('Policy Characteristics'!D:D,MATCH($C163,'Policy Characteristics'!$C:$C,0))),"",INDEX('Policy Characteristics'!D:D,MATCH($C163,'Policy Characteristics'!$C:$C,0)))</f>
        <v>Mode Shifting</v>
      </c>
      <c r="K163" s="363"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63" t="str">
        <f>IF(ISBLANK(INDEX('Policy Characteristics'!I:I,MATCH($C163,'Policy Characteristics'!$C:$C,0))),"",INDEX('Policy Characteristics'!I:I,MATCH($C163,'Policy Characteristics'!$C:$C,0)))</f>
        <v>% of trips shifted</v>
      </c>
      <c r="P163" s="363"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63" t="str">
        <f>IF(ISBLANK(INDEX('Policy Characteristics'!K:K,MATCH($C163,'Policy Characteristics'!$C:$C,0))),"",INDEX('Policy Characteristics'!K:K,MATCH($C163,'Policy Characteristics'!$C:$C,0)))</f>
        <v>transportation-sector-main.html#tdm</v>
      </c>
      <c r="R163" s="363" t="str">
        <f>IF(ISBLANK(INDEX('Policy Characteristics'!L:L,MATCH($C163,'Policy Characteristics'!$C:$C,0))),"",INDEX('Policy Characteristics'!L:L,MATCH($C163,'Policy Characteristics'!$C:$C,0)))</f>
        <v>transportation-demand-management.html</v>
      </c>
    </row>
    <row r="164" spans="1:18" ht="19.95" customHeight="1">
      <c r="A164" s="363" t="str">
        <f>IF(ISBLANK(INDEX('Policy Characteristics'!A:A,MATCH($C164,'Policy Characteristics'!$C:$C,0))),"",INDEX('Policy Characteristics'!A:A,MATCH($C164,'Policy Characteristics'!$C:$C,0)))</f>
        <v>Transportation</v>
      </c>
      <c r="B164" s="375" t="str">
        <f>IF(ISBLANK(INDEX('Policy Characteristics'!B:B,MATCH($C164,'Policy Characteristics'!$C:$C,0))),"",INDEX('Policy Characteristics'!B:B,MATCH($C164,'Policy Characteristics'!$C:$C,0)))</f>
        <v>Mode Shifting</v>
      </c>
      <c r="C164" s="363" t="str">
        <f t="shared" si="8"/>
        <v>Percent of Travel Demand Shifted to Other Modes or Eliminated</v>
      </c>
      <c r="D164" s="255" t="s">
        <v>775</v>
      </c>
      <c r="E164" s="255" t="s">
        <v>745</v>
      </c>
      <c r="F164" s="255" t="s">
        <v>776</v>
      </c>
      <c r="G164" s="350" t="s">
        <v>768</v>
      </c>
      <c r="H164" s="18">
        <v>850</v>
      </c>
      <c r="I164" s="376" t="s">
        <v>731</v>
      </c>
      <c r="J164" s="377" t="str">
        <f>IF(ISBLANK(INDEX('Policy Characteristics'!D:D,MATCH($C164,'Policy Characteristics'!$C:$C,0))),"",INDEX('Policy Characteristics'!D:D,MATCH($C164,'Policy Characteristics'!$C:$C,0)))</f>
        <v>Mode Shifting</v>
      </c>
      <c r="K164" s="363"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63" t="str">
        <f>IF(ISBLANK(INDEX('Policy Characteristics'!I:I,MATCH($C164,'Policy Characteristics'!$C:$C,0))),"",INDEX('Policy Characteristics'!I:I,MATCH($C164,'Policy Characteristics'!$C:$C,0)))</f>
        <v>% of trips shifted</v>
      </c>
      <c r="P164" s="363"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63" t="str">
        <f>IF(ISBLANK(INDEX('Policy Characteristics'!K:K,MATCH($C164,'Policy Characteristics'!$C:$C,0))),"",INDEX('Policy Characteristics'!K:K,MATCH($C164,'Policy Characteristics'!$C:$C,0)))</f>
        <v>transportation-sector-main.html#tdm</v>
      </c>
      <c r="R164" s="363" t="str">
        <f>IF(ISBLANK(INDEX('Policy Characteristics'!L:L,MATCH($C164,'Policy Characteristics'!$C:$C,0))),"",INDEX('Policy Characteristics'!L:L,MATCH($C164,'Policy Characteristics'!$C:$C,0)))</f>
        <v>transportation-demand-management.html</v>
      </c>
    </row>
    <row r="165" spans="1:18" ht="19.95" customHeight="1">
      <c r="A165" s="363" t="str">
        <f>IF(ISBLANK(INDEX('Policy Characteristics'!A:A,MATCH($C165,'Policy Characteristics'!$C:$C,0))),"",INDEX('Policy Characteristics'!A:A,MATCH($C165,'Policy Characteristics'!$C:$C,0)))</f>
        <v>Transportation</v>
      </c>
      <c r="B165" s="375" t="str">
        <f>IF(ISBLANK(INDEX('Policy Characteristics'!B:B,MATCH($C165,'Policy Characteristics'!$C:$C,0))),"",INDEX('Policy Characteristics'!B:B,MATCH($C165,'Policy Characteristics'!$C:$C,0)))</f>
        <v>Mode Shifting</v>
      </c>
      <c r="C165" s="363" t="str">
        <f t="shared" si="8"/>
        <v>Percent of Travel Demand Shifted to Other Modes or Eliminated</v>
      </c>
      <c r="D165" s="255" t="s">
        <v>775</v>
      </c>
      <c r="E165" s="255" t="s">
        <v>747</v>
      </c>
      <c r="F165" s="255" t="s">
        <v>776</v>
      </c>
      <c r="G165" s="255" t="s">
        <v>769</v>
      </c>
      <c r="H165" s="18">
        <v>851</v>
      </c>
      <c r="I165" s="378" t="s">
        <v>741</v>
      </c>
      <c r="J165" s="377" t="str">
        <f>IF(ISBLANK(INDEX('Policy Characteristics'!D:D,MATCH($C165,'Policy Characteristics'!$C:$C,0))),"",INDEX('Policy Characteristics'!D:D,MATCH($C165,'Policy Characteristics'!$C:$C,0)))</f>
        <v>Mode Shifting</v>
      </c>
      <c r="K165" s="363"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63" t="str">
        <f>IF(ISBLANK(INDEX('Policy Characteristics'!I:I,MATCH($C165,'Policy Characteristics'!$C:$C,0))),"",INDEX('Policy Characteristics'!I:I,MATCH($C165,'Policy Characteristics'!$C:$C,0)))</f>
        <v>% of trips shifted</v>
      </c>
      <c r="P165" s="363"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63" t="str">
        <f>IF(ISBLANK(INDEX('Policy Characteristics'!K:K,MATCH($C165,'Policy Characteristics'!$C:$C,0))),"",INDEX('Policy Characteristics'!K:K,MATCH($C165,'Policy Characteristics'!$C:$C,0)))</f>
        <v>transportation-sector-main.html#tdm</v>
      </c>
      <c r="R165" s="363" t="str">
        <f>IF(ISBLANK(INDEX('Policy Characteristics'!L:L,MATCH($C165,'Policy Characteristics'!$C:$C,0))),"",INDEX('Policy Characteristics'!L:L,MATCH($C165,'Policy Characteristics'!$C:$C,0)))</f>
        <v>transportation-demand-management.html</v>
      </c>
    </row>
    <row r="166" spans="1:18" ht="19.95" customHeight="1">
      <c r="A166" s="363" t="str">
        <f>IF(ISBLANK(INDEX('Policy Characteristics'!A:A,MATCH($C166,'Policy Characteristics'!$C:$C,0))),"",INDEX('Policy Characteristics'!A:A,MATCH($C166,'Policy Characteristics'!$C:$C,0)))</f>
        <v>Transportation</v>
      </c>
      <c r="B166" s="375" t="str">
        <f>IF(ISBLANK(INDEX('Policy Characteristics'!B:B,MATCH($C166,'Policy Characteristics'!$C:$C,0))),"",INDEX('Policy Characteristics'!B:B,MATCH($C166,'Policy Characteristics'!$C:$C,0)))</f>
        <v>Mode Shifting</v>
      </c>
      <c r="C166" s="363" t="str">
        <f t="shared" si="8"/>
        <v>Percent of Travel Demand Shifted to Other Modes or Eliminated</v>
      </c>
      <c r="D166" s="255" t="s">
        <v>775</v>
      </c>
      <c r="E166" s="255" t="s">
        <v>749</v>
      </c>
      <c r="F166" s="255" t="s">
        <v>776</v>
      </c>
      <c r="G166" s="350" t="s">
        <v>770</v>
      </c>
      <c r="H166" s="18">
        <v>852</v>
      </c>
      <c r="I166" s="378" t="s">
        <v>741</v>
      </c>
      <c r="J166" s="377" t="str">
        <f>IF(ISBLANK(INDEX('Policy Characteristics'!D:D,MATCH($C166,'Policy Characteristics'!$C:$C,0))),"",INDEX('Policy Characteristics'!D:D,MATCH($C166,'Policy Characteristics'!$C:$C,0)))</f>
        <v>Mode Shifting</v>
      </c>
      <c r="K166" s="363"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63" t="str">
        <f>IF(ISBLANK(INDEX('Policy Characteristics'!I:I,MATCH($C166,'Policy Characteristics'!$C:$C,0))),"",INDEX('Policy Characteristics'!I:I,MATCH($C166,'Policy Characteristics'!$C:$C,0)))</f>
        <v>% of trips shifted</v>
      </c>
      <c r="P166" s="363"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63" t="str">
        <f>IF(ISBLANK(INDEX('Policy Characteristics'!K:K,MATCH($C166,'Policy Characteristics'!$C:$C,0))),"",INDEX('Policy Characteristics'!K:K,MATCH($C166,'Policy Characteristics'!$C:$C,0)))</f>
        <v>transportation-sector-main.html#tdm</v>
      </c>
      <c r="R166" s="363" t="str">
        <f>IF(ISBLANK(INDEX('Policy Characteristics'!L:L,MATCH($C166,'Policy Characteristics'!$C:$C,0))),"",INDEX('Policy Characteristics'!L:L,MATCH($C166,'Policy Characteristics'!$C:$C,0)))</f>
        <v>transportation-demand-management.html</v>
      </c>
    </row>
    <row r="167" spans="1:18" ht="19.95" customHeight="1">
      <c r="A167" s="363" t="str">
        <f>IF(ISBLANK(INDEX('Policy Characteristics'!A:A,MATCH($C167,'Policy Characteristics'!$C:$C,0))),"",INDEX('Policy Characteristics'!A:A,MATCH($C167,'Policy Characteristics'!$C:$C,0)))</f>
        <v>Transportation</v>
      </c>
      <c r="B167" s="375" t="str">
        <f>IF(ISBLANK(INDEX('Policy Characteristics'!B:B,MATCH($C167,'Policy Characteristics'!$C:$C,0))),"",INDEX('Policy Characteristics'!B:B,MATCH($C167,'Policy Characteristics'!$C:$C,0)))</f>
        <v>Mode Shifting</v>
      </c>
      <c r="C167" s="363" t="str">
        <f t="shared" si="8"/>
        <v>Percent of Travel Demand Shifted to Other Modes or Eliminated</v>
      </c>
      <c r="D167" s="255" t="s">
        <v>775</v>
      </c>
      <c r="E167" s="255" t="s">
        <v>751</v>
      </c>
      <c r="F167" s="255" t="s">
        <v>776</v>
      </c>
      <c r="G167" s="255" t="s">
        <v>771</v>
      </c>
      <c r="H167" s="18">
        <v>853</v>
      </c>
      <c r="I167" s="378" t="s">
        <v>741</v>
      </c>
      <c r="J167" s="377" t="str">
        <f>IF(ISBLANK(INDEX('Policy Characteristics'!D:D,MATCH($C167,'Policy Characteristics'!$C:$C,0))),"",INDEX('Policy Characteristics'!D:D,MATCH($C167,'Policy Characteristics'!$C:$C,0)))</f>
        <v>Mode Shifting</v>
      </c>
      <c r="K167" s="363"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63" t="str">
        <f>IF(ISBLANK(INDEX('Policy Characteristics'!I:I,MATCH($C167,'Policy Characteristics'!$C:$C,0))),"",INDEX('Policy Characteristics'!I:I,MATCH($C167,'Policy Characteristics'!$C:$C,0)))</f>
        <v>% of trips shifted</v>
      </c>
      <c r="P167" s="363"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63" t="str">
        <f>IF(ISBLANK(INDEX('Policy Characteristics'!K:K,MATCH($C167,'Policy Characteristics'!$C:$C,0))),"",INDEX('Policy Characteristics'!K:K,MATCH($C167,'Policy Characteristics'!$C:$C,0)))</f>
        <v>transportation-sector-main.html#tdm</v>
      </c>
      <c r="R167" s="363" t="str">
        <f>IF(ISBLANK(INDEX('Policy Characteristics'!L:L,MATCH($C167,'Policy Characteristics'!$C:$C,0))),"",INDEX('Policy Characteristics'!L:L,MATCH($C167,'Policy Characteristics'!$C:$C,0)))</f>
        <v>transportation-demand-management.html</v>
      </c>
    </row>
    <row r="168" spans="1:18" ht="19.95" customHeight="1">
      <c r="A168" s="363" t="str">
        <f>IF(ISBLANK(INDEX('Policy Characteristics'!A:A,MATCH($C168,'Policy Characteristics'!$C:$C,0))),"",INDEX('Policy Characteristics'!A:A,MATCH($C168,'Policy Characteristics'!$C:$C,0)))</f>
        <v>Transportation</v>
      </c>
      <c r="B168" s="375" t="str">
        <f>IF(ISBLANK(INDEX('Policy Characteristics'!B:B,MATCH($C168,'Policy Characteristics'!$C:$C,0))),"",INDEX('Policy Characteristics'!B:B,MATCH($C168,'Policy Characteristics'!$C:$C,0)))</f>
        <v>Mode Shifting</v>
      </c>
      <c r="C168" s="363" t="str">
        <f t="shared" si="8"/>
        <v>Percent of Travel Demand Shifted to Other Modes or Eliminated</v>
      </c>
      <c r="D168" s="255" t="s">
        <v>777</v>
      </c>
      <c r="E168" s="255" t="s">
        <v>727</v>
      </c>
      <c r="F168" s="255" t="s">
        <v>778</v>
      </c>
      <c r="G168" s="350" t="s">
        <v>772</v>
      </c>
      <c r="H168" s="18">
        <v>854</v>
      </c>
      <c r="I168" s="378" t="s">
        <v>741</v>
      </c>
      <c r="J168" s="377" t="str">
        <f>IF(ISBLANK(INDEX('Policy Characteristics'!D:D,MATCH($C168,'Policy Characteristics'!$C:$C,0))),"",INDEX('Policy Characteristics'!D:D,MATCH($C168,'Policy Characteristics'!$C:$C,0)))</f>
        <v>Mode Shifting</v>
      </c>
      <c r="K168" s="363"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63" t="str">
        <f>IF(ISBLANK(INDEX('Policy Characteristics'!I:I,MATCH($C168,'Policy Characteristics'!$C:$C,0))),"",INDEX('Policy Characteristics'!I:I,MATCH($C168,'Policy Characteristics'!$C:$C,0)))</f>
        <v>% of trips shifted</v>
      </c>
      <c r="P168" s="363"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63" t="str">
        <f>IF(ISBLANK(INDEX('Policy Characteristics'!K:K,MATCH($C168,'Policy Characteristics'!$C:$C,0))),"",INDEX('Policy Characteristics'!K:K,MATCH($C168,'Policy Characteristics'!$C:$C,0)))</f>
        <v>transportation-sector-main.html#tdm</v>
      </c>
      <c r="R168" s="363" t="str">
        <f>IF(ISBLANK(INDEX('Policy Characteristics'!L:L,MATCH($C168,'Policy Characteristics'!$C:$C,0))),"",INDEX('Policy Characteristics'!L:L,MATCH($C168,'Policy Characteristics'!$C:$C,0)))</f>
        <v>transportation-demand-management.html</v>
      </c>
    </row>
    <row r="169" spans="1:18" ht="19.95" customHeight="1">
      <c r="A169" s="363" t="str">
        <f>IF(ISBLANK(INDEX('Policy Characteristics'!A:A,MATCH($C169,'Policy Characteristics'!$C:$C,0))),"",INDEX('Policy Characteristics'!A:A,MATCH($C169,'Policy Characteristics'!$C:$C,0)))</f>
        <v>Transportation</v>
      </c>
      <c r="B169" s="375" t="str">
        <f>IF(ISBLANK(INDEX('Policy Characteristics'!B:B,MATCH($C169,'Policy Characteristics'!$C:$C,0))),"",INDEX('Policy Characteristics'!B:B,MATCH($C169,'Policy Characteristics'!$C:$C,0)))</f>
        <v>Mode Shifting</v>
      </c>
      <c r="C169" s="363" t="str">
        <f t="shared" si="8"/>
        <v>Percent of Travel Demand Shifted to Other Modes or Eliminated</v>
      </c>
      <c r="D169" s="255" t="s">
        <v>777</v>
      </c>
      <c r="E169" s="255" t="s">
        <v>743</v>
      </c>
      <c r="F169" s="255" t="s">
        <v>778</v>
      </c>
      <c r="G169" s="350" t="s">
        <v>773</v>
      </c>
      <c r="H169" s="18">
        <v>855</v>
      </c>
      <c r="I169" s="376" t="s">
        <v>731</v>
      </c>
      <c r="J169" s="377" t="str">
        <f>IF(ISBLANK(INDEX('Policy Characteristics'!D:D,MATCH($C169,'Policy Characteristics'!$C:$C,0))),"",INDEX('Policy Characteristics'!D:D,MATCH($C169,'Policy Characteristics'!$C:$C,0)))</f>
        <v>Mode Shifting</v>
      </c>
      <c r="K169" s="363"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63" t="str">
        <f>IF(ISBLANK(INDEX('Policy Characteristics'!I:I,MATCH($C169,'Policy Characteristics'!$C:$C,0))),"",INDEX('Policy Characteristics'!I:I,MATCH($C169,'Policy Characteristics'!$C:$C,0)))</f>
        <v>% of trips shifted</v>
      </c>
      <c r="P169" s="363"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63" t="str">
        <f>IF(ISBLANK(INDEX('Policy Characteristics'!K:K,MATCH($C169,'Policy Characteristics'!$C:$C,0))),"",INDEX('Policy Characteristics'!K:K,MATCH($C169,'Policy Characteristics'!$C:$C,0)))</f>
        <v>transportation-sector-main.html#tdm</v>
      </c>
      <c r="R169" s="363" t="str">
        <f>IF(ISBLANK(INDEX('Policy Characteristics'!L:L,MATCH($C169,'Policy Characteristics'!$C:$C,0))),"",INDEX('Policy Characteristics'!L:L,MATCH($C169,'Policy Characteristics'!$C:$C,0)))</f>
        <v>transportation-demand-management.html</v>
      </c>
    </row>
    <row r="170" spans="1:18" ht="19.95" customHeight="1">
      <c r="A170" s="363" t="str">
        <f>IF(ISBLANK(INDEX('Policy Characteristics'!A:A,MATCH($C170,'Policy Characteristics'!$C:$C,0))),"",INDEX('Policy Characteristics'!A:A,MATCH($C170,'Policy Characteristics'!$C:$C,0)))</f>
        <v>Transportation</v>
      </c>
      <c r="B170" s="375" t="str">
        <f>IF(ISBLANK(INDEX('Policy Characteristics'!B:B,MATCH($C170,'Policy Characteristics'!$C:$C,0))),"",INDEX('Policy Characteristics'!B:B,MATCH($C170,'Policy Characteristics'!$C:$C,0)))</f>
        <v>Mode Shifting</v>
      </c>
      <c r="C170" s="363" t="str">
        <f t="shared" si="8"/>
        <v>Percent of Travel Demand Shifted to Other Modes or Eliminated</v>
      </c>
      <c r="D170" s="255" t="s">
        <v>777</v>
      </c>
      <c r="E170" s="255" t="s">
        <v>745</v>
      </c>
      <c r="F170" s="255" t="s">
        <v>778</v>
      </c>
      <c r="G170" s="350" t="s">
        <v>768</v>
      </c>
      <c r="H170" s="18">
        <v>856</v>
      </c>
      <c r="I170" s="378" t="s">
        <v>741</v>
      </c>
      <c r="J170" s="377" t="str">
        <f>IF(ISBLANK(INDEX('Policy Characteristics'!D:D,MATCH($C170,'Policy Characteristics'!$C:$C,0))),"",INDEX('Policy Characteristics'!D:D,MATCH($C170,'Policy Characteristics'!$C:$C,0)))</f>
        <v>Mode Shifting</v>
      </c>
      <c r="K170" s="363"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63" t="str">
        <f>IF(ISBLANK(INDEX('Policy Characteristics'!I:I,MATCH($C170,'Policy Characteristics'!$C:$C,0))),"",INDEX('Policy Characteristics'!I:I,MATCH($C170,'Policy Characteristics'!$C:$C,0)))</f>
        <v>% of trips shifted</v>
      </c>
      <c r="P170" s="363"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63" t="str">
        <f>IF(ISBLANK(INDEX('Policy Characteristics'!K:K,MATCH($C170,'Policy Characteristics'!$C:$C,0))),"",INDEX('Policy Characteristics'!K:K,MATCH($C170,'Policy Characteristics'!$C:$C,0)))</f>
        <v>transportation-sector-main.html#tdm</v>
      </c>
      <c r="R170" s="363" t="str">
        <f>IF(ISBLANK(INDEX('Policy Characteristics'!L:L,MATCH($C170,'Policy Characteristics'!$C:$C,0))),"",INDEX('Policy Characteristics'!L:L,MATCH($C170,'Policy Characteristics'!$C:$C,0)))</f>
        <v>transportation-demand-management.html</v>
      </c>
    </row>
    <row r="171" spans="1:18" ht="19.95" customHeight="1">
      <c r="A171" s="363" t="str">
        <f>IF(ISBLANK(INDEX('Policy Characteristics'!A:A,MATCH($C171,'Policy Characteristics'!$C:$C,0))),"",INDEX('Policy Characteristics'!A:A,MATCH($C171,'Policy Characteristics'!$C:$C,0)))</f>
        <v>Transportation</v>
      </c>
      <c r="B171" s="375" t="str">
        <f>IF(ISBLANK(INDEX('Policy Characteristics'!B:B,MATCH($C171,'Policy Characteristics'!$C:$C,0))),"",INDEX('Policy Characteristics'!B:B,MATCH($C171,'Policy Characteristics'!$C:$C,0)))</f>
        <v>Mode Shifting</v>
      </c>
      <c r="C171" s="363" t="str">
        <f t="shared" si="8"/>
        <v>Percent of Travel Demand Shifted to Other Modes or Eliminated</v>
      </c>
      <c r="D171" s="255" t="s">
        <v>777</v>
      </c>
      <c r="E171" s="255" t="s">
        <v>747</v>
      </c>
      <c r="F171" s="255" t="s">
        <v>778</v>
      </c>
      <c r="G171" s="255" t="s">
        <v>769</v>
      </c>
      <c r="H171" s="18">
        <v>857</v>
      </c>
      <c r="I171" s="378" t="s">
        <v>731</v>
      </c>
      <c r="J171" s="377" t="str">
        <f>IF(ISBLANK(INDEX('Policy Characteristics'!D:D,MATCH($C171,'Policy Characteristics'!$C:$C,0))),"",INDEX('Policy Characteristics'!D:D,MATCH($C171,'Policy Characteristics'!$C:$C,0)))</f>
        <v>Mode Shifting</v>
      </c>
      <c r="K171" s="363"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63" t="str">
        <f>IF(ISBLANK(INDEX('Policy Characteristics'!I:I,MATCH($C171,'Policy Characteristics'!$C:$C,0))),"",INDEX('Policy Characteristics'!I:I,MATCH($C171,'Policy Characteristics'!$C:$C,0)))</f>
        <v>% of trips shifted</v>
      </c>
      <c r="P171" s="363"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63" t="str">
        <f>IF(ISBLANK(INDEX('Policy Characteristics'!K:K,MATCH($C171,'Policy Characteristics'!$C:$C,0))),"",INDEX('Policy Characteristics'!K:K,MATCH($C171,'Policy Characteristics'!$C:$C,0)))</f>
        <v>transportation-sector-main.html#tdm</v>
      </c>
      <c r="R171" s="363" t="str">
        <f>IF(ISBLANK(INDEX('Policy Characteristics'!L:L,MATCH($C171,'Policy Characteristics'!$C:$C,0))),"",INDEX('Policy Characteristics'!L:L,MATCH($C171,'Policy Characteristics'!$C:$C,0)))</f>
        <v>transportation-demand-management.html</v>
      </c>
    </row>
    <row r="172" spans="1:18" ht="19.95" customHeight="1">
      <c r="A172" s="363" t="str">
        <f>IF(ISBLANK(INDEX('Policy Characteristics'!A:A,MATCH($C172,'Policy Characteristics'!$C:$C,0))),"",INDEX('Policy Characteristics'!A:A,MATCH($C172,'Policy Characteristics'!$C:$C,0)))</f>
        <v>Transportation</v>
      </c>
      <c r="B172" s="375" t="str">
        <f>IF(ISBLANK(INDEX('Policy Characteristics'!B:B,MATCH($C172,'Policy Characteristics'!$C:$C,0))),"",INDEX('Policy Characteristics'!B:B,MATCH($C172,'Policy Characteristics'!$C:$C,0)))</f>
        <v>Mode Shifting</v>
      </c>
      <c r="C172" s="363" t="str">
        <f t="shared" si="8"/>
        <v>Percent of Travel Demand Shifted to Other Modes or Eliminated</v>
      </c>
      <c r="D172" s="255" t="s">
        <v>777</v>
      </c>
      <c r="E172" s="255" t="s">
        <v>749</v>
      </c>
      <c r="F172" s="255" t="s">
        <v>778</v>
      </c>
      <c r="G172" s="350" t="s">
        <v>774</v>
      </c>
      <c r="H172" s="18">
        <v>858</v>
      </c>
      <c r="I172" s="378" t="s">
        <v>741</v>
      </c>
      <c r="J172" s="377" t="str">
        <f>IF(ISBLANK(INDEX('Policy Characteristics'!D:D,MATCH($C172,'Policy Characteristics'!$C:$C,0))),"",INDEX('Policy Characteristics'!D:D,MATCH($C172,'Policy Characteristics'!$C:$C,0)))</f>
        <v>Mode Shifting</v>
      </c>
      <c r="K172" s="363"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63" t="str">
        <f>IF(ISBLANK(INDEX('Policy Characteristics'!I:I,MATCH($C172,'Policy Characteristics'!$C:$C,0))),"",INDEX('Policy Characteristics'!I:I,MATCH($C172,'Policy Characteristics'!$C:$C,0)))</f>
        <v>% of trips shifted</v>
      </c>
      <c r="P172" s="363"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63" t="str">
        <f>IF(ISBLANK(INDEX('Policy Characteristics'!K:K,MATCH($C172,'Policy Characteristics'!$C:$C,0))),"",INDEX('Policy Characteristics'!K:K,MATCH($C172,'Policy Characteristics'!$C:$C,0)))</f>
        <v>transportation-sector-main.html#tdm</v>
      </c>
      <c r="R172" s="363" t="str">
        <f>IF(ISBLANK(INDEX('Policy Characteristics'!L:L,MATCH($C172,'Policy Characteristics'!$C:$C,0))),"",INDEX('Policy Characteristics'!L:L,MATCH($C172,'Policy Characteristics'!$C:$C,0)))</f>
        <v>transportation-demand-management.html</v>
      </c>
    </row>
    <row r="173" spans="1:18" ht="19.95" customHeight="1">
      <c r="A173" s="363" t="str">
        <f>IF(ISBLANK(INDEX('Policy Characteristics'!A:A,MATCH($C173,'Policy Characteristics'!$C:$C,0))),"",INDEX('Policy Characteristics'!A:A,MATCH($C173,'Policy Characteristics'!$C:$C,0)))</f>
        <v>Transportation</v>
      </c>
      <c r="B173" s="375" t="str">
        <f>IF(ISBLANK(INDEX('Policy Characteristics'!B:B,MATCH($C173,'Policy Characteristics'!$C:$C,0))),"",INDEX('Policy Characteristics'!B:B,MATCH($C173,'Policy Characteristics'!$C:$C,0)))</f>
        <v>Mode Shifting</v>
      </c>
      <c r="C173" s="363" t="str">
        <f t="shared" si="8"/>
        <v>Percent of Travel Demand Shifted to Other Modes or Eliminated</v>
      </c>
      <c r="D173" s="255" t="s">
        <v>777</v>
      </c>
      <c r="E173" s="255" t="s">
        <v>751</v>
      </c>
      <c r="F173" s="255" t="s">
        <v>778</v>
      </c>
      <c r="G173" s="255" t="s">
        <v>771</v>
      </c>
      <c r="H173" s="18">
        <v>859</v>
      </c>
      <c r="I173" s="378" t="s">
        <v>741</v>
      </c>
      <c r="J173" s="377" t="str">
        <f>IF(ISBLANK(INDEX('Policy Characteristics'!D:D,MATCH($C173,'Policy Characteristics'!$C:$C,0))),"",INDEX('Policy Characteristics'!D:D,MATCH($C173,'Policy Characteristics'!$C:$C,0)))</f>
        <v>Mode Shifting</v>
      </c>
      <c r="K173" s="363"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63" t="str">
        <f>IF(ISBLANK(INDEX('Policy Characteristics'!I:I,MATCH($C173,'Policy Characteristics'!$C:$C,0))),"",INDEX('Policy Characteristics'!I:I,MATCH($C173,'Policy Characteristics'!$C:$C,0)))</f>
        <v>% of trips shifted</v>
      </c>
      <c r="P173" s="363"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63" t="str">
        <f>IF(ISBLANK(INDEX('Policy Characteristics'!K:K,MATCH($C173,'Policy Characteristics'!$C:$C,0))),"",INDEX('Policy Characteristics'!K:K,MATCH($C173,'Policy Characteristics'!$C:$C,0)))</f>
        <v>transportation-sector-main.html#tdm</v>
      </c>
      <c r="R173" s="363" t="str">
        <f>IF(ISBLANK(INDEX('Policy Characteristics'!L:L,MATCH($C173,'Policy Characteristics'!$C:$C,0))),"",INDEX('Policy Characteristics'!L:L,MATCH($C173,'Policy Characteristics'!$C:$C,0)))</f>
        <v>transportation-demand-management.html</v>
      </c>
    </row>
    <row r="174" spans="1:18" ht="19.95" customHeight="1">
      <c r="A174" s="363" t="str">
        <f>IF(ISBLANK(INDEX('Policy Characteristics'!A:A,MATCH($C174,'Policy Characteristics'!$C:$C,0))),"",INDEX('Policy Characteristics'!A:A,MATCH($C174,'Policy Characteristics'!$C:$C,0)))</f>
        <v>Transportation</v>
      </c>
      <c r="B174" s="375" t="str">
        <f>IF(ISBLANK(INDEX('Policy Characteristics'!B:B,MATCH($C174,'Policy Characteristics'!$C:$C,0))),"",INDEX('Policy Characteristics'!B:B,MATCH($C174,'Policy Characteristics'!$C:$C,0)))</f>
        <v>Federal Zero-Emission Vehicle Sales Standard</v>
      </c>
      <c r="C174" t="s">
        <v>137</v>
      </c>
      <c r="D174" s="255" t="s">
        <v>775</v>
      </c>
      <c r="E174" s="255" t="s">
        <v>727</v>
      </c>
      <c r="F174" s="255" t="s">
        <v>776</v>
      </c>
      <c r="G174" s="350" t="s">
        <v>754</v>
      </c>
      <c r="H174" s="241">
        <v>186</v>
      </c>
      <c r="I174" s="376" t="s">
        <v>731</v>
      </c>
      <c r="J174" s="377" t="str">
        <f>IF(ISBLANK(INDEX('Policy Characteristics'!D:D,MATCH($C174,'Policy Characteristics'!$C:$C,0))),"",INDEX('Policy Characteristics'!D:D,MATCH($C174,'Policy Characteristics'!$C:$C,0)))</f>
        <v>ZEV Sales Standard</v>
      </c>
      <c r="K174" s="363"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63" t="str">
        <f>IF(ISBLANK(INDEX('Policy Characteristics'!I:I,MATCH($C174,'Policy Characteristics'!$C:$C,0))),"",INDEX('Policy Characteristics'!I:I,MATCH($C174,'Policy Characteristics'!$C:$C,0)))</f>
        <v>% of new vehicles sold</v>
      </c>
      <c r="P174" s="363"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63" t="str">
        <f>IF(ISBLANK(INDEX('Policy Characteristics'!K:K,MATCH($C174,'Policy Characteristics'!$C:$C,0))),"",INDEX('Policy Characteristics'!K:K,MATCH($C174,'Policy Characteristics'!$C:$C,0)))</f>
        <v>transportation-sector-main.html#ev-mandate</v>
      </c>
      <c r="R174" s="363" t="str">
        <f>IF(ISBLANK(INDEX('Policy Characteristics'!L:L,MATCH($C174,'Policy Characteristics'!$C:$C,0))),"",INDEX('Policy Characteristics'!L:L,MATCH($C174,'Policy Characteristics'!$C:$C,0)))</f>
        <v>ev-mandate.html</v>
      </c>
    </row>
    <row r="175" spans="1:18" ht="19.95" customHeight="1">
      <c r="A175" s="363" t="str">
        <f>IF(ISBLANK(INDEX('Policy Characteristics'!A:A,MATCH($C175,'Policy Characteristics'!$C:$C,0))),"",INDEX('Policy Characteristics'!A:A,MATCH($C175,'Policy Characteristics'!$C:$C,0)))</f>
        <v>Transportation</v>
      </c>
      <c r="B175" s="375" t="str">
        <f>IF(ISBLANK(INDEX('Policy Characteristics'!B:B,MATCH($C175,'Policy Characteristics'!$C:$C,0))),"",INDEX('Policy Characteristics'!B:B,MATCH($C175,'Policy Characteristics'!$C:$C,0)))</f>
        <v>Federal Zero-Emission Vehicle Sales Standard</v>
      </c>
      <c r="C175" s="363" t="str">
        <f>C$174</f>
        <v>Additional Minimum Required ZEV Sales Percentage for Model Region</v>
      </c>
      <c r="D175" s="350" t="s">
        <v>777</v>
      </c>
      <c r="E175" s="350" t="s">
        <v>727</v>
      </c>
      <c r="F175" s="350" t="s">
        <v>778</v>
      </c>
      <c r="G175" s="350" t="s">
        <v>772</v>
      </c>
      <c r="H175" s="241">
        <v>203</v>
      </c>
      <c r="I175" s="378" t="s">
        <v>731</v>
      </c>
      <c r="J175" s="377" t="str">
        <f>IF(ISBLANK(INDEX('Policy Characteristics'!D:D,MATCH($C175,'Policy Characteristics'!$C:$C,0))),"",INDEX('Policy Characteristics'!D:D,MATCH($C175,'Policy Characteristics'!$C:$C,0)))</f>
        <v>ZEV Sales Standard</v>
      </c>
      <c r="K175" s="363"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63" t="str">
        <f>IF(ISBLANK(INDEX('Policy Characteristics'!I:I,MATCH($C175,'Policy Characteristics'!$C:$C,0))),"",INDEX('Policy Characteristics'!I:I,MATCH($C175,'Policy Characteristics'!$C:$C,0)))</f>
        <v>% of new vehicles sold</v>
      </c>
      <c r="P175" s="363"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63" t="str">
        <f>IF(ISBLANK(INDEX('Policy Characteristics'!K:K,MATCH($C175,'Policy Characteristics'!$C:$C,0))),"",INDEX('Policy Characteristics'!K:K,MATCH($C175,'Policy Characteristics'!$C:$C,0)))</f>
        <v>transportation-sector-main.html#ev-mandate</v>
      </c>
      <c r="R175" s="363" t="str">
        <f>IF(ISBLANK(INDEX('Policy Characteristics'!L:L,MATCH($C175,'Policy Characteristics'!$C:$C,0))),"",INDEX('Policy Characteristics'!L:L,MATCH($C175,'Policy Characteristics'!$C:$C,0)))</f>
        <v>ev-mandate.html</v>
      </c>
    </row>
    <row r="176" spans="1:18" ht="19.95" customHeight="1">
      <c r="A176" s="363" t="str">
        <f>IF(ISBLANK(INDEX('Policy Characteristics'!A:A,MATCH($C176,'Policy Characteristics'!$C:$C,0))),"",INDEX('Policy Characteristics'!A:A,MATCH($C176,'Policy Characteristics'!$C:$C,0)))</f>
        <v>Transportation</v>
      </c>
      <c r="B176" s="375" t="str">
        <f>IF(ISBLANK(INDEX('Policy Characteristics'!B:B,MATCH($C176,'Policy Characteristics'!$C:$C,0))),"",INDEX('Policy Characteristics'!B:B,MATCH($C176,'Policy Characteristics'!$C:$C,0)))</f>
        <v>Federal Zero-Emission Vehicle Sales Standard</v>
      </c>
      <c r="C176" s="363" t="str">
        <f t="shared" ref="C176:C185" si="9">C$174</f>
        <v>Additional Minimum Required ZEV Sales Percentage for Model Region</v>
      </c>
      <c r="D176" s="350" t="s">
        <v>775</v>
      </c>
      <c r="E176" s="350" t="s">
        <v>743</v>
      </c>
      <c r="F176" s="350" t="s">
        <v>776</v>
      </c>
      <c r="G176" s="350" t="s">
        <v>767</v>
      </c>
      <c r="H176" s="241">
        <v>187</v>
      </c>
      <c r="I176" s="376" t="s">
        <v>731</v>
      </c>
      <c r="J176" s="377" t="str">
        <f>IF(ISBLANK(INDEX('Policy Characteristics'!D:D,MATCH($C176,'Policy Characteristics'!$C:$C,0))),"",INDEX('Policy Characteristics'!D:D,MATCH($C176,'Policy Characteristics'!$C:$C,0)))</f>
        <v>ZEV Sales Standard</v>
      </c>
      <c r="K176" s="363"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63" t="str">
        <f>IF(ISBLANK(INDEX('Policy Characteristics'!I:I,MATCH($C176,'Policy Characteristics'!$C:$C,0))),"",INDEX('Policy Characteristics'!I:I,MATCH($C176,'Policy Characteristics'!$C:$C,0)))</f>
        <v>% of new vehicles sold</v>
      </c>
      <c r="P176" s="363"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63" t="str">
        <f>IF(ISBLANK(INDEX('Policy Characteristics'!K:K,MATCH($C176,'Policy Characteristics'!$C:$C,0))),"",INDEX('Policy Characteristics'!K:K,MATCH($C176,'Policy Characteristics'!$C:$C,0)))</f>
        <v>transportation-sector-main.html#ev-mandate</v>
      </c>
      <c r="R176" s="363" t="str">
        <f>IF(ISBLANK(INDEX('Policy Characteristics'!L:L,MATCH($C176,'Policy Characteristics'!$C:$C,0))),"",INDEX('Policy Characteristics'!L:L,MATCH($C176,'Policy Characteristics'!$C:$C,0)))</f>
        <v>ev-mandate.html</v>
      </c>
    </row>
    <row r="177" spans="1:18" ht="19.95" customHeight="1">
      <c r="A177" s="363" t="str">
        <f>IF(ISBLANK(INDEX('Policy Characteristics'!A:A,MATCH($C177,'Policy Characteristics'!$C:$C,0))),"",INDEX('Policy Characteristics'!A:A,MATCH($C177,'Policy Characteristics'!$C:$C,0)))</f>
        <v>Transportation</v>
      </c>
      <c r="B177" s="375" t="str">
        <f>IF(ISBLANK(INDEX('Policy Characteristics'!B:B,MATCH($C177,'Policy Characteristics'!$C:$C,0))),"",INDEX('Policy Characteristics'!B:B,MATCH($C177,'Policy Characteristics'!$C:$C,0)))</f>
        <v>Federal Zero-Emission Vehicle Sales Standard</v>
      </c>
      <c r="C177" s="363" t="str">
        <f t="shared" si="9"/>
        <v>Additional Minimum Required ZEV Sales Percentage for Model Region</v>
      </c>
      <c r="D177" s="350" t="s">
        <v>777</v>
      </c>
      <c r="E177" s="350" t="s">
        <v>743</v>
      </c>
      <c r="F177" s="350" t="s">
        <v>778</v>
      </c>
      <c r="G177" s="350" t="s">
        <v>773</v>
      </c>
      <c r="H177" s="241">
        <v>191</v>
      </c>
      <c r="I177" s="376" t="s">
        <v>731</v>
      </c>
      <c r="J177" s="377" t="str">
        <f>IF(ISBLANK(INDEX('Policy Characteristics'!D:D,MATCH($C177,'Policy Characteristics'!$C:$C,0))),"",INDEX('Policy Characteristics'!D:D,MATCH($C177,'Policy Characteristics'!$C:$C,0)))</f>
        <v>ZEV Sales Standard</v>
      </c>
      <c r="K177" s="363"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63" t="str">
        <f>IF(ISBLANK(INDEX('Policy Characteristics'!I:I,MATCH($C177,'Policy Characteristics'!$C:$C,0))),"",INDEX('Policy Characteristics'!I:I,MATCH($C177,'Policy Characteristics'!$C:$C,0)))</f>
        <v>% of new vehicles sold</v>
      </c>
      <c r="P177" s="363"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63" t="str">
        <f>IF(ISBLANK(INDEX('Policy Characteristics'!K:K,MATCH($C177,'Policy Characteristics'!$C:$C,0))),"",INDEX('Policy Characteristics'!K:K,MATCH($C177,'Policy Characteristics'!$C:$C,0)))</f>
        <v>transportation-sector-main.html#ev-mandate</v>
      </c>
      <c r="R177" s="363" t="str">
        <f>IF(ISBLANK(INDEX('Policy Characteristics'!L:L,MATCH($C177,'Policy Characteristics'!$C:$C,0))),"",INDEX('Policy Characteristics'!L:L,MATCH($C177,'Policy Characteristics'!$C:$C,0)))</f>
        <v>ev-mandate.html</v>
      </c>
    </row>
    <row r="178" spans="1:18" ht="19.95" customHeight="1">
      <c r="A178" s="363" t="str">
        <f>IF(ISBLANK(INDEX('Policy Characteristics'!A:A,MATCH($C178,'Policy Characteristics'!$C:$C,0))),"",INDEX('Policy Characteristics'!A:A,MATCH($C178,'Policy Characteristics'!$C:$C,0)))</f>
        <v>Transportation</v>
      </c>
      <c r="B178" s="375" t="str">
        <f>IF(ISBLANK(INDEX('Policy Characteristics'!B:B,MATCH($C178,'Policy Characteristics'!$C:$C,0))),"",INDEX('Policy Characteristics'!B:B,MATCH($C178,'Policy Characteristics'!$C:$C,0)))</f>
        <v>Federal Zero-Emission Vehicle Sales Standard</v>
      </c>
      <c r="C178" s="363" t="str">
        <f t="shared" si="9"/>
        <v>Additional Minimum Required ZEV Sales Percentage for Model Region</v>
      </c>
      <c r="D178" s="350" t="s">
        <v>775</v>
      </c>
      <c r="E178" s="350" t="s">
        <v>745</v>
      </c>
      <c r="F178" s="350" t="s">
        <v>776</v>
      </c>
      <c r="G178" s="350" t="s">
        <v>768</v>
      </c>
      <c r="H178" s="241">
        <v>496</v>
      </c>
      <c r="I178" s="376" t="s">
        <v>741</v>
      </c>
      <c r="J178" s="377" t="str">
        <f>IF(ISBLANK(INDEX('Policy Characteristics'!D:D,MATCH($C178,'Policy Characteristics'!$C:$C,0))),"",INDEX('Policy Characteristics'!D:D,MATCH($C178,'Policy Characteristics'!$C:$C,0)))</f>
        <v>ZEV Sales Standard</v>
      </c>
      <c r="K178" s="363"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63" t="str">
        <f>IF(ISBLANK(INDEX('Policy Characteristics'!I:I,MATCH($C178,'Policy Characteristics'!$C:$C,0))),"",INDEX('Policy Characteristics'!I:I,MATCH($C178,'Policy Characteristics'!$C:$C,0)))</f>
        <v>% of new vehicles sold</v>
      </c>
      <c r="P178" s="363"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63" t="str">
        <f>IF(ISBLANK(INDEX('Policy Characteristics'!K:K,MATCH($C178,'Policy Characteristics'!$C:$C,0))),"",INDEX('Policy Characteristics'!K:K,MATCH($C178,'Policy Characteristics'!$C:$C,0)))</f>
        <v>transportation-sector-main.html#ev-mandate</v>
      </c>
      <c r="R178" s="363" t="str">
        <f>IF(ISBLANK(INDEX('Policy Characteristics'!L:L,MATCH($C178,'Policy Characteristics'!$C:$C,0))),"",INDEX('Policy Characteristics'!L:L,MATCH($C178,'Policy Characteristics'!$C:$C,0)))</f>
        <v>ev-mandate.html</v>
      </c>
    </row>
    <row r="179" spans="1:18" ht="19.95" customHeight="1">
      <c r="A179" s="363" t="str">
        <f>IF(ISBLANK(INDEX('Policy Characteristics'!A:A,MATCH($C179,'Policy Characteristics'!$C:$C,0))),"",INDEX('Policy Characteristics'!A:A,MATCH($C179,'Policy Characteristics'!$C:$C,0)))</f>
        <v>Transportation</v>
      </c>
      <c r="B179" s="375" t="str">
        <f>IF(ISBLANK(INDEX('Policy Characteristics'!B:B,MATCH($C179,'Policy Characteristics'!$C:$C,0))),"",INDEX('Policy Characteristics'!B:B,MATCH($C179,'Policy Characteristics'!$C:$C,0)))</f>
        <v>Federal Zero-Emission Vehicle Sales Standard</v>
      </c>
      <c r="C179" s="363" t="str">
        <f t="shared" si="9"/>
        <v>Additional Minimum Required ZEV Sales Percentage for Model Region</v>
      </c>
      <c r="D179" s="350" t="s">
        <v>777</v>
      </c>
      <c r="E179" s="350" t="s">
        <v>745</v>
      </c>
      <c r="F179" s="350" t="s">
        <v>778</v>
      </c>
      <c r="G179" s="350" t="s">
        <v>768</v>
      </c>
      <c r="H179" s="241">
        <v>497</v>
      </c>
      <c r="I179" s="376" t="s">
        <v>741</v>
      </c>
      <c r="J179" s="377" t="str">
        <f>IF(ISBLANK(INDEX('Policy Characteristics'!D:D,MATCH($C179,'Policy Characteristics'!$C:$C,0))),"",INDEX('Policy Characteristics'!D:D,MATCH($C179,'Policy Characteristics'!$C:$C,0)))</f>
        <v>ZEV Sales Standard</v>
      </c>
      <c r="K179" s="363"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63" t="str">
        <f>IF(ISBLANK(INDEX('Policy Characteristics'!I:I,MATCH($C179,'Policy Characteristics'!$C:$C,0))),"",INDEX('Policy Characteristics'!I:I,MATCH($C179,'Policy Characteristics'!$C:$C,0)))</f>
        <v>% of new vehicles sold</v>
      </c>
      <c r="P179" s="363"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63" t="str">
        <f>IF(ISBLANK(INDEX('Policy Characteristics'!K:K,MATCH($C179,'Policy Characteristics'!$C:$C,0))),"",INDEX('Policy Characteristics'!K:K,MATCH($C179,'Policy Characteristics'!$C:$C,0)))</f>
        <v>transportation-sector-main.html#ev-mandate</v>
      </c>
      <c r="R179" s="363" t="str">
        <f>IF(ISBLANK(INDEX('Policy Characteristics'!L:L,MATCH($C179,'Policy Characteristics'!$C:$C,0))),"",INDEX('Policy Characteristics'!L:L,MATCH($C179,'Policy Characteristics'!$C:$C,0)))</f>
        <v>ev-mandate.html</v>
      </c>
    </row>
    <row r="180" spans="1:18" ht="19.95" customHeight="1">
      <c r="A180" s="363" t="str">
        <f>IF(ISBLANK(INDEX('Policy Characteristics'!A:A,MATCH($C180,'Policy Characteristics'!$C:$C,0))),"",INDEX('Policy Characteristics'!A:A,MATCH($C180,'Policy Characteristics'!$C:$C,0)))</f>
        <v>Transportation</v>
      </c>
      <c r="B180" s="375" t="str">
        <f>IF(ISBLANK(INDEX('Policy Characteristics'!B:B,MATCH($C180,'Policy Characteristics'!$C:$C,0))),"",INDEX('Policy Characteristics'!B:B,MATCH($C180,'Policy Characteristics'!$C:$C,0)))</f>
        <v>Federal Zero-Emission Vehicle Sales Standard</v>
      </c>
      <c r="C180" s="363" t="str">
        <f t="shared" si="9"/>
        <v>Additional Minimum Required ZEV Sales Percentage for Model Region</v>
      </c>
      <c r="D180" s="350" t="s">
        <v>775</v>
      </c>
      <c r="E180" s="350" t="s">
        <v>747</v>
      </c>
      <c r="F180" s="350" t="s">
        <v>776</v>
      </c>
      <c r="G180" s="350" t="s">
        <v>769</v>
      </c>
      <c r="H180" s="241">
        <v>498</v>
      </c>
      <c r="I180" s="376" t="s">
        <v>741</v>
      </c>
      <c r="J180" s="377" t="str">
        <f>IF(ISBLANK(INDEX('Policy Characteristics'!D:D,MATCH($C180,'Policy Characteristics'!$C:$C,0))),"",INDEX('Policy Characteristics'!D:D,MATCH($C180,'Policy Characteristics'!$C:$C,0)))</f>
        <v>ZEV Sales Standard</v>
      </c>
      <c r="K180" s="363"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63" t="str">
        <f>IF(ISBLANK(INDEX('Policy Characteristics'!I:I,MATCH($C180,'Policy Characteristics'!$C:$C,0))),"",INDEX('Policy Characteristics'!I:I,MATCH($C180,'Policy Characteristics'!$C:$C,0)))</f>
        <v>% of new vehicles sold</v>
      </c>
      <c r="P180" s="363"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63" t="str">
        <f>IF(ISBLANK(INDEX('Policy Characteristics'!K:K,MATCH($C180,'Policy Characteristics'!$C:$C,0))),"",INDEX('Policy Characteristics'!K:K,MATCH($C180,'Policy Characteristics'!$C:$C,0)))</f>
        <v>transportation-sector-main.html#ev-mandate</v>
      </c>
      <c r="R180" s="363" t="str">
        <f>IF(ISBLANK(INDEX('Policy Characteristics'!L:L,MATCH($C180,'Policy Characteristics'!$C:$C,0))),"",INDEX('Policy Characteristics'!L:L,MATCH($C180,'Policy Characteristics'!$C:$C,0)))</f>
        <v>ev-mandate.html</v>
      </c>
    </row>
    <row r="181" spans="1:18" ht="19.95" customHeight="1">
      <c r="A181" s="363" t="str">
        <f>IF(ISBLANK(INDEX('Policy Characteristics'!A:A,MATCH($C181,'Policy Characteristics'!$C:$C,0))),"",INDEX('Policy Characteristics'!A:A,MATCH($C181,'Policy Characteristics'!$C:$C,0)))</f>
        <v>Transportation</v>
      </c>
      <c r="B181" s="375" t="str">
        <f>IF(ISBLANK(INDEX('Policy Characteristics'!B:B,MATCH($C181,'Policy Characteristics'!$C:$C,0))),"",INDEX('Policy Characteristics'!B:B,MATCH($C181,'Policy Characteristics'!$C:$C,0)))</f>
        <v>Federal Zero-Emission Vehicle Sales Standard</v>
      </c>
      <c r="C181" s="363" t="str">
        <f t="shared" si="9"/>
        <v>Additional Minimum Required ZEV Sales Percentage for Model Region</v>
      </c>
      <c r="D181" s="350" t="s">
        <v>777</v>
      </c>
      <c r="E181" s="350" t="s">
        <v>747</v>
      </c>
      <c r="F181" s="350" t="s">
        <v>778</v>
      </c>
      <c r="G181" s="350" t="s">
        <v>769</v>
      </c>
      <c r="H181" s="241">
        <v>499</v>
      </c>
      <c r="I181" s="376" t="s">
        <v>741</v>
      </c>
      <c r="J181" s="377" t="str">
        <f>IF(ISBLANK(INDEX('Policy Characteristics'!D:D,MATCH($C181,'Policy Characteristics'!$C:$C,0))),"",INDEX('Policy Characteristics'!D:D,MATCH($C181,'Policy Characteristics'!$C:$C,0)))</f>
        <v>ZEV Sales Standard</v>
      </c>
      <c r="K181" s="363"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63" t="str">
        <f>IF(ISBLANK(INDEX('Policy Characteristics'!I:I,MATCH($C181,'Policy Characteristics'!$C:$C,0))),"",INDEX('Policy Characteristics'!I:I,MATCH($C181,'Policy Characteristics'!$C:$C,0)))</f>
        <v>% of new vehicles sold</v>
      </c>
      <c r="P181" s="363"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63" t="str">
        <f>IF(ISBLANK(INDEX('Policy Characteristics'!K:K,MATCH($C181,'Policy Characteristics'!$C:$C,0))),"",INDEX('Policy Characteristics'!K:K,MATCH($C181,'Policy Characteristics'!$C:$C,0)))</f>
        <v>transportation-sector-main.html#ev-mandate</v>
      </c>
      <c r="R181" s="363" t="str">
        <f>IF(ISBLANK(INDEX('Policy Characteristics'!L:L,MATCH($C181,'Policy Characteristics'!$C:$C,0))),"",INDEX('Policy Characteristics'!L:L,MATCH($C181,'Policy Characteristics'!$C:$C,0)))</f>
        <v>ev-mandate.html</v>
      </c>
    </row>
    <row r="182" spans="1:18" ht="19.95" customHeight="1">
      <c r="A182" s="363" t="str">
        <f>IF(ISBLANK(INDEX('Policy Characteristics'!A:A,MATCH($C182,'Policy Characteristics'!$C:$C,0))),"",INDEX('Policy Characteristics'!A:A,MATCH($C182,'Policy Characteristics'!$C:$C,0)))</f>
        <v>Transportation</v>
      </c>
      <c r="B182" s="375" t="str">
        <f>IF(ISBLANK(INDEX('Policy Characteristics'!B:B,MATCH($C182,'Policy Characteristics'!$C:$C,0))),"",INDEX('Policy Characteristics'!B:B,MATCH($C182,'Policy Characteristics'!$C:$C,0)))</f>
        <v>Federal Zero-Emission Vehicle Sales Standard</v>
      </c>
      <c r="C182" s="363" t="str">
        <f t="shared" si="9"/>
        <v>Additional Minimum Required ZEV Sales Percentage for Model Region</v>
      </c>
      <c r="D182" s="350" t="s">
        <v>775</v>
      </c>
      <c r="E182" s="350" t="s">
        <v>749</v>
      </c>
      <c r="F182" s="350" t="s">
        <v>776</v>
      </c>
      <c r="G182" s="350" t="s">
        <v>770</v>
      </c>
      <c r="H182" s="241">
        <v>500</v>
      </c>
      <c r="I182" s="376" t="s">
        <v>741</v>
      </c>
      <c r="J182" s="377" t="str">
        <f>IF(ISBLANK(INDEX('Policy Characteristics'!D:D,MATCH($C182,'Policy Characteristics'!$C:$C,0))),"",INDEX('Policy Characteristics'!D:D,MATCH($C182,'Policy Characteristics'!$C:$C,0)))</f>
        <v>ZEV Sales Standard</v>
      </c>
      <c r="K182" s="363"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63" t="str">
        <f>IF(ISBLANK(INDEX('Policy Characteristics'!I:I,MATCH($C182,'Policy Characteristics'!$C:$C,0))),"",INDEX('Policy Characteristics'!I:I,MATCH($C182,'Policy Characteristics'!$C:$C,0)))</f>
        <v>% of new vehicles sold</v>
      </c>
      <c r="P182" s="363"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63" t="str">
        <f>IF(ISBLANK(INDEX('Policy Characteristics'!K:K,MATCH($C182,'Policy Characteristics'!$C:$C,0))),"",INDEX('Policy Characteristics'!K:K,MATCH($C182,'Policy Characteristics'!$C:$C,0)))</f>
        <v>transportation-sector-main.html#ev-mandate</v>
      </c>
      <c r="R182" s="363" t="str">
        <f>IF(ISBLANK(INDEX('Policy Characteristics'!L:L,MATCH($C182,'Policy Characteristics'!$C:$C,0))),"",INDEX('Policy Characteristics'!L:L,MATCH($C182,'Policy Characteristics'!$C:$C,0)))</f>
        <v>ev-mandate.html</v>
      </c>
    </row>
    <row r="183" spans="1:18" ht="19.95" customHeight="1">
      <c r="A183" s="363" t="str">
        <f>IF(ISBLANK(INDEX('Policy Characteristics'!A:A,MATCH($C183,'Policy Characteristics'!$C:$C,0))),"",INDEX('Policy Characteristics'!A:A,MATCH($C183,'Policy Characteristics'!$C:$C,0)))</f>
        <v>Transportation</v>
      </c>
      <c r="B183" s="375" t="str">
        <f>IF(ISBLANK(INDEX('Policy Characteristics'!B:B,MATCH($C183,'Policy Characteristics'!$C:$C,0))),"",INDEX('Policy Characteristics'!B:B,MATCH($C183,'Policy Characteristics'!$C:$C,0)))</f>
        <v>Federal Zero-Emission Vehicle Sales Standard</v>
      </c>
      <c r="C183" s="363" t="str">
        <f t="shared" si="9"/>
        <v>Additional Minimum Required ZEV Sales Percentage for Model Region</v>
      </c>
      <c r="D183" s="350" t="s">
        <v>777</v>
      </c>
      <c r="E183" s="350" t="s">
        <v>749</v>
      </c>
      <c r="F183" s="350" t="s">
        <v>778</v>
      </c>
      <c r="G183" s="350" t="s">
        <v>774</v>
      </c>
      <c r="H183" s="241">
        <v>501</v>
      </c>
      <c r="I183" s="376" t="s">
        <v>741</v>
      </c>
      <c r="J183" s="377" t="str">
        <f>IF(ISBLANK(INDEX('Policy Characteristics'!D:D,MATCH($C183,'Policy Characteristics'!$C:$C,0))),"",INDEX('Policy Characteristics'!D:D,MATCH($C183,'Policy Characteristics'!$C:$C,0)))</f>
        <v>ZEV Sales Standard</v>
      </c>
      <c r="K183" s="363"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63" t="str">
        <f>IF(ISBLANK(INDEX('Policy Characteristics'!I:I,MATCH($C183,'Policy Characteristics'!$C:$C,0))),"",INDEX('Policy Characteristics'!I:I,MATCH($C183,'Policy Characteristics'!$C:$C,0)))</f>
        <v>% of new vehicles sold</v>
      </c>
      <c r="P183" s="363"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63" t="str">
        <f>IF(ISBLANK(INDEX('Policy Characteristics'!K:K,MATCH($C183,'Policy Characteristics'!$C:$C,0))),"",INDEX('Policy Characteristics'!K:K,MATCH($C183,'Policy Characteristics'!$C:$C,0)))</f>
        <v>transportation-sector-main.html#ev-mandate</v>
      </c>
      <c r="R183" s="363" t="str">
        <f>IF(ISBLANK(INDEX('Policy Characteristics'!L:L,MATCH($C183,'Policy Characteristics'!$C:$C,0))),"",INDEX('Policy Characteristics'!L:L,MATCH($C183,'Policy Characteristics'!$C:$C,0)))</f>
        <v>ev-mandate.html</v>
      </c>
    </row>
    <row r="184" spans="1:18" ht="19.95" customHeight="1">
      <c r="A184" s="363" t="str">
        <f>IF(ISBLANK(INDEX('Policy Characteristics'!A:A,MATCH($C184,'Policy Characteristics'!$C:$C,0))),"",INDEX('Policy Characteristics'!A:A,MATCH($C184,'Policy Characteristics'!$C:$C,0)))</f>
        <v>Transportation</v>
      </c>
      <c r="B184" s="375" t="str">
        <f>IF(ISBLANK(INDEX('Policy Characteristics'!B:B,MATCH($C184,'Policy Characteristics'!$C:$C,0))),"",INDEX('Policy Characteristics'!B:B,MATCH($C184,'Policy Characteristics'!$C:$C,0)))</f>
        <v>Federal Zero-Emission Vehicle Sales Standard</v>
      </c>
      <c r="C184" s="363" t="str">
        <f t="shared" si="9"/>
        <v>Additional Minimum Required ZEV Sales Percentage for Model Region</v>
      </c>
      <c r="D184" s="350" t="s">
        <v>775</v>
      </c>
      <c r="E184" s="350" t="s">
        <v>751</v>
      </c>
      <c r="F184" s="350" t="s">
        <v>776</v>
      </c>
      <c r="G184" s="350" t="s">
        <v>771</v>
      </c>
      <c r="H184" s="241">
        <v>188</v>
      </c>
      <c r="I184" s="376" t="s">
        <v>731</v>
      </c>
      <c r="J184" s="377" t="str">
        <f>IF(ISBLANK(INDEX('Policy Characteristics'!D:D,MATCH($C184,'Policy Characteristics'!$C:$C,0))),"",INDEX('Policy Characteristics'!D:D,MATCH($C184,'Policy Characteristics'!$C:$C,0)))</f>
        <v>ZEV Sales Standard</v>
      </c>
      <c r="K184" s="363"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63" t="str">
        <f>IF(ISBLANK(INDEX('Policy Characteristics'!I:I,MATCH($C184,'Policy Characteristics'!$C:$C,0))),"",INDEX('Policy Characteristics'!I:I,MATCH($C184,'Policy Characteristics'!$C:$C,0)))</f>
        <v>% of new vehicles sold</v>
      </c>
      <c r="P184" s="363"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63" t="str">
        <f>IF(ISBLANK(INDEX('Policy Characteristics'!K:K,MATCH($C184,'Policy Characteristics'!$C:$C,0))),"",INDEX('Policy Characteristics'!K:K,MATCH($C184,'Policy Characteristics'!$C:$C,0)))</f>
        <v>transportation-sector-main.html#ev-mandate</v>
      </c>
      <c r="R184" s="363" t="str">
        <f>IF(ISBLANK(INDEX('Policy Characteristics'!L:L,MATCH($C184,'Policy Characteristics'!$C:$C,0))),"",INDEX('Policy Characteristics'!L:L,MATCH($C184,'Policy Characteristics'!$C:$C,0)))</f>
        <v>ev-mandate.html</v>
      </c>
    </row>
    <row r="185" spans="1:18" ht="19.95" customHeight="1">
      <c r="A185" s="363" t="str">
        <f>IF(ISBLANK(INDEX('Policy Characteristics'!A:A,MATCH($C185,'Policy Characteristics'!$C:$C,0))),"",INDEX('Policy Characteristics'!A:A,MATCH($C185,'Policy Characteristics'!$C:$C,0)))</f>
        <v>Transportation</v>
      </c>
      <c r="B185" s="375" t="str">
        <f>IF(ISBLANK(INDEX('Policy Characteristics'!B:B,MATCH($C185,'Policy Characteristics'!$C:$C,0))),"",INDEX('Policy Characteristics'!B:B,MATCH($C185,'Policy Characteristics'!$C:$C,0)))</f>
        <v>Federal Zero-Emission Vehicle Sales Standard</v>
      </c>
      <c r="C185" s="363" t="str">
        <f t="shared" si="9"/>
        <v>Additional Minimum Required ZEV Sales Percentage for Model Region</v>
      </c>
      <c r="D185" s="350" t="s">
        <v>777</v>
      </c>
      <c r="E185" s="350" t="s">
        <v>751</v>
      </c>
      <c r="F185" s="350" t="s">
        <v>778</v>
      </c>
      <c r="G185" s="350" t="s">
        <v>771</v>
      </c>
      <c r="H185" s="241">
        <v>591</v>
      </c>
      <c r="I185" s="378" t="s">
        <v>741</v>
      </c>
      <c r="J185" s="377" t="str">
        <f>IF(ISBLANK(INDEX('Policy Characteristics'!D:D,MATCH($C185,'Policy Characteristics'!$C:$C,0))),"",INDEX('Policy Characteristics'!D:D,MATCH($C185,'Policy Characteristics'!$C:$C,0)))</f>
        <v>ZEV Sales Standard</v>
      </c>
      <c r="K185" s="363"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63" t="str">
        <f>IF(ISBLANK(INDEX('Policy Characteristics'!I:I,MATCH($C185,'Policy Characteristics'!$C:$C,0))),"",INDEX('Policy Characteristics'!I:I,MATCH($C185,'Policy Characteristics'!$C:$C,0)))</f>
        <v>% of new vehicles sold</v>
      </c>
      <c r="P185" s="363"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63" t="str">
        <f>IF(ISBLANK(INDEX('Policy Characteristics'!K:K,MATCH($C185,'Policy Characteristics'!$C:$C,0))),"",INDEX('Policy Characteristics'!K:K,MATCH($C185,'Policy Characteristics'!$C:$C,0)))</f>
        <v>transportation-sector-main.html#ev-mandate</v>
      </c>
      <c r="R185" s="363" t="str">
        <f>IF(ISBLANK(INDEX('Policy Characteristics'!L:L,MATCH($C185,'Policy Characteristics'!$C:$C,0))),"",INDEX('Policy Characteristics'!L:L,MATCH($C185,'Policy Characteristics'!$C:$C,0)))</f>
        <v>ev-mandate.html</v>
      </c>
    </row>
    <row r="186" spans="1:18" ht="19.95" customHeight="1">
      <c r="A186" s="363" t="str">
        <f>IF(ISBLANK(INDEX('Policy Characteristics'!A:A,MATCH($C186,'Policy Characteristics'!$C:$C,0))),"",INDEX('Policy Characteristics'!A:A,MATCH($C186,'Policy Characteristics'!$C:$C,0)))</f>
        <v>Transportation</v>
      </c>
      <c r="B186" s="375" t="str">
        <f>IF(ISBLANK(INDEX('Policy Characteristics'!B:B,MATCH($C186,'Policy Characteristics'!$C:$C,0))),"",INDEX('Policy Characteristics'!B:B,MATCH($C186,'Policy Characteristics'!$C:$C,0)))</f>
        <v>Non-BAU ZEV-Qualifying Vehicles</v>
      </c>
      <c r="C186" t="s">
        <v>146</v>
      </c>
      <c r="D186" s="255"/>
      <c r="E186" s="255"/>
      <c r="F186" s="255"/>
      <c r="G186" s="255"/>
      <c r="H186" s="18">
        <v>1655</v>
      </c>
      <c r="I186" s="376" t="s">
        <v>731</v>
      </c>
      <c r="J186" s="377" t="str">
        <f>IF(ISBLANK(INDEX('Policy Characteristics'!D:D,MATCH($C186,'Policy Characteristics'!$C:$C,0))),"",INDEX('Policy Characteristics'!D:D,MATCH($C186,'Policy Characteristics'!$C:$C,0)))</f>
        <v>ZEV Sales Standard</v>
      </c>
      <c r="K186" s="363"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63" t="str">
        <f>IF(ISBLANK(INDEX('Policy Characteristics'!I:I,MATCH($C186,'Policy Characteristics'!$C:$C,0))),"",INDEX('Policy Characteristics'!I:I,MATCH($C186,'Policy Characteristics'!$C:$C,0)))</f>
        <v>on/off</v>
      </c>
      <c r="P186" s="363"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63" t="str">
        <f>IF(ISBLANK(INDEX('Policy Characteristics'!K:K,MATCH($C186,'Policy Characteristics'!$C:$C,0))),"",INDEX('Policy Characteristics'!K:K,MATCH($C186,'Policy Characteristics'!$C:$C,0)))</f>
        <v/>
      </c>
      <c r="R186" s="363" t="str">
        <f>IF(ISBLANK(INDEX('Policy Characteristics'!L:L,MATCH($C186,'Policy Characteristics'!$C:$C,0))),"",INDEX('Policy Characteristics'!L:L,MATCH($C186,'Policy Characteristics'!$C:$C,0)))</f>
        <v/>
      </c>
    </row>
    <row r="187" spans="1:18" s="350" customFormat="1" ht="19.95" customHeight="1">
      <c r="A187" s="363" t="str">
        <f>IF(ISBLANK(INDEX('Policy Characteristics'!A:A,MATCH($C187,'Policy Characteristics'!$C:$C,0))),"",INDEX('Policy Characteristics'!A:A,MATCH($C187,'Policy Characteristics'!$C:$C,0)))</f>
        <v>Transportation</v>
      </c>
      <c r="B187" s="375" t="str">
        <f>IF(ISBLANK(INDEX('Policy Characteristics'!B:B,MATCH($C187,'Policy Characteristics'!$C:$C,0))),"",INDEX('Policy Characteristics'!B:B,MATCH($C187,'Policy Characteristics'!$C:$C,0)))</f>
        <v>Subsidy for Vehicle Battery Production</v>
      </c>
      <c r="C187" t="s">
        <v>150</v>
      </c>
      <c r="H187" s="18">
        <v>2257</v>
      </c>
      <c r="I187" s="376" t="s">
        <v>731</v>
      </c>
      <c r="J187" s="377" t="str">
        <f>IF(ISBLANK(INDEX('Policy Characteristics'!D:D,MATCH($C187,'Policy Characteristics'!$C:$C,0))),"",INDEX('Policy Characteristics'!D:D,MATCH($C187,'Policy Characteristics'!$C:$C,0)))</f>
        <v>Vehicle Battery Production Subsidy</v>
      </c>
      <c r="K187" s="363"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63" t="str">
        <f>IF(ISBLANK(INDEX('Policy Characteristics'!I:I,MATCH($C187,'Policy Characteristics'!$C:$C,0))),"",INDEX('Policy Characteristics'!I:I,MATCH($C187,'Policy Characteristics'!$C:$C,0)))</f>
        <v>thousand KRW/kWh</v>
      </c>
      <c r="P187" s="363"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363" t="str">
        <f>IF(ISBLANK(INDEX('Policy Characteristics'!K:K,MATCH($C187,'Policy Characteristics'!$C:$C,0))),"",INDEX('Policy Characteristics'!K:K,MATCH($C187,'Policy Characteristics'!$C:$C,0)))</f>
        <v/>
      </c>
      <c r="R187" s="363" t="str">
        <f>IF(ISBLANK(INDEX('Policy Characteristics'!L:L,MATCH($C187,'Policy Characteristics'!$C:$C,0))),"",INDEX('Policy Characteristics'!L:L,MATCH($C187,'Policy Characteristics'!$C:$C,0)))</f>
        <v/>
      </c>
    </row>
    <row r="188" spans="1:18" s="350" customFormat="1" ht="19.95" customHeight="1">
      <c r="A188" s="363" t="str">
        <f>IF(ISBLANK(INDEX('Policy Characteristics'!A:A,MATCH($C188,'Policy Characteristics'!$C:$C,0))),"",INDEX('Policy Characteristics'!A:A,MATCH($C188,'Policy Characteristics'!$C:$C,0)))</f>
        <v>Transportation</v>
      </c>
      <c r="B188" s="375" t="str">
        <f>IF(ISBLANK(INDEX('Policy Characteristics'!B:B,MATCH($C188,'Policy Characteristics'!$C:$C,0))),"",INDEX('Policy Characteristics'!B:B,MATCH($C188,'Policy Characteristics'!$C:$C,0)))</f>
        <v>Non-BAU State-Level Zero-Emission Vehicle Sales Standard</v>
      </c>
      <c r="C188" s="350" t="s">
        <v>156</v>
      </c>
      <c r="D188" s="255" t="s">
        <v>775</v>
      </c>
      <c r="E188" s="255" t="s">
        <v>727</v>
      </c>
      <c r="F188" s="255" t="s">
        <v>776</v>
      </c>
      <c r="G188" s="350" t="s">
        <v>754</v>
      </c>
      <c r="H188" s="18">
        <v>2710</v>
      </c>
      <c r="I188" s="255" t="s">
        <v>731</v>
      </c>
      <c r="J188" s="377" t="str">
        <f>IF(ISBLANK(INDEX('Policy Characteristics'!D:D,MATCH($C188,'Policy Characteristics'!$C:$C,0))),"",INDEX('Policy Characteristics'!D:D,MATCH($C188,'Policy Characteristics'!$C:$C,0)))</f>
        <v>ZEV Sales Standard</v>
      </c>
      <c r="K188" s="363"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63" t="str">
        <f>IF(ISBLANK(INDEX('Policy Characteristics'!I:I,MATCH($C188,'Policy Characteristics'!$C:$C,0))),"",INDEX('Policy Characteristics'!I:I,MATCH($C188,'Policy Characteristics'!$C:$C,0)))</f>
        <v>on/off</v>
      </c>
      <c r="P188" s="363"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63" t="str">
        <f>IF(ISBLANK(INDEX('Policy Characteristics'!K:K,MATCH($C188,'Policy Characteristics'!$C:$C,0))),"",INDEX('Policy Characteristics'!K:K,MATCH($C188,'Policy Characteristics'!$C:$C,0)))</f>
        <v/>
      </c>
      <c r="R188" s="363" t="str">
        <f>IF(ISBLANK(INDEX('Policy Characteristics'!L:L,MATCH($C188,'Policy Characteristics'!$C:$C,0))),"",INDEX('Policy Characteristics'!L:L,MATCH($C188,'Policy Characteristics'!$C:$C,0)))</f>
        <v/>
      </c>
    </row>
    <row r="189" spans="1:18" s="350" customFormat="1" ht="19.95" customHeight="1">
      <c r="A189" s="363" t="str">
        <f>IF(ISBLANK(INDEX('Policy Characteristics'!A:A,MATCH($C189,'Policy Characteristics'!$C:$C,0))),"",INDEX('Policy Characteristics'!A:A,MATCH($C189,'Policy Characteristics'!$C:$C,0)))</f>
        <v>Transportation</v>
      </c>
      <c r="B189" s="375" t="str">
        <f>IF(ISBLANK(INDEX('Policy Characteristics'!B:B,MATCH($C189,'Policy Characteristics'!$C:$C,0))),"",INDEX('Policy Characteristics'!B:B,MATCH($C189,'Policy Characteristics'!$C:$C,0)))</f>
        <v>Non-BAU State-Level Zero-Emission Vehicle Sales Standard</v>
      </c>
      <c r="C189" s="363" t="str">
        <f>C188</f>
        <v>Boolean Use Non BAU Minimum Required ZEV Sales Percentage by Subregion</v>
      </c>
      <c r="D189" s="350" t="s">
        <v>777</v>
      </c>
      <c r="E189" s="350" t="s">
        <v>727</v>
      </c>
      <c r="F189" s="350" t="s">
        <v>778</v>
      </c>
      <c r="G189" s="350" t="s">
        <v>772</v>
      </c>
      <c r="H189" s="18">
        <v>2711</v>
      </c>
      <c r="I189" s="255" t="s">
        <v>731</v>
      </c>
      <c r="J189" s="377" t="str">
        <f>IF(ISBLANK(INDEX('Policy Characteristics'!D:D,MATCH($C189,'Policy Characteristics'!$C:$C,0))),"",INDEX('Policy Characteristics'!D:D,MATCH($C189,'Policy Characteristics'!$C:$C,0)))</f>
        <v>ZEV Sales Standard</v>
      </c>
      <c r="K189" s="363"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63" t="str">
        <f>IF(ISBLANK(INDEX('Policy Characteristics'!I:I,MATCH($C189,'Policy Characteristics'!$C:$C,0))),"",INDEX('Policy Characteristics'!I:I,MATCH($C189,'Policy Characteristics'!$C:$C,0)))</f>
        <v>on/off</v>
      </c>
      <c r="P189" s="363"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63" t="str">
        <f>IF(ISBLANK(INDEX('Policy Characteristics'!K:K,MATCH($C189,'Policy Characteristics'!$C:$C,0))),"",INDEX('Policy Characteristics'!K:K,MATCH($C189,'Policy Characteristics'!$C:$C,0)))</f>
        <v/>
      </c>
      <c r="R189" s="363" t="str">
        <f>IF(ISBLANK(INDEX('Policy Characteristics'!L:L,MATCH($C189,'Policy Characteristics'!$C:$C,0))),"",INDEX('Policy Characteristics'!L:L,MATCH($C189,'Policy Characteristics'!$C:$C,0)))</f>
        <v/>
      </c>
    </row>
    <row r="190" spans="1:18" s="350" customFormat="1" ht="19.95" customHeight="1">
      <c r="A190" s="363" t="str">
        <f>IF(ISBLANK(INDEX('Policy Characteristics'!A:A,MATCH($C190,'Policy Characteristics'!$C:$C,0))),"",INDEX('Policy Characteristics'!A:A,MATCH($C190,'Policy Characteristics'!$C:$C,0)))</f>
        <v>Transportation</v>
      </c>
      <c r="B190" s="375" t="str">
        <f>IF(ISBLANK(INDEX('Policy Characteristics'!B:B,MATCH($C190,'Policy Characteristics'!$C:$C,0))),"",INDEX('Policy Characteristics'!B:B,MATCH($C190,'Policy Characteristics'!$C:$C,0)))</f>
        <v>Non-BAU State-Level Zero-Emission Vehicle Sales Standard</v>
      </c>
      <c r="C190" s="363" t="str">
        <f t="shared" ref="C190:C199" si="10">C189</f>
        <v>Boolean Use Non BAU Minimum Required ZEV Sales Percentage by Subregion</v>
      </c>
      <c r="D190" s="350" t="s">
        <v>775</v>
      </c>
      <c r="E190" s="350" t="s">
        <v>743</v>
      </c>
      <c r="F190" s="350" t="s">
        <v>776</v>
      </c>
      <c r="G190" s="350" t="s">
        <v>767</v>
      </c>
      <c r="H190" s="18">
        <v>2712</v>
      </c>
      <c r="I190" s="255" t="s">
        <v>731</v>
      </c>
      <c r="J190" s="377" t="str">
        <f>IF(ISBLANK(INDEX('Policy Characteristics'!D:D,MATCH($C190,'Policy Characteristics'!$C:$C,0))),"",INDEX('Policy Characteristics'!D:D,MATCH($C190,'Policy Characteristics'!$C:$C,0)))</f>
        <v>ZEV Sales Standard</v>
      </c>
      <c r="K190" s="363"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63" t="str">
        <f>IF(ISBLANK(INDEX('Policy Characteristics'!I:I,MATCH($C190,'Policy Characteristics'!$C:$C,0))),"",INDEX('Policy Characteristics'!I:I,MATCH($C190,'Policy Characteristics'!$C:$C,0)))</f>
        <v>on/off</v>
      </c>
      <c r="P190" s="363"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63" t="str">
        <f>IF(ISBLANK(INDEX('Policy Characteristics'!K:K,MATCH($C190,'Policy Characteristics'!$C:$C,0))),"",INDEX('Policy Characteristics'!K:K,MATCH($C190,'Policy Characteristics'!$C:$C,0)))</f>
        <v/>
      </c>
      <c r="R190" s="363" t="str">
        <f>IF(ISBLANK(INDEX('Policy Characteristics'!L:L,MATCH($C190,'Policy Characteristics'!$C:$C,0))),"",INDEX('Policy Characteristics'!L:L,MATCH($C190,'Policy Characteristics'!$C:$C,0)))</f>
        <v/>
      </c>
    </row>
    <row r="191" spans="1:18" s="350" customFormat="1" ht="19.95" customHeight="1">
      <c r="A191" s="363" t="str">
        <f>IF(ISBLANK(INDEX('Policy Characteristics'!A:A,MATCH($C191,'Policy Characteristics'!$C:$C,0))),"",INDEX('Policy Characteristics'!A:A,MATCH($C191,'Policy Characteristics'!$C:$C,0)))</f>
        <v>Transportation</v>
      </c>
      <c r="B191" s="375" t="str">
        <f>IF(ISBLANK(INDEX('Policy Characteristics'!B:B,MATCH($C191,'Policy Characteristics'!$C:$C,0))),"",INDEX('Policy Characteristics'!B:B,MATCH($C191,'Policy Characteristics'!$C:$C,0)))</f>
        <v>Non-BAU State-Level Zero-Emission Vehicle Sales Standard</v>
      </c>
      <c r="C191" s="363" t="str">
        <f t="shared" si="10"/>
        <v>Boolean Use Non BAU Minimum Required ZEV Sales Percentage by Subregion</v>
      </c>
      <c r="D191" s="350" t="s">
        <v>777</v>
      </c>
      <c r="E191" s="350" t="s">
        <v>743</v>
      </c>
      <c r="F191" s="350" t="s">
        <v>778</v>
      </c>
      <c r="G191" s="350" t="s">
        <v>773</v>
      </c>
      <c r="H191" s="18">
        <v>2713</v>
      </c>
      <c r="I191" s="255" t="s">
        <v>731</v>
      </c>
      <c r="J191" s="377" t="str">
        <f>IF(ISBLANK(INDEX('Policy Characteristics'!D:D,MATCH($C191,'Policy Characteristics'!$C:$C,0))),"",INDEX('Policy Characteristics'!D:D,MATCH($C191,'Policy Characteristics'!$C:$C,0)))</f>
        <v>ZEV Sales Standard</v>
      </c>
      <c r="K191" s="363"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63" t="str">
        <f>IF(ISBLANK(INDEX('Policy Characteristics'!I:I,MATCH($C191,'Policy Characteristics'!$C:$C,0))),"",INDEX('Policy Characteristics'!I:I,MATCH($C191,'Policy Characteristics'!$C:$C,0)))</f>
        <v>on/off</v>
      </c>
      <c r="P191" s="363"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63" t="str">
        <f>IF(ISBLANK(INDEX('Policy Characteristics'!K:K,MATCH($C191,'Policy Characteristics'!$C:$C,0))),"",INDEX('Policy Characteristics'!K:K,MATCH($C191,'Policy Characteristics'!$C:$C,0)))</f>
        <v/>
      </c>
      <c r="R191" s="363" t="str">
        <f>IF(ISBLANK(INDEX('Policy Characteristics'!L:L,MATCH($C191,'Policy Characteristics'!$C:$C,0))),"",INDEX('Policy Characteristics'!L:L,MATCH($C191,'Policy Characteristics'!$C:$C,0)))</f>
        <v/>
      </c>
    </row>
    <row r="192" spans="1:18" s="350" customFormat="1" ht="19.95" customHeight="1">
      <c r="A192" s="363" t="str">
        <f>IF(ISBLANK(INDEX('Policy Characteristics'!A:A,MATCH($C192,'Policy Characteristics'!$C:$C,0))),"",INDEX('Policy Characteristics'!A:A,MATCH($C192,'Policy Characteristics'!$C:$C,0)))</f>
        <v>Transportation</v>
      </c>
      <c r="B192" s="375" t="str">
        <f>IF(ISBLANK(INDEX('Policy Characteristics'!B:B,MATCH($C192,'Policy Characteristics'!$C:$C,0))),"",INDEX('Policy Characteristics'!B:B,MATCH($C192,'Policy Characteristics'!$C:$C,0)))</f>
        <v>Non-BAU State-Level Zero-Emission Vehicle Sales Standard</v>
      </c>
      <c r="C192" s="363" t="str">
        <f t="shared" si="10"/>
        <v>Boolean Use Non BAU Minimum Required ZEV Sales Percentage by Subregion</v>
      </c>
      <c r="D192" s="350" t="s">
        <v>775</v>
      </c>
      <c r="E192" s="350" t="s">
        <v>745</v>
      </c>
      <c r="F192" s="350" t="s">
        <v>776</v>
      </c>
      <c r="G192" s="350" t="s">
        <v>768</v>
      </c>
      <c r="H192" s="18">
        <v>2714</v>
      </c>
      <c r="I192" s="255" t="s">
        <v>741</v>
      </c>
      <c r="J192" s="377" t="str">
        <f>IF(ISBLANK(INDEX('Policy Characteristics'!D:D,MATCH($C192,'Policy Characteristics'!$C:$C,0))),"",INDEX('Policy Characteristics'!D:D,MATCH($C192,'Policy Characteristics'!$C:$C,0)))</f>
        <v>ZEV Sales Standard</v>
      </c>
      <c r="K192" s="363"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63" t="str">
        <f>IF(ISBLANK(INDEX('Policy Characteristics'!I:I,MATCH($C192,'Policy Characteristics'!$C:$C,0))),"",INDEX('Policy Characteristics'!I:I,MATCH($C192,'Policy Characteristics'!$C:$C,0)))</f>
        <v>on/off</v>
      </c>
      <c r="P192" s="363"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63" t="str">
        <f>IF(ISBLANK(INDEX('Policy Characteristics'!K:K,MATCH($C192,'Policy Characteristics'!$C:$C,0))),"",INDEX('Policy Characteristics'!K:K,MATCH($C192,'Policy Characteristics'!$C:$C,0)))</f>
        <v/>
      </c>
      <c r="R192" s="363" t="str">
        <f>IF(ISBLANK(INDEX('Policy Characteristics'!L:L,MATCH($C192,'Policy Characteristics'!$C:$C,0))),"",INDEX('Policy Characteristics'!L:L,MATCH($C192,'Policy Characteristics'!$C:$C,0)))</f>
        <v/>
      </c>
    </row>
    <row r="193" spans="1:18" s="350" customFormat="1" ht="19.95" customHeight="1">
      <c r="A193" s="363" t="str">
        <f>IF(ISBLANK(INDEX('Policy Characteristics'!A:A,MATCH($C193,'Policy Characteristics'!$C:$C,0))),"",INDEX('Policy Characteristics'!A:A,MATCH($C193,'Policy Characteristics'!$C:$C,0)))</f>
        <v>Transportation</v>
      </c>
      <c r="B193" s="375" t="str">
        <f>IF(ISBLANK(INDEX('Policy Characteristics'!B:B,MATCH($C193,'Policy Characteristics'!$C:$C,0))),"",INDEX('Policy Characteristics'!B:B,MATCH($C193,'Policy Characteristics'!$C:$C,0)))</f>
        <v>Non-BAU State-Level Zero-Emission Vehicle Sales Standard</v>
      </c>
      <c r="C193" s="363" t="str">
        <f t="shared" si="10"/>
        <v>Boolean Use Non BAU Minimum Required ZEV Sales Percentage by Subregion</v>
      </c>
      <c r="D193" s="350" t="s">
        <v>777</v>
      </c>
      <c r="E193" s="350" t="s">
        <v>745</v>
      </c>
      <c r="F193" s="350" t="s">
        <v>778</v>
      </c>
      <c r="G193" s="350" t="s">
        <v>768</v>
      </c>
      <c r="H193" s="18">
        <v>2715</v>
      </c>
      <c r="I193" s="255" t="s">
        <v>741</v>
      </c>
      <c r="J193" s="377" t="str">
        <f>IF(ISBLANK(INDEX('Policy Characteristics'!D:D,MATCH($C193,'Policy Characteristics'!$C:$C,0))),"",INDEX('Policy Characteristics'!D:D,MATCH($C193,'Policy Characteristics'!$C:$C,0)))</f>
        <v>ZEV Sales Standard</v>
      </c>
      <c r="K193" s="363"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63" t="str">
        <f>IF(ISBLANK(INDEX('Policy Characteristics'!I:I,MATCH($C193,'Policy Characteristics'!$C:$C,0))),"",INDEX('Policy Characteristics'!I:I,MATCH($C193,'Policy Characteristics'!$C:$C,0)))</f>
        <v>on/off</v>
      </c>
      <c r="P193" s="363"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63" t="str">
        <f>IF(ISBLANK(INDEX('Policy Characteristics'!K:K,MATCH($C193,'Policy Characteristics'!$C:$C,0))),"",INDEX('Policy Characteristics'!K:K,MATCH($C193,'Policy Characteristics'!$C:$C,0)))</f>
        <v/>
      </c>
      <c r="R193" s="363" t="str">
        <f>IF(ISBLANK(INDEX('Policy Characteristics'!L:L,MATCH($C193,'Policy Characteristics'!$C:$C,0))),"",INDEX('Policy Characteristics'!L:L,MATCH($C193,'Policy Characteristics'!$C:$C,0)))</f>
        <v/>
      </c>
    </row>
    <row r="194" spans="1:18" s="350" customFormat="1" ht="19.95" customHeight="1">
      <c r="A194" s="363" t="str">
        <f>IF(ISBLANK(INDEX('Policy Characteristics'!A:A,MATCH($C194,'Policy Characteristics'!$C:$C,0))),"",INDEX('Policy Characteristics'!A:A,MATCH($C194,'Policy Characteristics'!$C:$C,0)))</f>
        <v>Transportation</v>
      </c>
      <c r="B194" s="375" t="str">
        <f>IF(ISBLANK(INDEX('Policy Characteristics'!B:B,MATCH($C194,'Policy Characteristics'!$C:$C,0))),"",INDEX('Policy Characteristics'!B:B,MATCH($C194,'Policy Characteristics'!$C:$C,0)))</f>
        <v>Non-BAU State-Level Zero-Emission Vehicle Sales Standard</v>
      </c>
      <c r="C194" s="363" t="str">
        <f t="shared" si="10"/>
        <v>Boolean Use Non BAU Minimum Required ZEV Sales Percentage by Subregion</v>
      </c>
      <c r="D194" s="350" t="s">
        <v>775</v>
      </c>
      <c r="E194" s="350" t="s">
        <v>747</v>
      </c>
      <c r="F194" s="350" t="s">
        <v>776</v>
      </c>
      <c r="G194" s="350" t="s">
        <v>769</v>
      </c>
      <c r="H194" s="18">
        <v>2716</v>
      </c>
      <c r="I194" s="255" t="s">
        <v>741</v>
      </c>
      <c r="J194" s="377" t="str">
        <f>IF(ISBLANK(INDEX('Policy Characteristics'!D:D,MATCH($C194,'Policy Characteristics'!$C:$C,0))),"",INDEX('Policy Characteristics'!D:D,MATCH($C194,'Policy Characteristics'!$C:$C,0)))</f>
        <v>ZEV Sales Standard</v>
      </c>
      <c r="K194" s="363"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63" t="str">
        <f>IF(ISBLANK(INDEX('Policy Characteristics'!I:I,MATCH($C194,'Policy Characteristics'!$C:$C,0))),"",INDEX('Policy Characteristics'!I:I,MATCH($C194,'Policy Characteristics'!$C:$C,0)))</f>
        <v>on/off</v>
      </c>
      <c r="P194" s="363"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63" t="str">
        <f>IF(ISBLANK(INDEX('Policy Characteristics'!K:K,MATCH($C194,'Policy Characteristics'!$C:$C,0))),"",INDEX('Policy Characteristics'!K:K,MATCH($C194,'Policy Characteristics'!$C:$C,0)))</f>
        <v/>
      </c>
      <c r="R194" s="363" t="str">
        <f>IF(ISBLANK(INDEX('Policy Characteristics'!L:L,MATCH($C194,'Policy Characteristics'!$C:$C,0))),"",INDEX('Policy Characteristics'!L:L,MATCH($C194,'Policy Characteristics'!$C:$C,0)))</f>
        <v/>
      </c>
    </row>
    <row r="195" spans="1:18" s="350" customFormat="1" ht="19.95" customHeight="1">
      <c r="A195" s="363" t="str">
        <f>IF(ISBLANK(INDEX('Policy Characteristics'!A:A,MATCH($C195,'Policy Characteristics'!$C:$C,0))),"",INDEX('Policy Characteristics'!A:A,MATCH($C195,'Policy Characteristics'!$C:$C,0)))</f>
        <v>Transportation</v>
      </c>
      <c r="B195" s="375" t="str">
        <f>IF(ISBLANK(INDEX('Policy Characteristics'!B:B,MATCH($C195,'Policy Characteristics'!$C:$C,0))),"",INDEX('Policy Characteristics'!B:B,MATCH($C195,'Policy Characteristics'!$C:$C,0)))</f>
        <v>Non-BAU State-Level Zero-Emission Vehicle Sales Standard</v>
      </c>
      <c r="C195" s="363" t="str">
        <f t="shared" si="10"/>
        <v>Boolean Use Non BAU Minimum Required ZEV Sales Percentage by Subregion</v>
      </c>
      <c r="D195" s="350" t="s">
        <v>777</v>
      </c>
      <c r="E195" s="350" t="s">
        <v>747</v>
      </c>
      <c r="F195" s="350" t="s">
        <v>778</v>
      </c>
      <c r="G195" s="350" t="s">
        <v>769</v>
      </c>
      <c r="H195" s="18">
        <v>2717</v>
      </c>
      <c r="I195" s="255" t="s">
        <v>741</v>
      </c>
      <c r="J195" s="377" t="str">
        <f>IF(ISBLANK(INDEX('Policy Characteristics'!D:D,MATCH($C195,'Policy Characteristics'!$C:$C,0))),"",INDEX('Policy Characteristics'!D:D,MATCH($C195,'Policy Characteristics'!$C:$C,0)))</f>
        <v>ZEV Sales Standard</v>
      </c>
      <c r="K195" s="363"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63" t="str">
        <f>IF(ISBLANK(INDEX('Policy Characteristics'!I:I,MATCH($C195,'Policy Characteristics'!$C:$C,0))),"",INDEX('Policy Characteristics'!I:I,MATCH($C195,'Policy Characteristics'!$C:$C,0)))</f>
        <v>on/off</v>
      </c>
      <c r="P195" s="363"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63" t="str">
        <f>IF(ISBLANK(INDEX('Policy Characteristics'!K:K,MATCH($C195,'Policy Characteristics'!$C:$C,0))),"",INDEX('Policy Characteristics'!K:K,MATCH($C195,'Policy Characteristics'!$C:$C,0)))</f>
        <v/>
      </c>
      <c r="R195" s="363" t="str">
        <f>IF(ISBLANK(INDEX('Policy Characteristics'!L:L,MATCH($C195,'Policy Characteristics'!$C:$C,0))),"",INDEX('Policy Characteristics'!L:L,MATCH($C195,'Policy Characteristics'!$C:$C,0)))</f>
        <v/>
      </c>
    </row>
    <row r="196" spans="1:18" s="350" customFormat="1" ht="19.95" customHeight="1">
      <c r="A196" s="363" t="str">
        <f>IF(ISBLANK(INDEX('Policy Characteristics'!A:A,MATCH($C196,'Policy Characteristics'!$C:$C,0))),"",INDEX('Policy Characteristics'!A:A,MATCH($C196,'Policy Characteristics'!$C:$C,0)))</f>
        <v>Transportation</v>
      </c>
      <c r="B196" s="375" t="str">
        <f>IF(ISBLANK(INDEX('Policy Characteristics'!B:B,MATCH($C196,'Policy Characteristics'!$C:$C,0))),"",INDEX('Policy Characteristics'!B:B,MATCH($C196,'Policy Characteristics'!$C:$C,0)))</f>
        <v>Non-BAU State-Level Zero-Emission Vehicle Sales Standard</v>
      </c>
      <c r="C196" s="363" t="str">
        <f t="shared" si="10"/>
        <v>Boolean Use Non BAU Minimum Required ZEV Sales Percentage by Subregion</v>
      </c>
      <c r="D196" s="350" t="s">
        <v>775</v>
      </c>
      <c r="E196" s="350" t="s">
        <v>749</v>
      </c>
      <c r="F196" s="350" t="s">
        <v>776</v>
      </c>
      <c r="G196" s="350" t="s">
        <v>770</v>
      </c>
      <c r="H196" s="18">
        <v>2718</v>
      </c>
      <c r="I196" s="255" t="s">
        <v>741</v>
      </c>
      <c r="J196" s="377" t="str">
        <f>IF(ISBLANK(INDEX('Policy Characteristics'!D:D,MATCH($C196,'Policy Characteristics'!$C:$C,0))),"",INDEX('Policy Characteristics'!D:D,MATCH($C196,'Policy Characteristics'!$C:$C,0)))</f>
        <v>ZEV Sales Standard</v>
      </c>
      <c r="K196" s="363"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63" t="str">
        <f>IF(ISBLANK(INDEX('Policy Characteristics'!I:I,MATCH($C196,'Policy Characteristics'!$C:$C,0))),"",INDEX('Policy Characteristics'!I:I,MATCH($C196,'Policy Characteristics'!$C:$C,0)))</f>
        <v>on/off</v>
      </c>
      <c r="P196" s="363"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63" t="str">
        <f>IF(ISBLANK(INDEX('Policy Characteristics'!K:K,MATCH($C196,'Policy Characteristics'!$C:$C,0))),"",INDEX('Policy Characteristics'!K:K,MATCH($C196,'Policy Characteristics'!$C:$C,0)))</f>
        <v/>
      </c>
      <c r="R196" s="363" t="str">
        <f>IF(ISBLANK(INDEX('Policy Characteristics'!L:L,MATCH($C196,'Policy Characteristics'!$C:$C,0))),"",INDEX('Policy Characteristics'!L:L,MATCH($C196,'Policy Characteristics'!$C:$C,0)))</f>
        <v/>
      </c>
    </row>
    <row r="197" spans="1:18" s="350" customFormat="1" ht="19.95" customHeight="1">
      <c r="A197" s="363" t="str">
        <f>IF(ISBLANK(INDEX('Policy Characteristics'!A:A,MATCH($C197,'Policy Characteristics'!$C:$C,0))),"",INDEX('Policy Characteristics'!A:A,MATCH($C197,'Policy Characteristics'!$C:$C,0)))</f>
        <v>Transportation</v>
      </c>
      <c r="B197" s="375" t="str">
        <f>IF(ISBLANK(INDEX('Policy Characteristics'!B:B,MATCH($C197,'Policy Characteristics'!$C:$C,0))),"",INDEX('Policy Characteristics'!B:B,MATCH($C197,'Policy Characteristics'!$C:$C,0)))</f>
        <v>Non-BAU State-Level Zero-Emission Vehicle Sales Standard</v>
      </c>
      <c r="C197" s="363" t="str">
        <f t="shared" si="10"/>
        <v>Boolean Use Non BAU Minimum Required ZEV Sales Percentage by Subregion</v>
      </c>
      <c r="D197" s="350" t="s">
        <v>777</v>
      </c>
      <c r="E197" s="350" t="s">
        <v>749</v>
      </c>
      <c r="F197" s="350" t="s">
        <v>778</v>
      </c>
      <c r="G197" s="350" t="s">
        <v>774</v>
      </c>
      <c r="H197" s="18">
        <v>2719</v>
      </c>
      <c r="I197" s="255" t="s">
        <v>741</v>
      </c>
      <c r="J197" s="377" t="str">
        <f>IF(ISBLANK(INDEX('Policy Characteristics'!D:D,MATCH($C197,'Policy Characteristics'!$C:$C,0))),"",INDEX('Policy Characteristics'!D:D,MATCH($C197,'Policy Characteristics'!$C:$C,0)))</f>
        <v>ZEV Sales Standard</v>
      </c>
      <c r="K197" s="363"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63" t="str">
        <f>IF(ISBLANK(INDEX('Policy Characteristics'!I:I,MATCH($C197,'Policy Characteristics'!$C:$C,0))),"",INDEX('Policy Characteristics'!I:I,MATCH($C197,'Policy Characteristics'!$C:$C,0)))</f>
        <v>on/off</v>
      </c>
      <c r="P197" s="363"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63" t="str">
        <f>IF(ISBLANK(INDEX('Policy Characteristics'!K:K,MATCH($C197,'Policy Characteristics'!$C:$C,0))),"",INDEX('Policy Characteristics'!K:K,MATCH($C197,'Policy Characteristics'!$C:$C,0)))</f>
        <v/>
      </c>
      <c r="R197" s="363" t="str">
        <f>IF(ISBLANK(INDEX('Policy Characteristics'!L:L,MATCH($C197,'Policy Characteristics'!$C:$C,0))),"",INDEX('Policy Characteristics'!L:L,MATCH($C197,'Policy Characteristics'!$C:$C,0)))</f>
        <v/>
      </c>
    </row>
    <row r="198" spans="1:18" s="350" customFormat="1" ht="19.95" customHeight="1">
      <c r="A198" s="363" t="str">
        <f>IF(ISBLANK(INDEX('Policy Characteristics'!A:A,MATCH($C198,'Policy Characteristics'!$C:$C,0))),"",INDEX('Policy Characteristics'!A:A,MATCH($C198,'Policy Characteristics'!$C:$C,0)))</f>
        <v>Transportation</v>
      </c>
      <c r="B198" s="375" t="str">
        <f>IF(ISBLANK(INDEX('Policy Characteristics'!B:B,MATCH($C198,'Policy Characteristics'!$C:$C,0))),"",INDEX('Policy Characteristics'!B:B,MATCH($C198,'Policy Characteristics'!$C:$C,0)))</f>
        <v>Non-BAU State-Level Zero-Emission Vehicle Sales Standard</v>
      </c>
      <c r="C198" s="363" t="str">
        <f t="shared" si="10"/>
        <v>Boolean Use Non BAU Minimum Required ZEV Sales Percentage by Subregion</v>
      </c>
      <c r="D198" s="350" t="s">
        <v>775</v>
      </c>
      <c r="E198" s="350" t="s">
        <v>751</v>
      </c>
      <c r="F198" s="350" t="s">
        <v>776</v>
      </c>
      <c r="G198" s="350" t="s">
        <v>771</v>
      </c>
      <c r="H198" s="18">
        <v>2720</v>
      </c>
      <c r="I198" s="255" t="s">
        <v>741</v>
      </c>
      <c r="J198" s="377" t="str">
        <f>IF(ISBLANK(INDEX('Policy Characteristics'!D:D,MATCH($C198,'Policy Characteristics'!$C:$C,0))),"",INDEX('Policy Characteristics'!D:D,MATCH($C198,'Policy Characteristics'!$C:$C,0)))</f>
        <v>ZEV Sales Standard</v>
      </c>
      <c r="K198" s="363"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63" t="str">
        <f>IF(ISBLANK(INDEX('Policy Characteristics'!I:I,MATCH($C198,'Policy Characteristics'!$C:$C,0))),"",INDEX('Policy Characteristics'!I:I,MATCH($C198,'Policy Characteristics'!$C:$C,0)))</f>
        <v>on/off</v>
      </c>
      <c r="P198" s="363"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63" t="str">
        <f>IF(ISBLANK(INDEX('Policy Characteristics'!K:K,MATCH($C198,'Policy Characteristics'!$C:$C,0))),"",INDEX('Policy Characteristics'!K:K,MATCH($C198,'Policy Characteristics'!$C:$C,0)))</f>
        <v/>
      </c>
      <c r="R198" s="363" t="str">
        <f>IF(ISBLANK(INDEX('Policy Characteristics'!L:L,MATCH($C198,'Policy Characteristics'!$C:$C,0))),"",INDEX('Policy Characteristics'!L:L,MATCH($C198,'Policy Characteristics'!$C:$C,0)))</f>
        <v/>
      </c>
    </row>
    <row r="199" spans="1:18" ht="19.95" customHeight="1">
      <c r="A199" s="363" t="str">
        <f>IF(ISBLANK(INDEX('Policy Characteristics'!A:A,MATCH($C199,'Policy Characteristics'!$C:$C,0))),"",INDEX('Policy Characteristics'!A:A,MATCH($C199,'Policy Characteristics'!$C:$C,0)))</f>
        <v>Transportation</v>
      </c>
      <c r="B199" s="375" t="str">
        <f>IF(ISBLANK(INDEX('Policy Characteristics'!B:B,MATCH($C199,'Policy Characteristics'!$C:$C,0))),"",INDEX('Policy Characteristics'!B:B,MATCH($C199,'Policy Characteristics'!$C:$C,0)))</f>
        <v>Non-BAU State-Level Zero-Emission Vehicle Sales Standard</v>
      </c>
      <c r="C199" s="363" t="str">
        <f t="shared" si="10"/>
        <v>Boolean Use Non BAU Minimum Required ZEV Sales Percentage by Subregion</v>
      </c>
      <c r="D199" s="350" t="s">
        <v>777</v>
      </c>
      <c r="E199" s="350" t="s">
        <v>751</v>
      </c>
      <c r="F199" s="350" t="s">
        <v>778</v>
      </c>
      <c r="G199" s="350" t="s">
        <v>771</v>
      </c>
      <c r="H199" s="18">
        <v>2721</v>
      </c>
      <c r="I199" s="255" t="s">
        <v>741</v>
      </c>
      <c r="J199" s="377" t="str">
        <f>IF(ISBLANK(INDEX('Policy Characteristics'!D:D,MATCH($C199,'Policy Characteristics'!$C:$C,0))),"",INDEX('Policy Characteristics'!D:D,MATCH($C199,'Policy Characteristics'!$C:$C,0)))</f>
        <v>ZEV Sales Standard</v>
      </c>
      <c r="K199" s="363"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63" t="str">
        <f>IF(ISBLANK(INDEX('Policy Characteristics'!I:I,MATCH($C199,'Policy Characteristics'!$C:$C,0))),"",INDEX('Policy Characteristics'!I:I,MATCH($C199,'Policy Characteristics'!$C:$C,0)))</f>
        <v>on/off</v>
      </c>
      <c r="P199" s="363"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63" t="str">
        <f>IF(ISBLANK(INDEX('Policy Characteristics'!K:K,MATCH($C199,'Policy Characteristics'!$C:$C,0))),"",INDEX('Policy Characteristics'!K:K,MATCH($C199,'Policy Characteristics'!$C:$C,0)))</f>
        <v/>
      </c>
      <c r="R199" s="363" t="str">
        <f>IF(ISBLANK(INDEX('Policy Characteristics'!L:L,MATCH($C199,'Policy Characteristics'!$C:$C,0))),"",INDEX('Policy Characteristics'!L:L,MATCH($C199,'Policy Characteristics'!$C:$C,0)))</f>
        <v/>
      </c>
    </row>
    <row r="200" spans="1:18" ht="19.95" customHeight="1">
      <c r="A200" s="363" t="str">
        <f>IF(ISBLANK(INDEX('Policy Characteristics'!A:A,MATCH($C200,'Policy Characteristics'!$C:$C,0))),"",INDEX('Policy Characteristics'!A:A,MATCH($C200,'Policy Characteristics'!$C:$C,0)))</f>
        <v>Buildings and Appliances</v>
      </c>
      <c r="B200" s="375" t="str">
        <f>IF(ISBLANK(INDEX('Policy Characteristics'!B:B,MATCH($C200,'Policy Characteristics'!$C:$C,0))),"",INDEX('Policy Characteristics'!B:B,MATCH($C200,'Policy Characteristics'!$C:$C,0)))</f>
        <v>Building Component Electrification</v>
      </c>
      <c r="C200" t="s">
        <v>161</v>
      </c>
      <c r="D200" s="255" t="s">
        <v>779</v>
      </c>
      <c r="E200" s="255" t="s">
        <v>780</v>
      </c>
      <c r="F200" s="255" t="s">
        <v>781</v>
      </c>
      <c r="G200" s="255" t="s">
        <v>782</v>
      </c>
      <c r="H200" s="18">
        <v>435</v>
      </c>
      <c r="I200" s="376" t="s">
        <v>731</v>
      </c>
      <c r="J200" s="377" t="str">
        <f>IF(ISBLANK(INDEX('Policy Characteristics'!D:D,MATCH($C200,'Policy Characteristics'!$C:$C,0))),"",INDEX('Policy Characteristics'!D:D,MATCH($C200,'Policy Characteristics'!$C:$C,0)))</f>
        <v>Building Component Electrification</v>
      </c>
      <c r="K200" s="363"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63" t="str">
        <f>IF(ISBLANK(INDEX('Policy Characteristics'!I:I,MATCH($C200,'Policy Characteristics'!$C:$C,0))),"",INDEX('Policy Characteristics'!I:I,MATCH($C200,'Policy Characteristics'!$C:$C,0)))</f>
        <v>% of newly sold non-electric building components</v>
      </c>
      <c r="P200" s="363"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63" t="str">
        <f>IF(ISBLANK(INDEX('Policy Characteristics'!K:K,MATCH($C200,'Policy Characteristics'!$C:$C,0))),"",INDEX('Policy Characteristics'!K:K,MATCH($C200,'Policy Characteristics'!$C:$C,0)))</f>
        <v>buildings-sector-main.html#component-elec</v>
      </c>
      <c r="R200" s="363" t="str">
        <f>IF(ISBLANK(INDEX('Policy Characteristics'!L:L,MATCH($C200,'Policy Characteristics'!$C:$C,0))),"",INDEX('Policy Characteristics'!L:L,MATCH($C200,'Policy Characteristics'!$C:$C,0)))</f>
        <v>building-component-electrification.html</v>
      </c>
    </row>
    <row r="201" spans="1:18" ht="19.95" customHeight="1">
      <c r="A201" s="363" t="str">
        <f>IF(ISBLANK(INDEX('Policy Characteristics'!A:A,MATCH($C201,'Policy Characteristics'!$C:$C,0))),"",INDEX('Policy Characteristics'!A:A,MATCH($C201,'Policy Characteristics'!$C:$C,0)))</f>
        <v>Buildings and Appliances</v>
      </c>
      <c r="B201" s="375" t="str">
        <f>IF(ISBLANK(INDEX('Policy Characteristics'!B:B,MATCH($C201,'Policy Characteristics'!$C:$C,0))),"",INDEX('Policy Characteristics'!B:B,MATCH($C201,'Policy Characteristics'!$C:$C,0)))</f>
        <v>Building Component Electrification</v>
      </c>
      <c r="C201" s="363" t="str">
        <f t="shared" ref="C201:C213" si="11">C$200</f>
        <v>Fraction of New Bldg Components Shifted to Other Fuels</v>
      </c>
      <c r="D201" s="255" t="s">
        <v>783</v>
      </c>
      <c r="E201" s="255" t="s">
        <v>780</v>
      </c>
      <c r="F201" s="255" t="s">
        <v>784</v>
      </c>
      <c r="G201" s="255" t="s">
        <v>782</v>
      </c>
      <c r="H201" s="18">
        <v>436</v>
      </c>
      <c r="I201" s="376" t="s">
        <v>741</v>
      </c>
      <c r="J201" s="377" t="str">
        <f>IF(ISBLANK(INDEX('Policy Characteristics'!D:D,MATCH($C201,'Policy Characteristics'!$C:$C,0))),"",INDEX('Policy Characteristics'!D:D,MATCH($C201,'Policy Characteristics'!$C:$C,0)))</f>
        <v>Building Component Electrification</v>
      </c>
      <c r="K201" s="363"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63" t="str">
        <f>IF(ISBLANK(INDEX('Policy Characteristics'!I:I,MATCH($C201,'Policy Characteristics'!$C:$C,0))),"",INDEX('Policy Characteristics'!I:I,MATCH($C201,'Policy Characteristics'!$C:$C,0)))</f>
        <v>% of newly sold non-electric building components</v>
      </c>
      <c r="P201" s="363"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63" t="str">
        <f>IF(ISBLANK(INDEX('Policy Characteristics'!K:K,MATCH($C201,'Policy Characteristics'!$C:$C,0))),"",INDEX('Policy Characteristics'!K:K,MATCH($C201,'Policy Characteristics'!$C:$C,0)))</f>
        <v>buildings-sector-main.html#component-elec</v>
      </c>
      <c r="R201" s="363" t="str">
        <f>IF(ISBLANK(INDEX('Policy Characteristics'!L:L,MATCH($C201,'Policy Characteristics'!$C:$C,0))),"",INDEX('Policy Characteristics'!L:L,MATCH($C201,'Policy Characteristics'!$C:$C,0)))</f>
        <v>building-component-electrification.html</v>
      </c>
    </row>
    <row r="202" spans="1:18" ht="19.95" customHeight="1">
      <c r="A202" s="363" t="str">
        <f>IF(ISBLANK(INDEX('Policy Characteristics'!A:A,MATCH($C202,'Policy Characteristics'!$C:$C,0))),"",INDEX('Policy Characteristics'!A:A,MATCH($C202,'Policy Characteristics'!$C:$C,0)))</f>
        <v>Buildings and Appliances</v>
      </c>
      <c r="B202" s="375" t="str">
        <f>IF(ISBLANK(INDEX('Policy Characteristics'!B:B,MATCH($C202,'Policy Characteristics'!$C:$C,0))),"",INDEX('Policy Characteristics'!B:B,MATCH($C202,'Policy Characteristics'!$C:$C,0)))</f>
        <v>Building Component Electrification</v>
      </c>
      <c r="C202" s="363" t="str">
        <f t="shared" si="11"/>
        <v>Fraction of New Bldg Components Shifted to Other Fuels</v>
      </c>
      <c r="D202" s="255" t="s">
        <v>785</v>
      </c>
      <c r="E202" s="255" t="s">
        <v>780</v>
      </c>
      <c r="F202" s="255" t="s">
        <v>786</v>
      </c>
      <c r="G202" s="255" t="s">
        <v>782</v>
      </c>
      <c r="H202" s="18">
        <v>437</v>
      </c>
      <c r="I202" s="376" t="s">
        <v>741</v>
      </c>
      <c r="J202" s="377" t="str">
        <f>IF(ISBLANK(INDEX('Policy Characteristics'!D:D,MATCH($C202,'Policy Characteristics'!$C:$C,0))),"",INDEX('Policy Characteristics'!D:D,MATCH($C202,'Policy Characteristics'!$C:$C,0)))</f>
        <v>Building Component Electrification</v>
      </c>
      <c r="K202" s="363"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63" t="str">
        <f>IF(ISBLANK(INDEX('Policy Characteristics'!I:I,MATCH($C202,'Policy Characteristics'!$C:$C,0))),"",INDEX('Policy Characteristics'!I:I,MATCH($C202,'Policy Characteristics'!$C:$C,0)))</f>
        <v>% of newly sold non-electric building components</v>
      </c>
      <c r="P202" s="363"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63" t="str">
        <f>IF(ISBLANK(INDEX('Policy Characteristics'!K:K,MATCH($C202,'Policy Characteristics'!$C:$C,0))),"",INDEX('Policy Characteristics'!K:K,MATCH($C202,'Policy Characteristics'!$C:$C,0)))</f>
        <v>buildings-sector-main.html#component-elec</v>
      </c>
      <c r="R202" s="363" t="str">
        <f>IF(ISBLANK(INDEX('Policy Characteristics'!L:L,MATCH($C202,'Policy Characteristics'!$C:$C,0))),"",INDEX('Policy Characteristics'!L:L,MATCH($C202,'Policy Characteristics'!$C:$C,0)))</f>
        <v>building-component-electrification.html</v>
      </c>
    </row>
    <row r="203" spans="1:18" ht="19.95" customHeight="1">
      <c r="A203" s="363" t="str">
        <f>IF(ISBLANK(INDEX('Policy Characteristics'!A:A,MATCH($C203,'Policy Characteristics'!$C:$C,0))),"",INDEX('Policy Characteristics'!A:A,MATCH($C203,'Policy Characteristics'!$C:$C,0)))</f>
        <v>Buildings and Appliances</v>
      </c>
      <c r="B203" s="375" t="str">
        <f>IF(ISBLANK(INDEX('Policy Characteristics'!B:B,MATCH($C203,'Policy Characteristics'!$C:$C,0))),"",INDEX('Policy Characteristics'!B:B,MATCH($C203,'Policy Characteristics'!$C:$C,0)))</f>
        <v>Building Component Electrification</v>
      </c>
      <c r="C203" s="363" t="str">
        <f t="shared" si="11"/>
        <v>Fraction of New Bldg Components Shifted to Other Fuels</v>
      </c>
      <c r="D203" s="255" t="s">
        <v>787</v>
      </c>
      <c r="E203" s="255" t="s">
        <v>780</v>
      </c>
      <c r="F203" s="255" t="s">
        <v>788</v>
      </c>
      <c r="G203" s="255" t="s">
        <v>782</v>
      </c>
      <c r="H203" s="18">
        <v>438</v>
      </c>
      <c r="I203" s="376" t="s">
        <v>731</v>
      </c>
      <c r="J203" s="377" t="str">
        <f>IF(ISBLANK(INDEX('Policy Characteristics'!D:D,MATCH($C203,'Policy Characteristics'!$C:$C,0))),"",INDEX('Policy Characteristics'!D:D,MATCH($C203,'Policy Characteristics'!$C:$C,0)))</f>
        <v>Building Component Electrification</v>
      </c>
      <c r="K203" s="363"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63" t="str">
        <f>IF(ISBLANK(INDEX('Policy Characteristics'!I:I,MATCH($C203,'Policy Characteristics'!$C:$C,0))),"",INDEX('Policy Characteristics'!I:I,MATCH($C203,'Policy Characteristics'!$C:$C,0)))</f>
        <v>% of newly sold non-electric building components</v>
      </c>
      <c r="P203" s="363"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63" t="str">
        <f>IF(ISBLANK(INDEX('Policy Characteristics'!K:K,MATCH($C203,'Policy Characteristics'!$C:$C,0))),"",INDEX('Policy Characteristics'!K:K,MATCH($C203,'Policy Characteristics'!$C:$C,0)))</f>
        <v>buildings-sector-main.html#component-elec</v>
      </c>
      <c r="R203" s="363" t="str">
        <f>IF(ISBLANK(INDEX('Policy Characteristics'!L:L,MATCH($C203,'Policy Characteristics'!$C:$C,0))),"",INDEX('Policy Characteristics'!L:L,MATCH($C203,'Policy Characteristics'!$C:$C,0)))</f>
        <v>building-component-electrification.html</v>
      </c>
    </row>
    <row r="204" spans="1:18" ht="19.95" customHeight="1">
      <c r="A204" s="363" t="str">
        <f>IF(ISBLANK(INDEX('Policy Characteristics'!A:A,MATCH($C204,'Policy Characteristics'!$C:$C,0))),"",INDEX('Policy Characteristics'!A:A,MATCH($C204,'Policy Characteristics'!$C:$C,0)))</f>
        <v>Buildings and Appliances</v>
      </c>
      <c r="B204" s="375" t="str">
        <f>IF(ISBLANK(INDEX('Policy Characteristics'!B:B,MATCH($C204,'Policy Characteristics'!$C:$C,0))),"",INDEX('Policy Characteristics'!B:B,MATCH($C204,'Policy Characteristics'!$C:$C,0)))</f>
        <v>Building Component Electrification</v>
      </c>
      <c r="C204" s="363" t="str">
        <f t="shared" si="11"/>
        <v>Fraction of New Bldg Components Shifted to Other Fuels</v>
      </c>
      <c r="D204" s="255" t="s">
        <v>789</v>
      </c>
      <c r="E204" s="255" t="s">
        <v>780</v>
      </c>
      <c r="F204" s="255" t="s">
        <v>790</v>
      </c>
      <c r="G204" s="255" t="s">
        <v>782</v>
      </c>
      <c r="H204" s="18">
        <v>439</v>
      </c>
      <c r="I204" s="376" t="s">
        <v>731</v>
      </c>
      <c r="J204" s="377" t="str">
        <f>IF(ISBLANK(INDEX('Policy Characteristics'!D:D,MATCH($C204,'Policy Characteristics'!$C:$C,0))),"",INDEX('Policy Characteristics'!D:D,MATCH($C204,'Policy Characteristics'!$C:$C,0)))</f>
        <v>Building Component Electrification</v>
      </c>
      <c r="K204" s="363"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63" t="str">
        <f>IF(ISBLANK(INDEX('Policy Characteristics'!I:I,MATCH($C204,'Policy Characteristics'!$C:$C,0))),"",INDEX('Policy Characteristics'!I:I,MATCH($C204,'Policy Characteristics'!$C:$C,0)))</f>
        <v>% of newly sold non-electric building components</v>
      </c>
      <c r="P204" s="363"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63" t="str">
        <f>IF(ISBLANK(INDEX('Policy Characteristics'!K:K,MATCH($C204,'Policy Characteristics'!$C:$C,0))),"",INDEX('Policy Characteristics'!K:K,MATCH($C204,'Policy Characteristics'!$C:$C,0)))</f>
        <v>buildings-sector-main.html#component-elec</v>
      </c>
      <c r="R204" s="363" t="str">
        <f>IF(ISBLANK(INDEX('Policy Characteristics'!L:L,MATCH($C204,'Policy Characteristics'!$C:$C,0))),"",INDEX('Policy Characteristics'!L:L,MATCH($C204,'Policy Characteristics'!$C:$C,0)))</f>
        <v>building-component-electrification.html</v>
      </c>
    </row>
    <row r="205" spans="1:18" ht="19.95" customHeight="1">
      <c r="A205" s="363" t="str">
        <f>IF(ISBLANK(INDEX('Policy Characteristics'!A:A,MATCH($C205,'Policy Characteristics'!$C:$C,0))),"",INDEX('Policy Characteristics'!A:A,MATCH($C205,'Policy Characteristics'!$C:$C,0)))</f>
        <v>Buildings and Appliances</v>
      </c>
      <c r="B205" s="375" t="str">
        <f>IF(ISBLANK(INDEX('Policy Characteristics'!B:B,MATCH($C205,'Policy Characteristics'!$C:$C,0))),"",INDEX('Policy Characteristics'!B:B,MATCH($C205,'Policy Characteristics'!$C:$C,0)))</f>
        <v>Building Component Electrification</v>
      </c>
      <c r="C205" s="363" t="str">
        <f t="shared" si="11"/>
        <v>Fraction of New Bldg Components Shifted to Other Fuels</v>
      </c>
      <c r="D205" s="255" t="s">
        <v>779</v>
      </c>
      <c r="E205" s="255" t="s">
        <v>791</v>
      </c>
      <c r="F205" s="255" t="s">
        <v>781</v>
      </c>
      <c r="G205" s="255" t="s">
        <v>792</v>
      </c>
      <c r="H205" s="18">
        <v>440</v>
      </c>
      <c r="I205" s="376" t="s">
        <v>731</v>
      </c>
      <c r="J205" s="377" t="str">
        <f>IF(ISBLANK(INDEX('Policy Characteristics'!D:D,MATCH($C205,'Policy Characteristics'!$C:$C,0))),"",INDEX('Policy Characteristics'!D:D,MATCH($C205,'Policy Characteristics'!$C:$C,0)))</f>
        <v>Building Component Electrification</v>
      </c>
      <c r="K205" s="363"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63" t="str">
        <f>IF(ISBLANK(INDEX('Policy Characteristics'!I:I,MATCH($C205,'Policy Characteristics'!$C:$C,0))),"",INDEX('Policy Characteristics'!I:I,MATCH($C205,'Policy Characteristics'!$C:$C,0)))</f>
        <v>% of newly sold non-electric building components</v>
      </c>
      <c r="P205" s="363"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63" t="str">
        <f>IF(ISBLANK(INDEX('Policy Characteristics'!K:K,MATCH($C205,'Policy Characteristics'!$C:$C,0))),"",INDEX('Policy Characteristics'!K:K,MATCH($C205,'Policy Characteristics'!$C:$C,0)))</f>
        <v>buildings-sector-main.html#component-elec</v>
      </c>
      <c r="R205" s="363" t="str">
        <f>IF(ISBLANK(INDEX('Policy Characteristics'!L:L,MATCH($C205,'Policy Characteristics'!$C:$C,0))),"",INDEX('Policy Characteristics'!L:L,MATCH($C205,'Policy Characteristics'!$C:$C,0)))</f>
        <v>building-component-electrification.html</v>
      </c>
    </row>
    <row r="206" spans="1:18" ht="19.95" customHeight="1">
      <c r="A206" s="363" t="str">
        <f>IF(ISBLANK(INDEX('Policy Characteristics'!A:A,MATCH($C206,'Policy Characteristics'!$C:$C,0))),"",INDEX('Policy Characteristics'!A:A,MATCH($C206,'Policy Characteristics'!$C:$C,0)))</f>
        <v>Buildings and Appliances</v>
      </c>
      <c r="B206" s="375" t="str">
        <f>IF(ISBLANK(INDEX('Policy Characteristics'!B:B,MATCH($C206,'Policy Characteristics'!$C:$C,0))),"",INDEX('Policy Characteristics'!B:B,MATCH($C206,'Policy Characteristics'!$C:$C,0)))</f>
        <v>Building Component Electrification</v>
      </c>
      <c r="C206" s="363" t="str">
        <f t="shared" si="11"/>
        <v>Fraction of New Bldg Components Shifted to Other Fuels</v>
      </c>
      <c r="D206" s="255" t="s">
        <v>783</v>
      </c>
      <c r="E206" s="255" t="s">
        <v>791</v>
      </c>
      <c r="F206" s="255" t="s">
        <v>784</v>
      </c>
      <c r="G206" s="255" t="s">
        <v>792</v>
      </c>
      <c r="H206" s="18">
        <v>441</v>
      </c>
      <c r="I206" s="376" t="s">
        <v>741</v>
      </c>
      <c r="J206" s="377" t="str">
        <f>IF(ISBLANK(INDEX('Policy Characteristics'!D:D,MATCH($C206,'Policy Characteristics'!$C:$C,0))),"",INDEX('Policy Characteristics'!D:D,MATCH($C206,'Policy Characteristics'!$C:$C,0)))</f>
        <v>Building Component Electrification</v>
      </c>
      <c r="K206" s="363"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63" t="str">
        <f>IF(ISBLANK(INDEX('Policy Characteristics'!I:I,MATCH($C206,'Policy Characteristics'!$C:$C,0))),"",INDEX('Policy Characteristics'!I:I,MATCH($C206,'Policy Characteristics'!$C:$C,0)))</f>
        <v>% of newly sold non-electric building components</v>
      </c>
      <c r="P206" s="363"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63" t="str">
        <f>IF(ISBLANK(INDEX('Policy Characteristics'!K:K,MATCH($C206,'Policy Characteristics'!$C:$C,0))),"",INDEX('Policy Characteristics'!K:K,MATCH($C206,'Policy Characteristics'!$C:$C,0)))</f>
        <v>buildings-sector-main.html#component-elec</v>
      </c>
      <c r="R206" s="363" t="str">
        <f>IF(ISBLANK(INDEX('Policy Characteristics'!L:L,MATCH($C206,'Policy Characteristics'!$C:$C,0))),"",INDEX('Policy Characteristics'!L:L,MATCH($C206,'Policy Characteristics'!$C:$C,0)))</f>
        <v>building-component-electrification.html</v>
      </c>
    </row>
    <row r="207" spans="1:18" ht="19.95" customHeight="1">
      <c r="A207" s="363" t="str">
        <f>IF(ISBLANK(INDEX('Policy Characteristics'!A:A,MATCH($C207,'Policy Characteristics'!$C:$C,0))),"",INDEX('Policy Characteristics'!A:A,MATCH($C207,'Policy Characteristics'!$C:$C,0)))</f>
        <v>Buildings and Appliances</v>
      </c>
      <c r="B207" s="375" t="str">
        <f>IF(ISBLANK(INDEX('Policy Characteristics'!B:B,MATCH($C207,'Policy Characteristics'!$C:$C,0))),"",INDEX('Policy Characteristics'!B:B,MATCH($C207,'Policy Characteristics'!$C:$C,0)))</f>
        <v>Building Component Electrification</v>
      </c>
      <c r="C207" s="363" t="str">
        <f t="shared" si="11"/>
        <v>Fraction of New Bldg Components Shifted to Other Fuels</v>
      </c>
      <c r="D207" s="255" t="s">
        <v>785</v>
      </c>
      <c r="E207" s="255" t="s">
        <v>791</v>
      </c>
      <c r="F207" s="255" t="s">
        <v>786</v>
      </c>
      <c r="G207" s="255" t="s">
        <v>792</v>
      </c>
      <c r="H207" s="18">
        <v>442</v>
      </c>
      <c r="I207" s="376" t="s">
        <v>741</v>
      </c>
      <c r="J207" s="377" t="str">
        <f>IF(ISBLANK(INDEX('Policy Characteristics'!D:D,MATCH($C207,'Policy Characteristics'!$C:$C,0))),"",INDEX('Policy Characteristics'!D:D,MATCH($C207,'Policy Characteristics'!$C:$C,0)))</f>
        <v>Building Component Electrification</v>
      </c>
      <c r="K207" s="363"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63" t="str">
        <f>IF(ISBLANK(INDEX('Policy Characteristics'!I:I,MATCH($C207,'Policy Characteristics'!$C:$C,0))),"",INDEX('Policy Characteristics'!I:I,MATCH($C207,'Policy Characteristics'!$C:$C,0)))</f>
        <v>% of newly sold non-electric building components</v>
      </c>
      <c r="P207" s="363"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63" t="str">
        <f>IF(ISBLANK(INDEX('Policy Characteristics'!K:K,MATCH($C207,'Policy Characteristics'!$C:$C,0))),"",INDEX('Policy Characteristics'!K:K,MATCH($C207,'Policy Characteristics'!$C:$C,0)))</f>
        <v>buildings-sector-main.html#component-elec</v>
      </c>
      <c r="R207" s="363" t="str">
        <f>IF(ISBLANK(INDEX('Policy Characteristics'!L:L,MATCH($C207,'Policy Characteristics'!$C:$C,0))),"",INDEX('Policy Characteristics'!L:L,MATCH($C207,'Policy Characteristics'!$C:$C,0)))</f>
        <v>building-component-electrification.html</v>
      </c>
    </row>
    <row r="208" spans="1:18" ht="19.95" customHeight="1">
      <c r="A208" s="363" t="str">
        <f>IF(ISBLANK(INDEX('Policy Characteristics'!A:A,MATCH($C208,'Policy Characteristics'!$C:$C,0))),"",INDEX('Policy Characteristics'!A:A,MATCH($C208,'Policy Characteristics'!$C:$C,0)))</f>
        <v>Buildings and Appliances</v>
      </c>
      <c r="B208" s="375" t="str">
        <f>IF(ISBLANK(INDEX('Policy Characteristics'!B:B,MATCH($C208,'Policy Characteristics'!$C:$C,0))),"",INDEX('Policy Characteristics'!B:B,MATCH($C208,'Policy Characteristics'!$C:$C,0)))</f>
        <v>Building Component Electrification</v>
      </c>
      <c r="C208" s="363" t="str">
        <f t="shared" si="11"/>
        <v>Fraction of New Bldg Components Shifted to Other Fuels</v>
      </c>
      <c r="D208" s="255" t="s">
        <v>787</v>
      </c>
      <c r="E208" s="255" t="s">
        <v>791</v>
      </c>
      <c r="F208" s="255" t="s">
        <v>788</v>
      </c>
      <c r="G208" s="255" t="s">
        <v>792</v>
      </c>
      <c r="H208" s="18">
        <v>443</v>
      </c>
      <c r="I208" s="376" t="s">
        <v>731</v>
      </c>
      <c r="J208" s="377" t="str">
        <f>IF(ISBLANK(INDEX('Policy Characteristics'!D:D,MATCH($C208,'Policy Characteristics'!$C:$C,0))),"",INDEX('Policy Characteristics'!D:D,MATCH($C208,'Policy Characteristics'!$C:$C,0)))</f>
        <v>Building Component Electrification</v>
      </c>
      <c r="K208" s="363"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63" t="str">
        <f>IF(ISBLANK(INDEX('Policy Characteristics'!I:I,MATCH($C208,'Policy Characteristics'!$C:$C,0))),"",INDEX('Policy Characteristics'!I:I,MATCH($C208,'Policy Characteristics'!$C:$C,0)))</f>
        <v>% of newly sold non-electric building components</v>
      </c>
      <c r="P208" s="363"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63" t="str">
        <f>IF(ISBLANK(INDEX('Policy Characteristics'!K:K,MATCH($C208,'Policy Characteristics'!$C:$C,0))),"",INDEX('Policy Characteristics'!K:K,MATCH($C208,'Policy Characteristics'!$C:$C,0)))</f>
        <v>buildings-sector-main.html#component-elec</v>
      </c>
      <c r="R208" s="363" t="str">
        <f>IF(ISBLANK(INDEX('Policy Characteristics'!L:L,MATCH($C208,'Policy Characteristics'!$C:$C,0))),"",INDEX('Policy Characteristics'!L:L,MATCH($C208,'Policy Characteristics'!$C:$C,0)))</f>
        <v>building-component-electrification.html</v>
      </c>
    </row>
    <row r="209" spans="1:18" ht="19.95" customHeight="1">
      <c r="A209" s="363" t="str">
        <f>IF(ISBLANK(INDEX('Policy Characteristics'!A:A,MATCH($C209,'Policy Characteristics'!$C:$C,0))),"",INDEX('Policy Characteristics'!A:A,MATCH($C209,'Policy Characteristics'!$C:$C,0)))</f>
        <v>Buildings and Appliances</v>
      </c>
      <c r="B209" s="375" t="str">
        <f>IF(ISBLANK(INDEX('Policy Characteristics'!B:B,MATCH($C209,'Policy Characteristics'!$C:$C,0))),"",INDEX('Policy Characteristics'!B:B,MATCH($C209,'Policy Characteristics'!$C:$C,0)))</f>
        <v>Building Component Electrification</v>
      </c>
      <c r="C209" s="363" t="str">
        <f t="shared" si="11"/>
        <v>Fraction of New Bldg Components Shifted to Other Fuels</v>
      </c>
      <c r="D209" s="255" t="s">
        <v>789</v>
      </c>
      <c r="E209" s="255" t="s">
        <v>791</v>
      </c>
      <c r="F209" s="255" t="s">
        <v>790</v>
      </c>
      <c r="G209" s="255" t="s">
        <v>792</v>
      </c>
      <c r="H209" s="18">
        <v>444</v>
      </c>
      <c r="I209" s="376" t="s">
        <v>731</v>
      </c>
      <c r="J209" s="377" t="str">
        <f>IF(ISBLANK(INDEX('Policy Characteristics'!D:D,MATCH($C209,'Policy Characteristics'!$C:$C,0))),"",INDEX('Policy Characteristics'!D:D,MATCH($C209,'Policy Characteristics'!$C:$C,0)))</f>
        <v>Building Component Electrification</v>
      </c>
      <c r="K209" s="363"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63" t="str">
        <f>IF(ISBLANK(INDEX('Policy Characteristics'!I:I,MATCH($C209,'Policy Characteristics'!$C:$C,0))),"",INDEX('Policy Characteristics'!I:I,MATCH($C209,'Policy Characteristics'!$C:$C,0)))</f>
        <v>% of newly sold non-electric building components</v>
      </c>
      <c r="P209" s="363"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63" t="str">
        <f>IF(ISBLANK(INDEX('Policy Characteristics'!K:K,MATCH($C209,'Policy Characteristics'!$C:$C,0))),"",INDEX('Policy Characteristics'!K:K,MATCH($C209,'Policy Characteristics'!$C:$C,0)))</f>
        <v>buildings-sector-main.html#component-elec</v>
      </c>
      <c r="R209" s="363" t="str">
        <f>IF(ISBLANK(INDEX('Policy Characteristics'!L:L,MATCH($C209,'Policy Characteristics'!$C:$C,0))),"",INDEX('Policy Characteristics'!L:L,MATCH($C209,'Policy Characteristics'!$C:$C,0)))</f>
        <v>building-component-electrification.html</v>
      </c>
    </row>
    <row r="210" spans="1:18" ht="19.95" customHeight="1">
      <c r="A210" s="363" t="str">
        <f>IF(ISBLANK(INDEX('Policy Characteristics'!A:A,MATCH($C210,'Policy Characteristics'!$C:$C,0))),"",INDEX('Policy Characteristics'!A:A,MATCH($C210,'Policy Characteristics'!$C:$C,0)))</f>
        <v>Buildings and Appliances</v>
      </c>
      <c r="B210" s="375" t="str">
        <f>IF(ISBLANK(INDEX('Policy Characteristics'!B:B,MATCH($C210,'Policy Characteristics'!$C:$C,0))),"",INDEX('Policy Characteristics'!B:B,MATCH($C210,'Policy Characteristics'!$C:$C,0)))</f>
        <v>Building Component Electrification</v>
      </c>
      <c r="C210" s="363" t="str">
        <f t="shared" si="11"/>
        <v>Fraction of New Bldg Components Shifted to Other Fuels</v>
      </c>
      <c r="D210" s="255" t="s">
        <v>779</v>
      </c>
      <c r="E210" s="255" t="s">
        <v>793</v>
      </c>
      <c r="F210" s="255" t="s">
        <v>781</v>
      </c>
      <c r="G210" s="255" t="s">
        <v>794</v>
      </c>
      <c r="H210" s="18">
        <v>445</v>
      </c>
      <c r="I210" s="376" t="s">
        <v>731</v>
      </c>
      <c r="J210" s="377" t="str">
        <f>IF(ISBLANK(INDEX('Policy Characteristics'!D:D,MATCH($C210,'Policy Characteristics'!$C:$C,0))),"",INDEX('Policy Characteristics'!D:D,MATCH($C210,'Policy Characteristics'!$C:$C,0)))</f>
        <v>Building Component Electrification</v>
      </c>
      <c r="K210" s="363"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63" t="str">
        <f>IF(ISBLANK(INDEX('Policy Characteristics'!I:I,MATCH($C210,'Policy Characteristics'!$C:$C,0))),"",INDEX('Policy Characteristics'!I:I,MATCH($C210,'Policy Characteristics'!$C:$C,0)))</f>
        <v>% of newly sold non-electric building components</v>
      </c>
      <c r="P210" s="363"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63" t="str">
        <f>IF(ISBLANK(INDEX('Policy Characteristics'!K:K,MATCH($C210,'Policy Characteristics'!$C:$C,0))),"",INDEX('Policy Characteristics'!K:K,MATCH($C210,'Policy Characteristics'!$C:$C,0)))</f>
        <v>buildings-sector-main.html#component-elec</v>
      </c>
      <c r="R210" s="363" t="str">
        <f>IF(ISBLANK(INDEX('Policy Characteristics'!L:L,MATCH($C210,'Policy Characteristics'!$C:$C,0))),"",INDEX('Policy Characteristics'!L:L,MATCH($C210,'Policy Characteristics'!$C:$C,0)))</f>
        <v>building-component-electrification.html</v>
      </c>
    </row>
    <row r="211" spans="1:18" ht="19.95" customHeight="1">
      <c r="A211" s="363" t="str">
        <f>IF(ISBLANK(INDEX('Policy Characteristics'!A:A,MATCH($C211,'Policy Characteristics'!$C:$C,0))),"",INDEX('Policy Characteristics'!A:A,MATCH($C211,'Policy Characteristics'!$C:$C,0)))</f>
        <v>Buildings and Appliances</v>
      </c>
      <c r="B211" s="375" t="str">
        <f>IF(ISBLANK(INDEX('Policy Characteristics'!B:B,MATCH($C211,'Policy Characteristics'!$C:$C,0))),"",INDEX('Policy Characteristics'!B:B,MATCH($C211,'Policy Characteristics'!$C:$C,0)))</f>
        <v>Building Component Electrification</v>
      </c>
      <c r="C211" s="363" t="str">
        <f t="shared" si="11"/>
        <v>Fraction of New Bldg Components Shifted to Other Fuels</v>
      </c>
      <c r="D211" s="255" t="s">
        <v>783</v>
      </c>
      <c r="E211" s="255" t="s">
        <v>793</v>
      </c>
      <c r="F211" s="255" t="s">
        <v>784</v>
      </c>
      <c r="G211" s="255" t="s">
        <v>794</v>
      </c>
      <c r="H211" s="18">
        <v>446</v>
      </c>
      <c r="I211" s="376" t="s">
        <v>741</v>
      </c>
      <c r="J211" s="377" t="str">
        <f>IF(ISBLANK(INDEX('Policy Characteristics'!D:D,MATCH($C211,'Policy Characteristics'!$C:$C,0))),"",INDEX('Policy Characteristics'!D:D,MATCH($C211,'Policy Characteristics'!$C:$C,0)))</f>
        <v>Building Component Electrification</v>
      </c>
      <c r="K211" s="363"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63" t="str">
        <f>IF(ISBLANK(INDEX('Policy Characteristics'!I:I,MATCH($C211,'Policy Characteristics'!$C:$C,0))),"",INDEX('Policy Characteristics'!I:I,MATCH($C211,'Policy Characteristics'!$C:$C,0)))</f>
        <v>% of newly sold non-electric building components</v>
      </c>
      <c r="P211" s="363"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63" t="str">
        <f>IF(ISBLANK(INDEX('Policy Characteristics'!K:K,MATCH($C211,'Policy Characteristics'!$C:$C,0))),"",INDEX('Policy Characteristics'!K:K,MATCH($C211,'Policy Characteristics'!$C:$C,0)))</f>
        <v>buildings-sector-main.html#component-elec</v>
      </c>
      <c r="R211" s="363" t="str">
        <f>IF(ISBLANK(INDEX('Policy Characteristics'!L:L,MATCH($C211,'Policy Characteristics'!$C:$C,0))),"",INDEX('Policy Characteristics'!L:L,MATCH($C211,'Policy Characteristics'!$C:$C,0)))</f>
        <v>building-component-electrification.html</v>
      </c>
    </row>
    <row r="212" spans="1:18" ht="19.95" customHeight="1">
      <c r="A212" s="363" t="str">
        <f>IF(ISBLANK(INDEX('Policy Characteristics'!A:A,MATCH($C212,'Policy Characteristics'!$C:$C,0))),"",INDEX('Policy Characteristics'!A:A,MATCH($C212,'Policy Characteristics'!$C:$C,0)))</f>
        <v>Buildings and Appliances</v>
      </c>
      <c r="B212" s="375" t="str">
        <f>IF(ISBLANK(INDEX('Policy Characteristics'!B:B,MATCH($C212,'Policy Characteristics'!$C:$C,0))),"",INDEX('Policy Characteristics'!B:B,MATCH($C212,'Policy Characteristics'!$C:$C,0)))</f>
        <v>Building Component Electrification</v>
      </c>
      <c r="C212" s="363" t="str">
        <f t="shared" si="11"/>
        <v>Fraction of New Bldg Components Shifted to Other Fuels</v>
      </c>
      <c r="D212" s="255" t="s">
        <v>785</v>
      </c>
      <c r="E212" s="255" t="s">
        <v>793</v>
      </c>
      <c r="F212" s="255" t="s">
        <v>786</v>
      </c>
      <c r="G212" s="255" t="s">
        <v>794</v>
      </c>
      <c r="H212" s="18">
        <v>447</v>
      </c>
      <c r="I212" s="376" t="s">
        <v>741</v>
      </c>
      <c r="J212" s="377" t="str">
        <f>IF(ISBLANK(INDEX('Policy Characteristics'!D:D,MATCH($C212,'Policy Characteristics'!$C:$C,0))),"",INDEX('Policy Characteristics'!D:D,MATCH($C212,'Policy Characteristics'!$C:$C,0)))</f>
        <v>Building Component Electrification</v>
      </c>
      <c r="K212" s="363"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63" t="str">
        <f>IF(ISBLANK(INDEX('Policy Characteristics'!I:I,MATCH($C212,'Policy Characteristics'!$C:$C,0))),"",INDEX('Policy Characteristics'!I:I,MATCH($C212,'Policy Characteristics'!$C:$C,0)))</f>
        <v>% of newly sold non-electric building components</v>
      </c>
      <c r="P212" s="363"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63" t="str">
        <f>IF(ISBLANK(INDEX('Policy Characteristics'!K:K,MATCH($C212,'Policy Characteristics'!$C:$C,0))),"",INDEX('Policy Characteristics'!K:K,MATCH($C212,'Policy Characteristics'!$C:$C,0)))</f>
        <v>buildings-sector-main.html#component-elec</v>
      </c>
      <c r="R212" s="363" t="str">
        <f>IF(ISBLANK(INDEX('Policy Characteristics'!L:L,MATCH($C212,'Policy Characteristics'!$C:$C,0))),"",INDEX('Policy Characteristics'!L:L,MATCH($C212,'Policy Characteristics'!$C:$C,0)))</f>
        <v>building-component-electrification.html</v>
      </c>
    </row>
    <row r="213" spans="1:18" ht="19.95" customHeight="1">
      <c r="A213" s="363" t="str">
        <f>IF(ISBLANK(INDEX('Policy Characteristics'!A:A,MATCH($C213,'Policy Characteristics'!$C:$C,0))),"",INDEX('Policy Characteristics'!A:A,MATCH($C213,'Policy Characteristics'!$C:$C,0)))</f>
        <v>Buildings and Appliances</v>
      </c>
      <c r="B213" s="375" t="str">
        <f>IF(ISBLANK(INDEX('Policy Characteristics'!B:B,MATCH($C213,'Policy Characteristics'!$C:$C,0))),"",INDEX('Policy Characteristics'!B:B,MATCH($C213,'Policy Characteristics'!$C:$C,0)))</f>
        <v>Building Component Electrification</v>
      </c>
      <c r="C213" s="363" t="str">
        <f t="shared" si="11"/>
        <v>Fraction of New Bldg Components Shifted to Other Fuels</v>
      </c>
      <c r="D213" s="255" t="s">
        <v>787</v>
      </c>
      <c r="E213" s="255" t="s">
        <v>793</v>
      </c>
      <c r="F213" s="255" t="s">
        <v>788</v>
      </c>
      <c r="G213" s="255" t="s">
        <v>794</v>
      </c>
      <c r="H213" s="18">
        <v>448</v>
      </c>
      <c r="I213" s="376" t="s">
        <v>731</v>
      </c>
      <c r="J213" s="377" t="str">
        <f>IF(ISBLANK(INDEX('Policy Characteristics'!D:D,MATCH($C213,'Policy Characteristics'!$C:$C,0))),"",INDEX('Policy Characteristics'!D:D,MATCH($C213,'Policy Characteristics'!$C:$C,0)))</f>
        <v>Building Component Electrification</v>
      </c>
      <c r="K213" s="363"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63" t="str">
        <f>IF(ISBLANK(INDEX('Policy Characteristics'!I:I,MATCH($C213,'Policy Characteristics'!$C:$C,0))),"",INDEX('Policy Characteristics'!I:I,MATCH($C213,'Policy Characteristics'!$C:$C,0)))</f>
        <v>% of newly sold non-electric building components</v>
      </c>
      <c r="P213" s="363"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63" t="str">
        <f>IF(ISBLANK(INDEX('Policy Characteristics'!K:K,MATCH($C213,'Policy Characteristics'!$C:$C,0))),"",INDEX('Policy Characteristics'!K:K,MATCH($C213,'Policy Characteristics'!$C:$C,0)))</f>
        <v>buildings-sector-main.html#component-elec</v>
      </c>
      <c r="R213" s="363" t="str">
        <f>IF(ISBLANK(INDEX('Policy Characteristics'!L:L,MATCH($C213,'Policy Characteristics'!$C:$C,0))),"",INDEX('Policy Characteristics'!L:L,MATCH($C213,'Policy Characteristics'!$C:$C,0)))</f>
        <v>building-component-electrification.html</v>
      </c>
    </row>
    <row r="214" spans="1:18" ht="19.95" customHeight="1">
      <c r="A214" s="363" t="str">
        <f>IF(ISBLANK(INDEX('Policy Characteristics'!A:A,MATCH($C214,'Policy Characteristics'!$C:$C,0))),"",INDEX('Policy Characteristics'!A:A,MATCH($C214,'Policy Characteristics'!$C:$C,0)))</f>
        <v>Buildings and Appliances</v>
      </c>
      <c r="B214" s="375" t="str">
        <f>IF(ISBLANK(INDEX('Policy Characteristics'!B:B,MATCH($C214,'Policy Characteristics'!$C:$C,0))),"",INDEX('Policy Characteristics'!B:B,MATCH($C214,'Policy Characteristics'!$C:$C,0)))</f>
        <v>Building Component Electrification</v>
      </c>
      <c r="C214" s="363" t="str">
        <f t="shared" ref="C214" si="12">C$200</f>
        <v>Fraction of New Bldg Components Shifted to Other Fuels</v>
      </c>
      <c r="D214" s="255" t="s">
        <v>789</v>
      </c>
      <c r="E214" s="255" t="s">
        <v>793</v>
      </c>
      <c r="F214" s="255" t="s">
        <v>790</v>
      </c>
      <c r="G214" s="255" t="s">
        <v>794</v>
      </c>
      <c r="H214" s="18">
        <v>449</v>
      </c>
      <c r="I214" s="376" t="s">
        <v>731</v>
      </c>
      <c r="J214" s="377" t="str">
        <f>IF(ISBLANK(INDEX('Policy Characteristics'!D:D,MATCH($C214,'Policy Characteristics'!$C:$C,0))),"",INDEX('Policy Characteristics'!D:D,MATCH($C214,'Policy Characteristics'!$C:$C,0)))</f>
        <v>Building Component Electrification</v>
      </c>
      <c r="K214" s="363"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63" t="str">
        <f>IF(ISBLANK(INDEX('Policy Characteristics'!I:I,MATCH($C214,'Policy Characteristics'!$C:$C,0))),"",INDEX('Policy Characteristics'!I:I,MATCH($C214,'Policy Characteristics'!$C:$C,0)))</f>
        <v>% of newly sold non-electric building components</v>
      </c>
      <c r="P214" s="363"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63" t="str">
        <f>IF(ISBLANK(INDEX('Policy Characteristics'!K:K,MATCH($C214,'Policy Characteristics'!$C:$C,0))),"",INDEX('Policy Characteristics'!K:K,MATCH($C214,'Policy Characteristics'!$C:$C,0)))</f>
        <v>buildings-sector-main.html#component-elec</v>
      </c>
      <c r="R214" s="363" t="str">
        <f>IF(ISBLANK(INDEX('Policy Characteristics'!L:L,MATCH($C214,'Policy Characteristics'!$C:$C,0))),"",INDEX('Policy Characteristics'!L:L,MATCH($C214,'Policy Characteristics'!$C:$C,0)))</f>
        <v>building-component-electrification.html</v>
      </c>
    </row>
    <row r="215" spans="1:18" s="363" customFormat="1" ht="19.95" customHeight="1">
      <c r="A215" s="363" t="str">
        <f>IF(ISBLANK(INDEX('Policy Characteristics'!A:A,MATCH($C215,'Policy Characteristics'!$C:$C,0))),"",INDEX('Policy Characteristics'!A:A,MATCH($C215,'Policy Characteristics'!$C:$C,0)))</f>
        <v>Buildings and Appliances</v>
      </c>
      <c r="B215" s="375" t="str">
        <f>IF(ISBLANK(INDEX('Policy Characteristics'!B:B,MATCH($C215,'Policy Characteristics'!$C:$C,0))),"",INDEX('Policy Characteristics'!B:B,MATCH($C215,'Policy Characteristics'!$C:$C,0)))</f>
        <v>Building Energy Efficiency Standards</v>
      </c>
      <c r="C215" t="s">
        <v>169</v>
      </c>
      <c r="D215" s="255" t="s">
        <v>779</v>
      </c>
      <c r="E215" s="255" t="s">
        <v>780</v>
      </c>
      <c r="F215" s="255" t="s">
        <v>781</v>
      </c>
      <c r="G215" s="255" t="s">
        <v>782</v>
      </c>
      <c r="H215" s="18">
        <v>13</v>
      </c>
      <c r="I215" s="376" t="s">
        <v>731</v>
      </c>
      <c r="J215" s="377" t="str">
        <f>IF(ISBLANK(INDEX('Policy Characteristics'!D:D,MATCH($C215,'Policy Characteristics'!$C:$C,0))),"",INDEX('Policy Characteristics'!D:D,MATCH($C215,'Policy Characteristics'!$C:$C,0)))</f>
        <v>Building Energy Efficiency Standards</v>
      </c>
      <c r="K215" s="363"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63" t="str">
        <f>IF(ISBLANK(INDEX('Policy Characteristics'!I:I,MATCH($C215,'Policy Characteristics'!$C:$C,0))),"",INDEX('Policy Characteristics'!I:I,MATCH($C215,'Policy Characteristics'!$C:$C,0)))</f>
        <v>% reduction in energy use</v>
      </c>
      <c r="P215" s="363"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363" t="str">
        <f>IF(ISBLANK(INDEX('Policy Characteristics'!K:K,MATCH($C215,'Policy Characteristics'!$C:$C,0))),"",INDEX('Policy Characteristics'!K:K,MATCH($C215,'Policy Characteristics'!$C:$C,0)))</f>
        <v>buildings-sector-main.html#eff-stds</v>
      </c>
      <c r="R215" s="363" t="str">
        <f>IF(ISBLANK(INDEX('Policy Characteristics'!L:L,MATCH($C215,'Policy Characteristics'!$C:$C,0))),"",INDEX('Policy Characteristics'!L:L,MATCH($C215,'Policy Characteristics'!$C:$C,0)))</f>
        <v>building-energy-efficiency-standards.html</v>
      </c>
    </row>
    <row r="216" spans="1:18" s="363" customFormat="1" ht="19.95" customHeight="1">
      <c r="A216" s="363" t="str">
        <f>IF(ISBLANK(INDEX('Policy Characteristics'!A:A,MATCH($C216,'Policy Characteristics'!$C:$C,0))),"",INDEX('Policy Characteristics'!A:A,MATCH($C216,'Policy Characteristics'!$C:$C,0)))</f>
        <v>Buildings and Appliances</v>
      </c>
      <c r="B216" s="375" t="str">
        <f>IF(ISBLANK(INDEX('Policy Characteristics'!B:B,MATCH($C216,'Policy Characteristics'!$C:$C,0))),"",INDEX('Policy Characteristics'!B:B,MATCH($C216,'Policy Characteristics'!$C:$C,0)))</f>
        <v>Building Energy Efficiency Standards</v>
      </c>
      <c r="C216" s="363" t="str">
        <f t="shared" ref="C216:C231" si="13">C$215</f>
        <v>Reduction in E Use Allowed by Component Eff Std</v>
      </c>
      <c r="D216" s="255" t="s">
        <v>783</v>
      </c>
      <c r="E216" s="255" t="s">
        <v>780</v>
      </c>
      <c r="F216" s="255" t="s">
        <v>784</v>
      </c>
      <c r="G216" s="255" t="s">
        <v>782</v>
      </c>
      <c r="H216" s="18">
        <v>14</v>
      </c>
      <c r="I216" s="376" t="s">
        <v>731</v>
      </c>
      <c r="J216" s="377" t="str">
        <f>IF(ISBLANK(INDEX('Policy Characteristics'!D:D,MATCH($C216,'Policy Characteristics'!$C:$C,0))),"",INDEX('Policy Characteristics'!D:D,MATCH($C216,'Policy Characteristics'!$C:$C,0)))</f>
        <v>Building Energy Efficiency Standards</v>
      </c>
      <c r="K216" s="363"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63" t="str">
        <f>IF(ISBLANK(INDEX('Policy Characteristics'!I:I,MATCH($C216,'Policy Characteristics'!$C:$C,0))),"",INDEX('Policy Characteristics'!I:I,MATCH($C216,'Policy Characteristics'!$C:$C,0)))</f>
        <v>% reduction in energy use</v>
      </c>
      <c r="P216" s="363"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363" t="str">
        <f>IF(ISBLANK(INDEX('Policy Characteristics'!K:K,MATCH($C216,'Policy Characteristics'!$C:$C,0))),"",INDEX('Policy Characteristics'!K:K,MATCH($C216,'Policy Characteristics'!$C:$C,0)))</f>
        <v>buildings-sector-main.html#eff-stds</v>
      </c>
      <c r="R216" s="363" t="str">
        <f>IF(ISBLANK(INDEX('Policy Characteristics'!L:L,MATCH($C216,'Policy Characteristics'!$C:$C,0))),"",INDEX('Policy Characteristics'!L:L,MATCH($C216,'Policy Characteristics'!$C:$C,0)))</f>
        <v>building-energy-efficiency-standards.html</v>
      </c>
    </row>
    <row r="217" spans="1:18" s="363" customFormat="1" ht="19.95" customHeight="1">
      <c r="A217" s="363" t="str">
        <f>IF(ISBLANK(INDEX('Policy Characteristics'!A:A,MATCH($C217,'Policy Characteristics'!$C:$C,0))),"",INDEX('Policy Characteristics'!A:A,MATCH($C217,'Policy Characteristics'!$C:$C,0)))</f>
        <v>Buildings and Appliances</v>
      </c>
      <c r="B217" s="375" t="str">
        <f>IF(ISBLANK(INDEX('Policy Characteristics'!B:B,MATCH($C217,'Policy Characteristics'!$C:$C,0))),"",INDEX('Policy Characteristics'!B:B,MATCH($C217,'Policy Characteristics'!$C:$C,0)))</f>
        <v>Building Energy Efficiency Standards</v>
      </c>
      <c r="C217" s="363" t="str">
        <f t="shared" si="13"/>
        <v>Reduction in E Use Allowed by Component Eff Std</v>
      </c>
      <c r="D217" s="255" t="s">
        <v>795</v>
      </c>
      <c r="E217" s="255" t="s">
        <v>780</v>
      </c>
      <c r="F217" s="255" t="s">
        <v>796</v>
      </c>
      <c r="G217" s="255" t="s">
        <v>782</v>
      </c>
      <c r="H217" s="18">
        <v>15</v>
      </c>
      <c r="I217" s="376" t="s">
        <v>731</v>
      </c>
      <c r="J217" s="377" t="str">
        <f>IF(ISBLANK(INDEX('Policy Characteristics'!D:D,MATCH($C217,'Policy Characteristics'!$C:$C,0))),"",INDEX('Policy Characteristics'!D:D,MATCH($C217,'Policy Characteristics'!$C:$C,0)))</f>
        <v>Building Energy Efficiency Standards</v>
      </c>
      <c r="K217" s="363"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63" t="str">
        <f>IF(ISBLANK(INDEX('Policy Characteristics'!I:I,MATCH($C217,'Policy Characteristics'!$C:$C,0))),"",INDEX('Policy Characteristics'!I:I,MATCH($C217,'Policy Characteristics'!$C:$C,0)))</f>
        <v>% reduction in energy use</v>
      </c>
      <c r="P217" s="363"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363" t="str">
        <f>IF(ISBLANK(INDEX('Policy Characteristics'!K:K,MATCH($C217,'Policy Characteristics'!$C:$C,0))),"",INDEX('Policy Characteristics'!K:K,MATCH($C217,'Policy Characteristics'!$C:$C,0)))</f>
        <v>buildings-sector-main.html#eff-stds</v>
      </c>
      <c r="R217" s="363" t="str">
        <f>IF(ISBLANK(INDEX('Policy Characteristics'!L:L,MATCH($C217,'Policy Characteristics'!$C:$C,0))),"",INDEX('Policy Characteristics'!L:L,MATCH($C217,'Policy Characteristics'!$C:$C,0)))</f>
        <v>building-energy-efficiency-standards.html</v>
      </c>
    </row>
    <row r="218" spans="1:18" s="363" customFormat="1" ht="19.95" customHeight="1">
      <c r="A218" s="363" t="str">
        <f>IF(ISBLANK(INDEX('Policy Characteristics'!A:A,MATCH($C218,'Policy Characteristics'!$C:$C,0))),"",INDEX('Policy Characteristics'!A:A,MATCH($C218,'Policy Characteristics'!$C:$C,0)))</f>
        <v>Buildings and Appliances</v>
      </c>
      <c r="B218" s="375" t="str">
        <f>IF(ISBLANK(INDEX('Policy Characteristics'!B:B,MATCH($C218,'Policy Characteristics'!$C:$C,0))),"",INDEX('Policy Characteristics'!B:B,MATCH($C218,'Policy Characteristics'!$C:$C,0)))</f>
        <v>Building Energy Efficiency Standards</v>
      </c>
      <c r="C218" s="363" t="str">
        <f t="shared" si="13"/>
        <v>Reduction in E Use Allowed by Component Eff Std</v>
      </c>
      <c r="D218" s="255" t="s">
        <v>785</v>
      </c>
      <c r="E218" s="255" t="s">
        <v>780</v>
      </c>
      <c r="F218" s="255" t="s">
        <v>786</v>
      </c>
      <c r="G218" s="255" t="s">
        <v>782</v>
      </c>
      <c r="H218" s="18">
        <v>16</v>
      </c>
      <c r="I218" s="376" t="s">
        <v>731</v>
      </c>
      <c r="J218" s="377" t="str">
        <f>IF(ISBLANK(INDEX('Policy Characteristics'!D:D,MATCH($C218,'Policy Characteristics'!$C:$C,0))),"",INDEX('Policy Characteristics'!D:D,MATCH($C218,'Policy Characteristics'!$C:$C,0)))</f>
        <v>Building Energy Efficiency Standards</v>
      </c>
      <c r="K218" s="363"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63" t="str">
        <f>IF(ISBLANK(INDEX('Policy Characteristics'!I:I,MATCH($C218,'Policy Characteristics'!$C:$C,0))),"",INDEX('Policy Characteristics'!I:I,MATCH($C218,'Policy Characteristics'!$C:$C,0)))</f>
        <v>% reduction in energy use</v>
      </c>
      <c r="P218" s="363"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363" t="str">
        <f>IF(ISBLANK(INDEX('Policy Characteristics'!K:K,MATCH($C218,'Policy Characteristics'!$C:$C,0))),"",INDEX('Policy Characteristics'!K:K,MATCH($C218,'Policy Characteristics'!$C:$C,0)))</f>
        <v>buildings-sector-main.html#eff-stds</v>
      </c>
      <c r="R218" s="363" t="str">
        <f>IF(ISBLANK(INDEX('Policy Characteristics'!L:L,MATCH($C218,'Policy Characteristics'!$C:$C,0))),"",INDEX('Policy Characteristics'!L:L,MATCH($C218,'Policy Characteristics'!$C:$C,0)))</f>
        <v>building-energy-efficiency-standards.html</v>
      </c>
    </row>
    <row r="219" spans="1:18" s="363" customFormat="1" ht="19.95" customHeight="1">
      <c r="A219" s="363" t="str">
        <f>IF(ISBLANK(INDEX('Policy Characteristics'!A:A,MATCH($C219,'Policy Characteristics'!$C:$C,0))),"",INDEX('Policy Characteristics'!A:A,MATCH($C219,'Policy Characteristics'!$C:$C,0)))</f>
        <v>Buildings and Appliances</v>
      </c>
      <c r="B219" s="375" t="str">
        <f>IF(ISBLANK(INDEX('Policy Characteristics'!B:B,MATCH($C219,'Policy Characteristics'!$C:$C,0))),"",INDEX('Policy Characteristics'!B:B,MATCH($C219,'Policy Characteristics'!$C:$C,0)))</f>
        <v>Building Energy Efficiency Standards</v>
      </c>
      <c r="C219" s="363" t="str">
        <f t="shared" si="13"/>
        <v>Reduction in E Use Allowed by Component Eff Std</v>
      </c>
      <c r="D219" s="255" t="s">
        <v>787</v>
      </c>
      <c r="E219" s="255" t="s">
        <v>780</v>
      </c>
      <c r="F219" s="255" t="s">
        <v>788</v>
      </c>
      <c r="G219" s="255" t="s">
        <v>782</v>
      </c>
      <c r="H219" s="18">
        <v>17</v>
      </c>
      <c r="I219" s="376" t="s">
        <v>731</v>
      </c>
      <c r="J219" s="377" t="str">
        <f>IF(ISBLANK(INDEX('Policy Characteristics'!D:D,MATCH($C219,'Policy Characteristics'!$C:$C,0))),"",INDEX('Policy Characteristics'!D:D,MATCH($C219,'Policy Characteristics'!$C:$C,0)))</f>
        <v>Building Energy Efficiency Standards</v>
      </c>
      <c r="K219" s="363"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63" t="str">
        <f>IF(ISBLANK(INDEX('Policy Characteristics'!I:I,MATCH($C219,'Policy Characteristics'!$C:$C,0))),"",INDEX('Policy Characteristics'!I:I,MATCH($C219,'Policy Characteristics'!$C:$C,0)))</f>
        <v>% reduction in energy use</v>
      </c>
      <c r="P219" s="363"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363" t="str">
        <f>IF(ISBLANK(INDEX('Policy Characteristics'!K:K,MATCH($C219,'Policy Characteristics'!$C:$C,0))),"",INDEX('Policy Characteristics'!K:K,MATCH($C219,'Policy Characteristics'!$C:$C,0)))</f>
        <v>buildings-sector-main.html#eff-stds</v>
      </c>
      <c r="R219" s="363" t="str">
        <f>IF(ISBLANK(INDEX('Policy Characteristics'!L:L,MATCH($C219,'Policy Characteristics'!$C:$C,0))),"",INDEX('Policy Characteristics'!L:L,MATCH($C219,'Policy Characteristics'!$C:$C,0)))</f>
        <v>building-energy-efficiency-standards.html</v>
      </c>
    </row>
    <row r="220" spans="1:18" s="363" customFormat="1" ht="19.95" customHeight="1">
      <c r="A220" s="363" t="str">
        <f>IF(ISBLANK(INDEX('Policy Characteristics'!A:A,MATCH($C220,'Policy Characteristics'!$C:$C,0))),"",INDEX('Policy Characteristics'!A:A,MATCH($C220,'Policy Characteristics'!$C:$C,0)))</f>
        <v>Buildings and Appliances</v>
      </c>
      <c r="B220" s="375" t="str">
        <f>IF(ISBLANK(INDEX('Policy Characteristics'!B:B,MATCH($C220,'Policy Characteristics'!$C:$C,0))),"",INDEX('Policy Characteristics'!B:B,MATCH($C220,'Policy Characteristics'!$C:$C,0)))</f>
        <v>Building Energy Efficiency Standards</v>
      </c>
      <c r="C220" s="363" t="str">
        <f t="shared" si="13"/>
        <v>Reduction in E Use Allowed by Component Eff Std</v>
      </c>
      <c r="D220" s="255" t="s">
        <v>789</v>
      </c>
      <c r="E220" s="255" t="s">
        <v>780</v>
      </c>
      <c r="F220" s="255" t="s">
        <v>790</v>
      </c>
      <c r="G220" s="255" t="s">
        <v>782</v>
      </c>
      <c r="H220" s="18">
        <v>18</v>
      </c>
      <c r="I220" s="376" t="s">
        <v>731</v>
      </c>
      <c r="J220" s="377" t="str">
        <f>IF(ISBLANK(INDEX('Policy Characteristics'!D:D,MATCH($C220,'Policy Characteristics'!$C:$C,0))),"",INDEX('Policy Characteristics'!D:D,MATCH($C220,'Policy Characteristics'!$C:$C,0)))</f>
        <v>Building Energy Efficiency Standards</v>
      </c>
      <c r="K220" s="363"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63" t="str">
        <f>IF(ISBLANK(INDEX('Policy Characteristics'!I:I,MATCH($C220,'Policy Characteristics'!$C:$C,0))),"",INDEX('Policy Characteristics'!I:I,MATCH($C220,'Policy Characteristics'!$C:$C,0)))</f>
        <v>% reduction in energy use</v>
      </c>
      <c r="P220" s="363"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363" t="str">
        <f>IF(ISBLANK(INDEX('Policy Characteristics'!K:K,MATCH($C220,'Policy Characteristics'!$C:$C,0))),"",INDEX('Policy Characteristics'!K:K,MATCH($C220,'Policy Characteristics'!$C:$C,0)))</f>
        <v>buildings-sector-main.html#eff-stds</v>
      </c>
      <c r="R220" s="363" t="str">
        <f>IF(ISBLANK(INDEX('Policy Characteristics'!L:L,MATCH($C220,'Policy Characteristics'!$C:$C,0))),"",INDEX('Policy Characteristics'!L:L,MATCH($C220,'Policy Characteristics'!$C:$C,0)))</f>
        <v>building-energy-efficiency-standards.html</v>
      </c>
    </row>
    <row r="221" spans="1:18" s="363" customFormat="1" ht="19.95" customHeight="1">
      <c r="A221" s="363" t="str">
        <f>IF(ISBLANK(INDEX('Policy Characteristics'!A:A,MATCH($C221,'Policy Characteristics'!$C:$C,0))),"",INDEX('Policy Characteristics'!A:A,MATCH($C221,'Policy Characteristics'!$C:$C,0)))</f>
        <v>Buildings and Appliances</v>
      </c>
      <c r="B221" s="375" t="str">
        <f>IF(ISBLANK(INDEX('Policy Characteristics'!B:B,MATCH($C221,'Policy Characteristics'!$C:$C,0))),"",INDEX('Policy Characteristics'!B:B,MATCH($C221,'Policy Characteristics'!$C:$C,0)))</f>
        <v>Building Energy Efficiency Standards</v>
      </c>
      <c r="C221" s="363" t="str">
        <f t="shared" si="13"/>
        <v>Reduction in E Use Allowed by Component Eff Std</v>
      </c>
      <c r="D221" s="255" t="s">
        <v>779</v>
      </c>
      <c r="E221" s="255" t="s">
        <v>791</v>
      </c>
      <c r="F221" s="255" t="s">
        <v>781</v>
      </c>
      <c r="G221" s="255" t="s">
        <v>792</v>
      </c>
      <c r="H221" s="18">
        <v>150</v>
      </c>
      <c r="I221" s="376" t="s">
        <v>731</v>
      </c>
      <c r="J221" s="377" t="str">
        <f>IF(ISBLANK(INDEX('Policy Characteristics'!D:D,MATCH($C221,'Policy Characteristics'!$C:$C,0))),"",INDEX('Policy Characteristics'!D:D,MATCH($C221,'Policy Characteristics'!$C:$C,0)))</f>
        <v>Building Energy Efficiency Standards</v>
      </c>
      <c r="K221" s="363"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63" t="str">
        <f>IF(ISBLANK(INDEX('Policy Characteristics'!I:I,MATCH($C221,'Policy Characteristics'!$C:$C,0))),"",INDEX('Policy Characteristics'!I:I,MATCH($C221,'Policy Characteristics'!$C:$C,0)))</f>
        <v>% reduction in energy use</v>
      </c>
      <c r="P221" s="363"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363" t="str">
        <f>IF(ISBLANK(INDEX('Policy Characteristics'!K:K,MATCH($C221,'Policy Characteristics'!$C:$C,0))),"",INDEX('Policy Characteristics'!K:K,MATCH($C221,'Policy Characteristics'!$C:$C,0)))</f>
        <v>buildings-sector-main.html#eff-stds</v>
      </c>
      <c r="R221" s="363" t="str">
        <f>IF(ISBLANK(INDEX('Policy Characteristics'!L:L,MATCH($C221,'Policy Characteristics'!$C:$C,0))),"",INDEX('Policy Characteristics'!L:L,MATCH($C221,'Policy Characteristics'!$C:$C,0)))</f>
        <v>building-energy-efficiency-standards.html</v>
      </c>
    </row>
    <row r="222" spans="1:18" s="363" customFormat="1" ht="19.95" customHeight="1">
      <c r="A222" s="363" t="str">
        <f>IF(ISBLANK(INDEX('Policy Characteristics'!A:A,MATCH($C222,'Policy Characteristics'!$C:$C,0))),"",INDEX('Policy Characteristics'!A:A,MATCH($C222,'Policy Characteristics'!$C:$C,0)))</f>
        <v>Buildings and Appliances</v>
      </c>
      <c r="B222" s="375" t="str">
        <f>IF(ISBLANK(INDEX('Policy Characteristics'!B:B,MATCH($C222,'Policy Characteristics'!$C:$C,0))),"",INDEX('Policy Characteristics'!B:B,MATCH($C222,'Policy Characteristics'!$C:$C,0)))</f>
        <v>Building Energy Efficiency Standards</v>
      </c>
      <c r="C222" s="363" t="str">
        <f t="shared" si="13"/>
        <v>Reduction in E Use Allowed by Component Eff Std</v>
      </c>
      <c r="D222" s="255" t="s">
        <v>783</v>
      </c>
      <c r="E222" s="255" t="s">
        <v>791</v>
      </c>
      <c r="F222" s="255" t="s">
        <v>784</v>
      </c>
      <c r="G222" s="255" t="s">
        <v>792</v>
      </c>
      <c r="H222" s="18">
        <v>151</v>
      </c>
      <c r="I222" s="376" t="s">
        <v>731</v>
      </c>
      <c r="J222" s="377" t="str">
        <f>IF(ISBLANK(INDEX('Policy Characteristics'!D:D,MATCH($C222,'Policy Characteristics'!$C:$C,0))),"",INDEX('Policy Characteristics'!D:D,MATCH($C222,'Policy Characteristics'!$C:$C,0)))</f>
        <v>Building Energy Efficiency Standards</v>
      </c>
      <c r="K222" s="363"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63" t="str">
        <f>IF(ISBLANK(INDEX('Policy Characteristics'!I:I,MATCH($C222,'Policy Characteristics'!$C:$C,0))),"",INDEX('Policy Characteristics'!I:I,MATCH($C222,'Policy Characteristics'!$C:$C,0)))</f>
        <v>% reduction in energy use</v>
      </c>
      <c r="P222" s="363"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363" t="str">
        <f>IF(ISBLANK(INDEX('Policy Characteristics'!K:K,MATCH($C222,'Policy Characteristics'!$C:$C,0))),"",INDEX('Policy Characteristics'!K:K,MATCH($C222,'Policy Characteristics'!$C:$C,0)))</f>
        <v>buildings-sector-main.html#eff-stds</v>
      </c>
      <c r="R222" s="363" t="str">
        <f>IF(ISBLANK(INDEX('Policy Characteristics'!L:L,MATCH($C222,'Policy Characteristics'!$C:$C,0))),"",INDEX('Policy Characteristics'!L:L,MATCH($C222,'Policy Characteristics'!$C:$C,0)))</f>
        <v>building-energy-efficiency-standards.html</v>
      </c>
    </row>
    <row r="223" spans="1:18" s="363" customFormat="1" ht="19.95" customHeight="1">
      <c r="A223" s="363" t="str">
        <f>IF(ISBLANK(INDEX('Policy Characteristics'!A:A,MATCH($C223,'Policy Characteristics'!$C:$C,0))),"",INDEX('Policy Characteristics'!A:A,MATCH($C223,'Policy Characteristics'!$C:$C,0)))</f>
        <v>Buildings and Appliances</v>
      </c>
      <c r="B223" s="375" t="str">
        <f>IF(ISBLANK(INDEX('Policy Characteristics'!B:B,MATCH($C223,'Policy Characteristics'!$C:$C,0))),"",INDEX('Policy Characteristics'!B:B,MATCH($C223,'Policy Characteristics'!$C:$C,0)))</f>
        <v>Building Energy Efficiency Standards</v>
      </c>
      <c r="C223" s="363" t="str">
        <f t="shared" si="13"/>
        <v>Reduction in E Use Allowed by Component Eff Std</v>
      </c>
      <c r="D223" s="255" t="s">
        <v>795</v>
      </c>
      <c r="E223" s="255" t="s">
        <v>791</v>
      </c>
      <c r="F223" s="255" t="s">
        <v>796</v>
      </c>
      <c r="G223" s="255" t="s">
        <v>792</v>
      </c>
      <c r="H223" s="18">
        <v>152</v>
      </c>
      <c r="I223" s="376" t="s">
        <v>731</v>
      </c>
      <c r="J223" s="377" t="str">
        <f>IF(ISBLANK(INDEX('Policy Characteristics'!D:D,MATCH($C223,'Policy Characteristics'!$C:$C,0))),"",INDEX('Policy Characteristics'!D:D,MATCH($C223,'Policy Characteristics'!$C:$C,0)))</f>
        <v>Building Energy Efficiency Standards</v>
      </c>
      <c r="K223" s="363"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63" t="str">
        <f>IF(ISBLANK(INDEX('Policy Characteristics'!I:I,MATCH($C223,'Policy Characteristics'!$C:$C,0))),"",INDEX('Policy Characteristics'!I:I,MATCH($C223,'Policy Characteristics'!$C:$C,0)))</f>
        <v>% reduction in energy use</v>
      </c>
      <c r="P223" s="363"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363" t="str">
        <f>IF(ISBLANK(INDEX('Policy Characteristics'!K:K,MATCH($C223,'Policy Characteristics'!$C:$C,0))),"",INDEX('Policy Characteristics'!K:K,MATCH($C223,'Policy Characteristics'!$C:$C,0)))</f>
        <v>buildings-sector-main.html#eff-stds</v>
      </c>
      <c r="R223" s="363" t="str">
        <f>IF(ISBLANK(INDEX('Policy Characteristics'!L:L,MATCH($C223,'Policy Characteristics'!$C:$C,0))),"",INDEX('Policy Characteristics'!L:L,MATCH($C223,'Policy Characteristics'!$C:$C,0)))</f>
        <v>building-energy-efficiency-standards.html</v>
      </c>
    </row>
    <row r="224" spans="1:18" s="363" customFormat="1" ht="19.95" customHeight="1">
      <c r="A224" s="363" t="str">
        <f>IF(ISBLANK(INDEX('Policy Characteristics'!A:A,MATCH($C224,'Policy Characteristics'!$C:$C,0))),"",INDEX('Policy Characteristics'!A:A,MATCH($C224,'Policy Characteristics'!$C:$C,0)))</f>
        <v>Buildings and Appliances</v>
      </c>
      <c r="B224" s="375" t="str">
        <f>IF(ISBLANK(INDEX('Policy Characteristics'!B:B,MATCH($C224,'Policy Characteristics'!$C:$C,0))),"",INDEX('Policy Characteristics'!B:B,MATCH($C224,'Policy Characteristics'!$C:$C,0)))</f>
        <v>Building Energy Efficiency Standards</v>
      </c>
      <c r="C224" s="363" t="str">
        <f t="shared" si="13"/>
        <v>Reduction in E Use Allowed by Component Eff Std</v>
      </c>
      <c r="D224" s="255" t="s">
        <v>785</v>
      </c>
      <c r="E224" s="255" t="s">
        <v>791</v>
      </c>
      <c r="F224" s="255" t="s">
        <v>786</v>
      </c>
      <c r="G224" s="255" t="s">
        <v>792</v>
      </c>
      <c r="H224" s="18">
        <v>153</v>
      </c>
      <c r="I224" s="376" t="s">
        <v>731</v>
      </c>
      <c r="J224" s="377" t="str">
        <f>IF(ISBLANK(INDEX('Policy Characteristics'!D:D,MATCH($C224,'Policy Characteristics'!$C:$C,0))),"",INDEX('Policy Characteristics'!D:D,MATCH($C224,'Policy Characteristics'!$C:$C,0)))</f>
        <v>Building Energy Efficiency Standards</v>
      </c>
      <c r="K224" s="363"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63" t="str">
        <f>IF(ISBLANK(INDEX('Policy Characteristics'!I:I,MATCH($C224,'Policy Characteristics'!$C:$C,0))),"",INDEX('Policy Characteristics'!I:I,MATCH($C224,'Policy Characteristics'!$C:$C,0)))</f>
        <v>% reduction in energy use</v>
      </c>
      <c r="P224" s="363"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363" t="str">
        <f>IF(ISBLANK(INDEX('Policy Characteristics'!K:K,MATCH($C224,'Policy Characteristics'!$C:$C,0))),"",INDEX('Policy Characteristics'!K:K,MATCH($C224,'Policy Characteristics'!$C:$C,0)))</f>
        <v>buildings-sector-main.html#eff-stds</v>
      </c>
      <c r="R224" s="363" t="str">
        <f>IF(ISBLANK(INDEX('Policy Characteristics'!L:L,MATCH($C224,'Policy Characteristics'!$C:$C,0))),"",INDEX('Policy Characteristics'!L:L,MATCH($C224,'Policy Characteristics'!$C:$C,0)))</f>
        <v>building-energy-efficiency-standards.html</v>
      </c>
    </row>
    <row r="225" spans="1:18" s="363" customFormat="1" ht="19.95" customHeight="1">
      <c r="A225" s="363" t="str">
        <f>IF(ISBLANK(INDEX('Policy Characteristics'!A:A,MATCH($C225,'Policy Characteristics'!$C:$C,0))),"",INDEX('Policy Characteristics'!A:A,MATCH($C225,'Policy Characteristics'!$C:$C,0)))</f>
        <v>Buildings and Appliances</v>
      </c>
      <c r="B225" s="375" t="str">
        <f>IF(ISBLANK(INDEX('Policy Characteristics'!B:B,MATCH($C225,'Policy Characteristics'!$C:$C,0))),"",INDEX('Policy Characteristics'!B:B,MATCH($C225,'Policy Characteristics'!$C:$C,0)))</f>
        <v>Building Energy Efficiency Standards</v>
      </c>
      <c r="C225" s="363" t="str">
        <f t="shared" si="13"/>
        <v>Reduction in E Use Allowed by Component Eff Std</v>
      </c>
      <c r="D225" s="255" t="s">
        <v>787</v>
      </c>
      <c r="E225" s="255" t="s">
        <v>791</v>
      </c>
      <c r="F225" s="255" t="s">
        <v>788</v>
      </c>
      <c r="G225" s="255" t="s">
        <v>792</v>
      </c>
      <c r="H225" s="18">
        <v>154</v>
      </c>
      <c r="I225" s="376" t="s">
        <v>731</v>
      </c>
      <c r="J225" s="377" t="str">
        <f>IF(ISBLANK(INDEX('Policy Characteristics'!D:D,MATCH($C225,'Policy Characteristics'!$C:$C,0))),"",INDEX('Policy Characteristics'!D:D,MATCH($C225,'Policy Characteristics'!$C:$C,0)))</f>
        <v>Building Energy Efficiency Standards</v>
      </c>
      <c r="K225" s="363"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63" t="str">
        <f>IF(ISBLANK(INDEX('Policy Characteristics'!I:I,MATCH($C225,'Policy Characteristics'!$C:$C,0))),"",INDEX('Policy Characteristics'!I:I,MATCH($C225,'Policy Characteristics'!$C:$C,0)))</f>
        <v>% reduction in energy use</v>
      </c>
      <c r="P225" s="363"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363" t="str">
        <f>IF(ISBLANK(INDEX('Policy Characteristics'!K:K,MATCH($C225,'Policy Characteristics'!$C:$C,0))),"",INDEX('Policy Characteristics'!K:K,MATCH($C225,'Policy Characteristics'!$C:$C,0)))</f>
        <v>buildings-sector-main.html#eff-stds</v>
      </c>
      <c r="R225" s="363" t="str">
        <f>IF(ISBLANK(INDEX('Policy Characteristics'!L:L,MATCH($C225,'Policy Characteristics'!$C:$C,0))),"",INDEX('Policy Characteristics'!L:L,MATCH($C225,'Policy Characteristics'!$C:$C,0)))</f>
        <v>building-energy-efficiency-standards.html</v>
      </c>
    </row>
    <row r="226" spans="1:18" s="363" customFormat="1" ht="19.95" customHeight="1">
      <c r="A226" s="363" t="str">
        <f>IF(ISBLANK(INDEX('Policy Characteristics'!A:A,MATCH($C226,'Policy Characteristics'!$C:$C,0))),"",INDEX('Policy Characteristics'!A:A,MATCH($C226,'Policy Characteristics'!$C:$C,0)))</f>
        <v>Buildings and Appliances</v>
      </c>
      <c r="B226" s="375" t="str">
        <f>IF(ISBLANK(INDEX('Policy Characteristics'!B:B,MATCH($C226,'Policy Characteristics'!$C:$C,0))),"",INDEX('Policy Characteristics'!B:B,MATCH($C226,'Policy Characteristics'!$C:$C,0)))</f>
        <v>Building Energy Efficiency Standards</v>
      </c>
      <c r="C226" s="363" t="str">
        <f t="shared" si="13"/>
        <v>Reduction in E Use Allowed by Component Eff Std</v>
      </c>
      <c r="D226" s="255" t="s">
        <v>789</v>
      </c>
      <c r="E226" s="255" t="s">
        <v>791</v>
      </c>
      <c r="F226" s="255" t="s">
        <v>790</v>
      </c>
      <c r="G226" s="255" t="s">
        <v>792</v>
      </c>
      <c r="H226" s="18">
        <v>155</v>
      </c>
      <c r="I226" s="376" t="s">
        <v>731</v>
      </c>
      <c r="J226" s="377" t="str">
        <f>IF(ISBLANK(INDEX('Policy Characteristics'!D:D,MATCH($C226,'Policy Characteristics'!$C:$C,0))),"",INDEX('Policy Characteristics'!D:D,MATCH($C226,'Policy Characteristics'!$C:$C,0)))</f>
        <v>Building Energy Efficiency Standards</v>
      </c>
      <c r="K226" s="363"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63" t="str">
        <f>IF(ISBLANK(INDEX('Policy Characteristics'!I:I,MATCH($C226,'Policy Characteristics'!$C:$C,0))),"",INDEX('Policy Characteristics'!I:I,MATCH($C226,'Policy Characteristics'!$C:$C,0)))</f>
        <v>% reduction in energy use</v>
      </c>
      <c r="P226" s="363"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363" t="str">
        <f>IF(ISBLANK(INDEX('Policy Characteristics'!K:K,MATCH($C226,'Policy Characteristics'!$C:$C,0))),"",INDEX('Policy Characteristics'!K:K,MATCH($C226,'Policy Characteristics'!$C:$C,0)))</f>
        <v>buildings-sector-main.html#eff-stds</v>
      </c>
      <c r="R226" s="363" t="str">
        <f>IF(ISBLANK(INDEX('Policy Characteristics'!L:L,MATCH($C226,'Policy Characteristics'!$C:$C,0))),"",INDEX('Policy Characteristics'!L:L,MATCH($C226,'Policy Characteristics'!$C:$C,0)))</f>
        <v>building-energy-efficiency-standards.html</v>
      </c>
    </row>
    <row r="227" spans="1:18" s="363" customFormat="1" ht="19.95" customHeight="1">
      <c r="A227" s="363" t="str">
        <f>IF(ISBLANK(INDEX('Policy Characteristics'!A:A,MATCH($C227,'Policy Characteristics'!$C:$C,0))),"",INDEX('Policy Characteristics'!A:A,MATCH($C227,'Policy Characteristics'!$C:$C,0)))</f>
        <v>Buildings and Appliances</v>
      </c>
      <c r="B227" s="375" t="str">
        <f>IF(ISBLANK(INDEX('Policy Characteristics'!B:B,MATCH($C227,'Policy Characteristics'!$C:$C,0))),"",INDEX('Policy Characteristics'!B:B,MATCH($C227,'Policy Characteristics'!$C:$C,0)))</f>
        <v>Building Energy Efficiency Standards</v>
      </c>
      <c r="C227" s="363" t="str">
        <f t="shared" si="13"/>
        <v>Reduction in E Use Allowed by Component Eff Std</v>
      </c>
      <c r="D227" s="255" t="s">
        <v>779</v>
      </c>
      <c r="E227" s="255" t="s">
        <v>793</v>
      </c>
      <c r="F227" s="255" t="s">
        <v>781</v>
      </c>
      <c r="G227" s="255" t="s">
        <v>794</v>
      </c>
      <c r="H227" s="18">
        <v>156</v>
      </c>
      <c r="I227" s="376" t="s">
        <v>731</v>
      </c>
      <c r="J227" s="377" t="str">
        <f>IF(ISBLANK(INDEX('Policy Characteristics'!D:D,MATCH($C227,'Policy Characteristics'!$C:$C,0))),"",INDEX('Policy Characteristics'!D:D,MATCH($C227,'Policy Characteristics'!$C:$C,0)))</f>
        <v>Building Energy Efficiency Standards</v>
      </c>
      <c r="K227" s="363"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63" t="str">
        <f>IF(ISBLANK(INDEX('Policy Characteristics'!I:I,MATCH($C227,'Policy Characteristics'!$C:$C,0))),"",INDEX('Policy Characteristics'!I:I,MATCH($C227,'Policy Characteristics'!$C:$C,0)))</f>
        <v>% reduction in energy use</v>
      </c>
      <c r="P227" s="363"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363" t="str">
        <f>IF(ISBLANK(INDEX('Policy Characteristics'!K:K,MATCH($C227,'Policy Characteristics'!$C:$C,0))),"",INDEX('Policy Characteristics'!K:K,MATCH($C227,'Policy Characteristics'!$C:$C,0)))</f>
        <v>buildings-sector-main.html#eff-stds</v>
      </c>
      <c r="R227" s="363" t="str">
        <f>IF(ISBLANK(INDEX('Policy Characteristics'!L:L,MATCH($C227,'Policy Characteristics'!$C:$C,0))),"",INDEX('Policy Characteristics'!L:L,MATCH($C227,'Policy Characteristics'!$C:$C,0)))</f>
        <v>building-energy-efficiency-standards.html</v>
      </c>
    </row>
    <row r="228" spans="1:18" s="363" customFormat="1" ht="19.95" customHeight="1">
      <c r="A228" s="363" t="str">
        <f>IF(ISBLANK(INDEX('Policy Characteristics'!A:A,MATCH($C228,'Policy Characteristics'!$C:$C,0))),"",INDEX('Policy Characteristics'!A:A,MATCH($C228,'Policy Characteristics'!$C:$C,0)))</f>
        <v>Buildings and Appliances</v>
      </c>
      <c r="B228" s="375" t="str">
        <f>IF(ISBLANK(INDEX('Policy Characteristics'!B:B,MATCH($C228,'Policy Characteristics'!$C:$C,0))),"",INDEX('Policy Characteristics'!B:B,MATCH($C228,'Policy Characteristics'!$C:$C,0)))</f>
        <v>Building Energy Efficiency Standards</v>
      </c>
      <c r="C228" s="363" t="str">
        <f t="shared" si="13"/>
        <v>Reduction in E Use Allowed by Component Eff Std</v>
      </c>
      <c r="D228" s="255" t="s">
        <v>783</v>
      </c>
      <c r="E228" s="255" t="s">
        <v>793</v>
      </c>
      <c r="F228" s="255" t="s">
        <v>784</v>
      </c>
      <c r="G228" s="255" t="s">
        <v>794</v>
      </c>
      <c r="H228" s="18">
        <v>157</v>
      </c>
      <c r="I228" s="376" t="s">
        <v>731</v>
      </c>
      <c r="J228" s="377" t="str">
        <f>IF(ISBLANK(INDEX('Policy Characteristics'!D:D,MATCH($C228,'Policy Characteristics'!$C:$C,0))),"",INDEX('Policy Characteristics'!D:D,MATCH($C228,'Policy Characteristics'!$C:$C,0)))</f>
        <v>Building Energy Efficiency Standards</v>
      </c>
      <c r="K228" s="363"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63" t="str">
        <f>IF(ISBLANK(INDEX('Policy Characteristics'!I:I,MATCH($C228,'Policy Characteristics'!$C:$C,0))),"",INDEX('Policy Characteristics'!I:I,MATCH($C228,'Policy Characteristics'!$C:$C,0)))</f>
        <v>% reduction in energy use</v>
      </c>
      <c r="P228" s="363"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363" t="str">
        <f>IF(ISBLANK(INDEX('Policy Characteristics'!K:K,MATCH($C228,'Policy Characteristics'!$C:$C,0))),"",INDEX('Policy Characteristics'!K:K,MATCH($C228,'Policy Characteristics'!$C:$C,0)))</f>
        <v>buildings-sector-main.html#eff-stds</v>
      </c>
      <c r="R228" s="363" t="str">
        <f>IF(ISBLANK(INDEX('Policy Characteristics'!L:L,MATCH($C228,'Policy Characteristics'!$C:$C,0))),"",INDEX('Policy Characteristics'!L:L,MATCH($C228,'Policy Characteristics'!$C:$C,0)))</f>
        <v>building-energy-efficiency-standards.html</v>
      </c>
    </row>
    <row r="229" spans="1:18" s="363" customFormat="1" ht="19.95" customHeight="1">
      <c r="A229" s="363" t="str">
        <f>IF(ISBLANK(INDEX('Policy Characteristics'!A:A,MATCH($C229,'Policy Characteristics'!$C:$C,0))),"",INDEX('Policy Characteristics'!A:A,MATCH($C229,'Policy Characteristics'!$C:$C,0)))</f>
        <v>Buildings and Appliances</v>
      </c>
      <c r="B229" s="375" t="str">
        <f>IF(ISBLANK(INDEX('Policy Characteristics'!B:B,MATCH($C229,'Policy Characteristics'!$C:$C,0))),"",INDEX('Policy Characteristics'!B:B,MATCH($C229,'Policy Characteristics'!$C:$C,0)))</f>
        <v>Building Energy Efficiency Standards</v>
      </c>
      <c r="C229" s="363" t="str">
        <f t="shared" si="13"/>
        <v>Reduction in E Use Allowed by Component Eff Std</v>
      </c>
      <c r="D229" s="255" t="s">
        <v>795</v>
      </c>
      <c r="E229" s="255" t="s">
        <v>793</v>
      </c>
      <c r="F229" s="255" t="s">
        <v>796</v>
      </c>
      <c r="G229" s="255" t="s">
        <v>794</v>
      </c>
      <c r="H229" s="18">
        <v>158</v>
      </c>
      <c r="I229" s="376" t="s">
        <v>731</v>
      </c>
      <c r="J229" s="377" t="str">
        <f>IF(ISBLANK(INDEX('Policy Characteristics'!D:D,MATCH($C229,'Policy Characteristics'!$C:$C,0))),"",INDEX('Policy Characteristics'!D:D,MATCH($C229,'Policy Characteristics'!$C:$C,0)))</f>
        <v>Building Energy Efficiency Standards</v>
      </c>
      <c r="K229" s="363"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63" t="str">
        <f>IF(ISBLANK(INDEX('Policy Characteristics'!I:I,MATCH($C229,'Policy Characteristics'!$C:$C,0))),"",INDEX('Policy Characteristics'!I:I,MATCH($C229,'Policy Characteristics'!$C:$C,0)))</f>
        <v>% reduction in energy use</v>
      </c>
      <c r="P229" s="363"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363" t="str">
        <f>IF(ISBLANK(INDEX('Policy Characteristics'!K:K,MATCH($C229,'Policy Characteristics'!$C:$C,0))),"",INDEX('Policy Characteristics'!K:K,MATCH($C229,'Policy Characteristics'!$C:$C,0)))</f>
        <v>buildings-sector-main.html#eff-stds</v>
      </c>
      <c r="R229" s="363" t="str">
        <f>IF(ISBLANK(INDEX('Policy Characteristics'!L:L,MATCH($C229,'Policy Characteristics'!$C:$C,0))),"",INDEX('Policy Characteristics'!L:L,MATCH($C229,'Policy Characteristics'!$C:$C,0)))</f>
        <v>building-energy-efficiency-standards.html</v>
      </c>
    </row>
    <row r="230" spans="1:18" s="363" customFormat="1" ht="19.95" customHeight="1">
      <c r="A230" s="363" t="str">
        <f>IF(ISBLANK(INDEX('Policy Characteristics'!A:A,MATCH($C230,'Policy Characteristics'!$C:$C,0))),"",INDEX('Policy Characteristics'!A:A,MATCH($C230,'Policy Characteristics'!$C:$C,0)))</f>
        <v>Buildings and Appliances</v>
      </c>
      <c r="B230" s="375" t="str">
        <f>IF(ISBLANK(INDEX('Policy Characteristics'!B:B,MATCH($C230,'Policy Characteristics'!$C:$C,0))),"",INDEX('Policy Characteristics'!B:B,MATCH($C230,'Policy Characteristics'!$C:$C,0)))</f>
        <v>Building Energy Efficiency Standards</v>
      </c>
      <c r="C230" s="363" t="str">
        <f t="shared" si="13"/>
        <v>Reduction in E Use Allowed by Component Eff Std</v>
      </c>
      <c r="D230" s="255" t="s">
        <v>785</v>
      </c>
      <c r="E230" s="255" t="s">
        <v>793</v>
      </c>
      <c r="F230" s="255" t="s">
        <v>786</v>
      </c>
      <c r="G230" s="255" t="s">
        <v>794</v>
      </c>
      <c r="H230" s="18">
        <v>159</v>
      </c>
      <c r="I230" s="376" t="s">
        <v>731</v>
      </c>
      <c r="J230" s="377" t="str">
        <f>IF(ISBLANK(INDEX('Policy Characteristics'!D:D,MATCH($C230,'Policy Characteristics'!$C:$C,0))),"",INDEX('Policy Characteristics'!D:D,MATCH($C230,'Policy Characteristics'!$C:$C,0)))</f>
        <v>Building Energy Efficiency Standards</v>
      </c>
      <c r="K230" s="363"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63" t="str">
        <f>IF(ISBLANK(INDEX('Policy Characteristics'!I:I,MATCH($C230,'Policy Characteristics'!$C:$C,0))),"",INDEX('Policy Characteristics'!I:I,MATCH($C230,'Policy Characteristics'!$C:$C,0)))</f>
        <v>% reduction in energy use</v>
      </c>
      <c r="P230" s="363"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363" t="str">
        <f>IF(ISBLANK(INDEX('Policy Characteristics'!K:K,MATCH($C230,'Policy Characteristics'!$C:$C,0))),"",INDEX('Policy Characteristics'!K:K,MATCH($C230,'Policy Characteristics'!$C:$C,0)))</f>
        <v>buildings-sector-main.html#eff-stds</v>
      </c>
      <c r="R230" s="363" t="str">
        <f>IF(ISBLANK(INDEX('Policy Characteristics'!L:L,MATCH($C230,'Policy Characteristics'!$C:$C,0))),"",INDEX('Policy Characteristics'!L:L,MATCH($C230,'Policy Characteristics'!$C:$C,0)))</f>
        <v>building-energy-efficiency-standards.html</v>
      </c>
    </row>
    <row r="231" spans="1:18" s="363" customFormat="1" ht="19.95" customHeight="1">
      <c r="A231" s="363" t="str">
        <f>IF(ISBLANK(INDEX('Policy Characteristics'!A:A,MATCH($C231,'Policy Characteristics'!$C:$C,0))),"",INDEX('Policy Characteristics'!A:A,MATCH($C231,'Policy Characteristics'!$C:$C,0)))</f>
        <v>Buildings and Appliances</v>
      </c>
      <c r="B231" s="375" t="str">
        <f>IF(ISBLANK(INDEX('Policy Characteristics'!B:B,MATCH($C231,'Policy Characteristics'!$C:$C,0))),"",INDEX('Policy Characteristics'!B:B,MATCH($C231,'Policy Characteristics'!$C:$C,0)))</f>
        <v>Building Energy Efficiency Standards</v>
      </c>
      <c r="C231" s="363" t="str">
        <f t="shared" si="13"/>
        <v>Reduction in E Use Allowed by Component Eff Std</v>
      </c>
      <c r="D231" s="255" t="s">
        <v>787</v>
      </c>
      <c r="E231" s="255" t="s">
        <v>793</v>
      </c>
      <c r="F231" s="255" t="s">
        <v>788</v>
      </c>
      <c r="G231" s="255" t="s">
        <v>794</v>
      </c>
      <c r="H231" s="18">
        <v>160</v>
      </c>
      <c r="I231" s="376" t="s">
        <v>731</v>
      </c>
      <c r="J231" s="377" t="str">
        <f>IF(ISBLANK(INDEX('Policy Characteristics'!D:D,MATCH($C231,'Policy Characteristics'!$C:$C,0))),"",INDEX('Policy Characteristics'!D:D,MATCH($C231,'Policy Characteristics'!$C:$C,0)))</f>
        <v>Building Energy Efficiency Standards</v>
      </c>
      <c r="K231" s="363"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63" t="str">
        <f>IF(ISBLANK(INDEX('Policy Characteristics'!I:I,MATCH($C231,'Policy Characteristics'!$C:$C,0))),"",INDEX('Policy Characteristics'!I:I,MATCH($C231,'Policy Characteristics'!$C:$C,0)))</f>
        <v>% reduction in energy use</v>
      </c>
      <c r="P231" s="363"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363" t="str">
        <f>IF(ISBLANK(INDEX('Policy Characteristics'!K:K,MATCH($C231,'Policy Characteristics'!$C:$C,0))),"",INDEX('Policy Characteristics'!K:K,MATCH($C231,'Policy Characteristics'!$C:$C,0)))</f>
        <v>buildings-sector-main.html#eff-stds</v>
      </c>
      <c r="R231" s="363" t="str">
        <f>IF(ISBLANK(INDEX('Policy Characteristics'!L:L,MATCH($C231,'Policy Characteristics'!$C:$C,0))),"",INDEX('Policy Characteristics'!L:L,MATCH($C231,'Policy Characteristics'!$C:$C,0)))</f>
        <v>building-energy-efficiency-standards.html</v>
      </c>
    </row>
    <row r="232" spans="1:18" s="363" customFormat="1" ht="19.95" customHeight="1">
      <c r="A232" s="363" t="str">
        <f>IF(ISBLANK(INDEX('Policy Characteristics'!A:A,MATCH($C232,'Policy Characteristics'!$C:$C,0))),"",INDEX('Policy Characteristics'!A:A,MATCH($C232,'Policy Characteristics'!$C:$C,0)))</f>
        <v>Buildings and Appliances</v>
      </c>
      <c r="B232" s="375" t="str">
        <f>IF(ISBLANK(INDEX('Policy Characteristics'!B:B,MATCH($C232,'Policy Characteristics'!$C:$C,0))),"",INDEX('Policy Characteristics'!B:B,MATCH($C232,'Policy Characteristics'!$C:$C,0)))</f>
        <v>Building Energy Efficiency Standards</v>
      </c>
      <c r="C232" s="363" t="str">
        <f t="shared" ref="C232" si="14">C$215</f>
        <v>Reduction in E Use Allowed by Component Eff Std</v>
      </c>
      <c r="D232" s="255" t="s">
        <v>789</v>
      </c>
      <c r="E232" s="255" t="s">
        <v>793</v>
      </c>
      <c r="F232" s="255" t="s">
        <v>790</v>
      </c>
      <c r="G232" s="255" t="s">
        <v>794</v>
      </c>
      <c r="H232" s="18">
        <v>161</v>
      </c>
      <c r="I232" s="376" t="s">
        <v>731</v>
      </c>
      <c r="J232" s="377" t="str">
        <f>IF(ISBLANK(INDEX('Policy Characteristics'!D:D,MATCH($C232,'Policy Characteristics'!$C:$C,0))),"",INDEX('Policy Characteristics'!D:D,MATCH($C232,'Policy Characteristics'!$C:$C,0)))</f>
        <v>Building Energy Efficiency Standards</v>
      </c>
      <c r="K232" s="363"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63" t="str">
        <f>IF(ISBLANK(INDEX('Policy Characteristics'!I:I,MATCH($C232,'Policy Characteristics'!$C:$C,0))),"",INDEX('Policy Characteristics'!I:I,MATCH($C232,'Policy Characteristics'!$C:$C,0)))</f>
        <v>% reduction in energy use</v>
      </c>
      <c r="P232" s="363"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363" t="str">
        <f>IF(ISBLANK(INDEX('Policy Characteristics'!K:K,MATCH($C232,'Policy Characteristics'!$C:$C,0))),"",INDEX('Policy Characteristics'!K:K,MATCH($C232,'Policy Characteristics'!$C:$C,0)))</f>
        <v>buildings-sector-main.html#eff-stds</v>
      </c>
      <c r="R232" s="363" t="str">
        <f>IF(ISBLANK(INDEX('Policy Characteristics'!L:L,MATCH($C232,'Policy Characteristics'!$C:$C,0))),"",INDEX('Policy Characteristics'!L:L,MATCH($C232,'Policy Characteristics'!$C:$C,0)))</f>
        <v>building-energy-efficiency-standards.html</v>
      </c>
    </row>
    <row r="233" spans="1:18" s="363" customFormat="1" ht="19.95" customHeight="1">
      <c r="A233" s="363" t="str">
        <f>IF(ISBLANK(INDEX('Policy Characteristics'!A:A,MATCH($C233,'Policy Characteristics'!$C:$C,0))),"",INDEX('Policy Characteristics'!A:A,MATCH($C233,'Policy Characteristics'!$C:$C,0)))</f>
        <v>Buildings and Appliances</v>
      </c>
      <c r="B233" s="375" t="str">
        <f>IF(ISBLANK(INDEX('Policy Characteristics'!B:B,MATCH($C233,'Policy Characteristics'!$C:$C,0))),"",INDEX('Policy Characteristics'!B:B,MATCH($C233,'Policy Characteristics'!$C:$C,0)))</f>
        <v>Contractor Training</v>
      </c>
      <c r="C233" t="s">
        <v>178</v>
      </c>
      <c r="D233" s="255"/>
      <c r="E233" s="255"/>
      <c r="F233" s="255"/>
      <c r="G233" s="255"/>
      <c r="H233" s="18">
        <v>19</v>
      </c>
      <c r="I233" s="376" t="s">
        <v>731</v>
      </c>
      <c r="J233" s="377" t="str">
        <f>IF(ISBLANK(INDEX('Policy Characteristics'!D:D,MATCH($C233,'Policy Characteristics'!$C:$C,0))),"",INDEX('Policy Characteristics'!D:D,MATCH($C233,'Policy Characteristics'!$C:$C,0)))</f>
        <v>Contractor Training</v>
      </c>
      <c r="K233" s="363" t="str">
        <f>IF(ISBLANK(INDEX('Policy Characteristics'!E:E,MATCH($C233,'Policy Characteristics'!$C:$C,0))),"",INDEX('Policy Characteristics'!E:E,MATCH($C233,'Policy Characteristics'!$C:$C,0)))</f>
        <v>bldgs contractor training</v>
      </c>
      <c r="L233" s="363">
        <f>IF(ISBLANK(INDEX('Policy Characteristics'!F:F,MATCH($C233,'Policy Characteristics'!$C:$C,0))),"",INDEX('Policy Characteristics'!F:F,MATCH($C233,'Policy Characteristics'!$C:$C,0)))</f>
        <v>0</v>
      </c>
      <c r="M233" s="363">
        <f>IF(ISBLANK(INDEX('Policy Characteristics'!G:G,MATCH($C233,'Policy Characteristics'!$C:$C,0))),"",INDEX('Policy Characteristics'!G:G,MATCH($C233,'Policy Characteristics'!$C:$C,0)))</f>
        <v>1</v>
      </c>
      <c r="N233" s="363">
        <f>IF(ISBLANK(INDEX('Policy Characteristics'!H:H,MATCH($C233,'Policy Characteristics'!$C:$C,0))),"",INDEX('Policy Characteristics'!H:H,MATCH($C233,'Policy Characteristics'!$C:$C,0)))</f>
        <v>1</v>
      </c>
      <c r="O233" s="363" t="str">
        <f>IF(ISBLANK(INDEX('Policy Characteristics'!I:I,MATCH($C233,'Policy Characteristics'!$C:$C,0))),"",INDEX('Policy Characteristics'!I:I,MATCH($C233,'Policy Characteristics'!$C:$C,0)))</f>
        <v>on/off</v>
      </c>
      <c r="P233" s="363"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63" t="str">
        <f>IF(ISBLANK(INDEX('Policy Characteristics'!K:K,MATCH($C233,'Policy Characteristics'!$C:$C,0))),"",INDEX('Policy Characteristics'!K:K,MATCH($C233,'Policy Characteristics'!$C:$C,0)))</f>
        <v>buildings-sector-main.html#contractor-ed</v>
      </c>
      <c r="R233" s="363" t="str">
        <f>IF(ISBLANK(INDEX('Policy Characteristics'!L:L,MATCH($C233,'Policy Characteristics'!$C:$C,0))),"",INDEX('Policy Characteristics'!L:L,MATCH($C233,'Policy Characteristics'!$C:$C,0)))</f>
        <v>contractor-training.html</v>
      </c>
    </row>
    <row r="234" spans="1:18" s="363" customFormat="1" ht="19.95" customHeight="1">
      <c r="A234" s="363" t="str">
        <f>IF(ISBLANK(INDEX('Policy Characteristics'!A:A,MATCH($C234,'Policy Characteristics'!$C:$C,0))),"",INDEX('Policy Characteristics'!A:A,MATCH($C234,'Policy Characteristics'!$C:$C,0)))</f>
        <v>Buildings and Appliances</v>
      </c>
      <c r="B234" s="375" t="str">
        <f>IF(ISBLANK(INDEX('Policy Characteristics'!B:B,MATCH($C234,'Policy Characteristics'!$C:$C,0))),"",INDEX('Policy Characteristics'!B:B,MATCH($C234,'Policy Characteristics'!$C:$C,0)))</f>
        <v>Distributed Solar Carve-Out</v>
      </c>
      <c r="C234" t="s">
        <v>184</v>
      </c>
      <c r="D234" s="255"/>
      <c r="E234" s="255"/>
      <c r="F234" s="255"/>
      <c r="G234" s="255"/>
      <c r="H234" s="18">
        <v>146</v>
      </c>
      <c r="I234" s="376" t="s">
        <v>731</v>
      </c>
      <c r="J234" s="377" t="str">
        <f>IF(ISBLANK(INDEX('Policy Characteristics'!D:D,MATCH($C234,'Policy Characteristics'!$C:$C,0))),"",INDEX('Policy Characteristics'!D:D,MATCH($C234,'Policy Characteristics'!$C:$C,0)))</f>
        <v>Distributed Solar Promotion</v>
      </c>
      <c r="K234" s="363"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63" t="str">
        <f>IF(ISBLANK(INDEX('Policy Characteristics'!I:I,MATCH($C234,'Policy Characteristics'!$C:$C,0))),"",INDEX('Policy Characteristics'!I:I,MATCH($C234,'Policy Characteristics'!$C:$C,0)))</f>
        <v>minimum % elec from solar</v>
      </c>
      <c r="P234" s="363"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63" t="str">
        <f>IF(ISBLANK(INDEX('Policy Characteristics'!K:K,MATCH($C234,'Policy Characteristics'!$C:$C,0))),"",INDEX('Policy Characteristics'!K:K,MATCH($C234,'Policy Characteristics'!$C:$C,0)))</f>
        <v>buildings-sector-main.html#solar-carve-out</v>
      </c>
      <c r="R234" s="363" t="str">
        <f>IF(ISBLANK(INDEX('Policy Characteristics'!L:L,MATCH($C234,'Policy Characteristics'!$C:$C,0))),"",INDEX('Policy Characteristics'!L:L,MATCH($C234,'Policy Characteristics'!$C:$C,0)))</f>
        <v>solar-carve-out.html</v>
      </c>
    </row>
    <row r="235" spans="1:18" s="363" customFormat="1" ht="19.95" customHeight="1">
      <c r="A235" s="363" t="str">
        <f>IF(ISBLANK(INDEX('Policy Characteristics'!A:A,MATCH($C235,'Policy Characteristics'!$C:$C,0))),"",INDEX('Policy Characteristics'!A:A,MATCH($C235,'Policy Characteristics'!$C:$C,0)))</f>
        <v>Buildings and Appliances</v>
      </c>
      <c r="B235" s="375" t="str">
        <f>IF(ISBLANK(INDEX('Policy Characteristics'!B:B,MATCH($C235,'Policy Characteristics'!$C:$C,0))),"",INDEX('Policy Characteristics'!B:B,MATCH($C235,'Policy Characteristics'!$C:$C,0)))</f>
        <v>Distributed Solar Subsidy</v>
      </c>
      <c r="C235" t="s">
        <v>194</v>
      </c>
      <c r="D235" s="255" t="s">
        <v>780</v>
      </c>
      <c r="E235" s="255"/>
      <c r="F235" s="255" t="s">
        <v>782</v>
      </c>
      <c r="G235" s="255"/>
      <c r="H235" s="18">
        <v>147</v>
      </c>
      <c r="I235" s="376" t="s">
        <v>731</v>
      </c>
      <c r="J235" s="377" t="str">
        <f>IF(ISBLANK(INDEX('Policy Characteristics'!D:D,MATCH($C235,'Policy Characteristics'!$C:$C,0))),"",INDEX('Policy Characteristics'!D:D,MATCH($C235,'Policy Characteristics'!$C:$C,0)))</f>
        <v>Distributed Solar Promotion</v>
      </c>
      <c r="K235" s="363"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63" t="str">
        <f>IF(ISBLANK(INDEX('Policy Characteristics'!I:I,MATCH($C235,'Policy Characteristics'!$C:$C,0))),"",INDEX('Policy Characteristics'!I:I,MATCH($C235,'Policy Characteristics'!$C:$C,0)))</f>
        <v>% of PV system cost</v>
      </c>
      <c r="P235" s="363"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363" t="str">
        <f>IF(ISBLANK(INDEX('Policy Characteristics'!K:K,MATCH($C235,'Policy Characteristics'!$C:$C,0))),"",INDEX('Policy Characteristics'!K:K,MATCH($C235,'Policy Characteristics'!$C:$C,0)))</f>
        <v>buildings-sector-main.html#distributed-solar-subsidy</v>
      </c>
      <c r="R235" s="363" t="str">
        <f>IF(ISBLANK(INDEX('Policy Characteristics'!L:L,MATCH($C235,'Policy Characteristics'!$C:$C,0))),"",INDEX('Policy Characteristics'!L:L,MATCH($C235,'Policy Characteristics'!$C:$C,0)))</f>
        <v>distributed-solar-subsidy.html</v>
      </c>
    </row>
    <row r="236" spans="1:18" s="363" customFormat="1" ht="19.95" customHeight="1">
      <c r="A236" s="363" t="str">
        <f>IF(ISBLANK(INDEX('Policy Characteristics'!A:A,MATCH($C236,'Policy Characteristics'!$C:$C,0))),"",INDEX('Policy Characteristics'!A:A,MATCH($C236,'Policy Characteristics'!$C:$C,0)))</f>
        <v>Buildings and Appliances</v>
      </c>
      <c r="B236" s="375" t="str">
        <f>IF(ISBLANK(INDEX('Policy Characteristics'!B:B,MATCH($C236,'Policy Characteristics'!$C:$C,0))),"",INDEX('Policy Characteristics'!B:B,MATCH($C236,'Policy Characteristics'!$C:$C,0)))</f>
        <v>Distributed Solar Subsidy</v>
      </c>
      <c r="C236" s="363" t="str">
        <f>$C$235</f>
        <v>Additional Perc Subsidy for Distributed Solar PV Capacity</v>
      </c>
      <c r="D236" s="255" t="s">
        <v>791</v>
      </c>
      <c r="E236" s="255"/>
      <c r="F236" s="255" t="s">
        <v>792</v>
      </c>
      <c r="G236" s="255"/>
      <c r="H236" s="18">
        <v>1728</v>
      </c>
      <c r="I236" s="376" t="s">
        <v>731</v>
      </c>
      <c r="J236" s="377" t="str">
        <f>IF(ISBLANK(INDEX('Policy Characteristics'!D:D,MATCH($C236,'Policy Characteristics'!$C:$C,0))),"",INDEX('Policy Characteristics'!D:D,MATCH($C236,'Policy Characteristics'!$C:$C,0)))</f>
        <v>Distributed Solar Promotion</v>
      </c>
      <c r="K236" s="363"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63" t="str">
        <f>IF(ISBLANK(INDEX('Policy Characteristics'!I:I,MATCH($C236,'Policy Characteristics'!$C:$C,0))),"",INDEX('Policy Characteristics'!I:I,MATCH($C236,'Policy Characteristics'!$C:$C,0)))</f>
        <v>% of PV system cost</v>
      </c>
      <c r="P236" s="363"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363" t="str">
        <f>IF(ISBLANK(INDEX('Policy Characteristics'!K:K,MATCH($C236,'Policy Characteristics'!$C:$C,0))),"",INDEX('Policy Characteristics'!K:K,MATCH($C236,'Policy Characteristics'!$C:$C,0)))</f>
        <v>buildings-sector-main.html#distributed-solar-subsidy</v>
      </c>
      <c r="R236" s="363" t="str">
        <f>IF(ISBLANK(INDEX('Policy Characteristics'!L:L,MATCH($C236,'Policy Characteristics'!$C:$C,0))),"",INDEX('Policy Characteristics'!L:L,MATCH($C236,'Policy Characteristics'!$C:$C,0)))</f>
        <v>distributed-solar-subsidy.html</v>
      </c>
    </row>
    <row r="237" spans="1:18" s="363" customFormat="1" ht="19.95" customHeight="1">
      <c r="A237" s="363" t="str">
        <f>IF(ISBLANK(INDEX('Policy Characteristics'!A:A,MATCH($C237,'Policy Characteristics'!$C:$C,0))),"",INDEX('Policy Characteristics'!A:A,MATCH($C237,'Policy Characteristics'!$C:$C,0)))</f>
        <v>Buildings and Appliances</v>
      </c>
      <c r="B237" s="375" t="str">
        <f>IF(ISBLANK(INDEX('Policy Characteristics'!B:B,MATCH($C237,'Policy Characteristics'!$C:$C,0))),"",INDEX('Policy Characteristics'!B:B,MATCH($C237,'Policy Characteristics'!$C:$C,0)))</f>
        <v>Distributed Solar Subsidy</v>
      </c>
      <c r="C237" s="363" t="str">
        <f>$C$235</f>
        <v>Additional Perc Subsidy for Distributed Solar PV Capacity</v>
      </c>
      <c r="D237" s="255" t="s">
        <v>793</v>
      </c>
      <c r="E237" s="255"/>
      <c r="F237" s="255" t="s">
        <v>794</v>
      </c>
      <c r="G237" s="255"/>
      <c r="H237" s="18">
        <v>1729</v>
      </c>
      <c r="I237" s="376" t="s">
        <v>731</v>
      </c>
      <c r="J237" s="377" t="str">
        <f>IF(ISBLANK(INDEX('Policy Characteristics'!D:D,MATCH($C237,'Policy Characteristics'!$C:$C,0))),"",INDEX('Policy Characteristics'!D:D,MATCH($C237,'Policy Characteristics'!$C:$C,0)))</f>
        <v>Distributed Solar Promotion</v>
      </c>
      <c r="K237" s="363"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63" t="str">
        <f>IF(ISBLANK(INDEX('Policy Characteristics'!I:I,MATCH($C237,'Policy Characteristics'!$C:$C,0))),"",INDEX('Policy Characteristics'!I:I,MATCH($C237,'Policy Characteristics'!$C:$C,0)))</f>
        <v>% of PV system cost</v>
      </c>
      <c r="P237" s="363"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363" t="str">
        <f>IF(ISBLANK(INDEX('Policy Characteristics'!K:K,MATCH($C237,'Policy Characteristics'!$C:$C,0))),"",INDEX('Policy Characteristics'!K:K,MATCH($C237,'Policy Characteristics'!$C:$C,0)))</f>
        <v>buildings-sector-main.html#distributed-solar-subsidy</v>
      </c>
      <c r="R237" s="363" t="str">
        <f>IF(ISBLANK(INDEX('Policy Characteristics'!L:L,MATCH($C237,'Policy Characteristics'!$C:$C,0))),"",INDEX('Policy Characteristics'!L:L,MATCH($C237,'Policy Characteristics'!$C:$C,0)))</f>
        <v>distributed-solar-subsidy.html</v>
      </c>
    </row>
    <row r="238" spans="1:18" s="363" customFormat="1" ht="19.95" customHeight="1">
      <c r="A238" s="363" t="str">
        <f>IF(ISBLANK(INDEX('Policy Characteristics'!A:A,MATCH($C238,'Policy Characteristics'!$C:$C,0))),"",INDEX('Policy Characteristics'!A:A,MATCH($C238,'Policy Characteristics'!$C:$C,0)))</f>
        <v>Buildings and Appliances</v>
      </c>
      <c r="B238" s="375" t="str">
        <f>IF(ISBLANK(INDEX('Policy Characteristics'!B:B,MATCH($C238,'Policy Characteristics'!$C:$C,0))),"",INDEX('Policy Characteristics'!B:B,MATCH($C238,'Policy Characteristics'!$C:$C,0)))</f>
        <v>Distributed Solar Capacity Requirement</v>
      </c>
      <c r="C238" t="s">
        <v>202</v>
      </c>
      <c r="D238" s="255" t="s">
        <v>780</v>
      </c>
      <c r="E238" s="255"/>
      <c r="F238" s="255" t="s">
        <v>782</v>
      </c>
      <c r="G238" s="255"/>
      <c r="H238" s="18">
        <v>2433</v>
      </c>
      <c r="I238" s="376" t="s">
        <v>731</v>
      </c>
      <c r="J238" s="377" t="str">
        <f>IF(ISBLANK(INDEX('Policy Characteristics'!D:D,MATCH($C238,'Policy Characteristics'!$C:$C,0))),"",INDEX('Policy Characteristics'!D:D,MATCH($C238,'Policy Characteristics'!$C:$C,0)))</f>
        <v>Distributed Solar Promotion</v>
      </c>
      <c r="K238" s="363"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63" t="str">
        <f>IF(ISBLANK(INDEX('Policy Characteristics'!I:I,MATCH($C238,'Policy Characteristics'!$C:$C,0))),"",INDEX('Policy Characteristics'!I:I,MATCH($C238,'Policy Characteristics'!$C:$C,0)))</f>
        <v>MW</v>
      </c>
      <c r="P238" s="363"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63" t="str">
        <f>IF(ISBLANK(INDEX('Policy Characteristics'!K:K,MATCH($C238,'Policy Characteristics'!$C:$C,0))),"",INDEX('Policy Characteristics'!K:K,MATCH($C238,'Policy Characteristics'!$C:$C,0)))</f>
        <v/>
      </c>
      <c r="R238" s="363" t="str">
        <f>IF(ISBLANK(INDEX('Policy Characteristics'!L:L,MATCH($C238,'Policy Characteristics'!$C:$C,0))),"",INDEX('Policy Characteristics'!L:L,MATCH($C238,'Policy Characteristics'!$C:$C,0)))</f>
        <v/>
      </c>
    </row>
    <row r="239" spans="1:18" s="363" customFormat="1" ht="19.95" customHeight="1">
      <c r="A239" s="363" t="str">
        <f>IF(ISBLANK(INDEX('Policy Characteristics'!A:A,MATCH($C239,'Policy Characteristics'!$C:$C,0))),"",INDEX('Policy Characteristics'!A:A,MATCH($C239,'Policy Characteristics'!$C:$C,0)))</f>
        <v>Buildings and Appliances</v>
      </c>
      <c r="B239" s="375" t="str">
        <f>IF(ISBLANK(INDEX('Policy Characteristics'!B:B,MATCH($C239,'Policy Characteristics'!$C:$C,0))),"",INDEX('Policy Characteristics'!B:B,MATCH($C239,'Policy Characteristics'!$C:$C,0)))</f>
        <v>Distributed Solar Capacity Requirement</v>
      </c>
      <c r="C239" s="363" t="str">
        <f>C$238</f>
        <v>Min Required Rooftop Solar Capacity</v>
      </c>
      <c r="D239" s="255" t="s">
        <v>791</v>
      </c>
      <c r="E239" s="255"/>
      <c r="F239" s="255" t="s">
        <v>792</v>
      </c>
      <c r="G239" s="255"/>
      <c r="H239" s="18">
        <v>2434</v>
      </c>
      <c r="I239" s="376" t="s">
        <v>731</v>
      </c>
      <c r="J239" s="377" t="str">
        <f>IF(ISBLANK(INDEX('Policy Characteristics'!D:D,MATCH($C239,'Policy Characteristics'!$C:$C,0))),"",INDEX('Policy Characteristics'!D:D,MATCH($C239,'Policy Characteristics'!$C:$C,0)))</f>
        <v>Distributed Solar Promotion</v>
      </c>
      <c r="K239" s="363"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63" t="str">
        <f>IF(ISBLANK(INDEX('Policy Characteristics'!I:I,MATCH($C239,'Policy Characteristics'!$C:$C,0))),"",INDEX('Policy Characteristics'!I:I,MATCH($C239,'Policy Characteristics'!$C:$C,0)))</f>
        <v>MW</v>
      </c>
      <c r="P239" s="363"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63" t="str">
        <f>IF(ISBLANK(INDEX('Policy Characteristics'!K:K,MATCH($C239,'Policy Characteristics'!$C:$C,0))),"",INDEX('Policy Characteristics'!K:K,MATCH($C239,'Policy Characteristics'!$C:$C,0)))</f>
        <v/>
      </c>
      <c r="R239" s="363" t="str">
        <f>IF(ISBLANK(INDEX('Policy Characteristics'!L:L,MATCH($C239,'Policy Characteristics'!$C:$C,0))),"",INDEX('Policy Characteristics'!L:L,MATCH($C239,'Policy Characteristics'!$C:$C,0)))</f>
        <v/>
      </c>
    </row>
    <row r="240" spans="1:18" s="363" customFormat="1" ht="19.95" customHeight="1">
      <c r="A240" s="363" t="str">
        <f>IF(ISBLANK(INDEX('Policy Characteristics'!A:A,MATCH($C240,'Policy Characteristics'!$C:$C,0))),"",INDEX('Policy Characteristics'!A:A,MATCH($C240,'Policy Characteristics'!$C:$C,0)))</f>
        <v>Buildings and Appliances</v>
      </c>
      <c r="B240" s="375" t="str">
        <f>IF(ISBLANK(INDEX('Policy Characteristics'!B:B,MATCH($C240,'Policy Characteristics'!$C:$C,0))),"",INDEX('Policy Characteristics'!B:B,MATCH($C240,'Policy Characteristics'!$C:$C,0)))</f>
        <v>Distributed Solar Capacity Requirement</v>
      </c>
      <c r="C240" s="363" t="str">
        <f>C$238</f>
        <v>Min Required Rooftop Solar Capacity</v>
      </c>
      <c r="D240" s="255" t="s">
        <v>793</v>
      </c>
      <c r="E240" s="255"/>
      <c r="F240" s="255" t="s">
        <v>794</v>
      </c>
      <c r="G240" s="255"/>
      <c r="H240" s="18">
        <v>2435</v>
      </c>
      <c r="I240" s="376" t="s">
        <v>731</v>
      </c>
      <c r="J240" s="377" t="str">
        <f>IF(ISBLANK(INDEX('Policy Characteristics'!D:D,MATCH($C240,'Policy Characteristics'!$C:$C,0))),"",INDEX('Policy Characteristics'!D:D,MATCH($C240,'Policy Characteristics'!$C:$C,0)))</f>
        <v>Distributed Solar Promotion</v>
      </c>
      <c r="K240" s="363"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63" t="str">
        <f>IF(ISBLANK(INDEX('Policy Characteristics'!I:I,MATCH($C240,'Policy Characteristics'!$C:$C,0))),"",INDEX('Policy Characteristics'!I:I,MATCH($C240,'Policy Characteristics'!$C:$C,0)))</f>
        <v>MW</v>
      </c>
      <c r="P240" s="363"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63" t="str">
        <f>IF(ISBLANK(INDEX('Policy Characteristics'!K:K,MATCH($C240,'Policy Characteristics'!$C:$C,0))),"",INDEX('Policy Characteristics'!K:K,MATCH($C240,'Policy Characteristics'!$C:$C,0)))</f>
        <v/>
      </c>
      <c r="R240" s="363" t="str">
        <f>IF(ISBLANK(INDEX('Policy Characteristics'!L:L,MATCH($C240,'Policy Characteristics'!$C:$C,0))),"",INDEX('Policy Characteristics'!L:L,MATCH($C240,'Policy Characteristics'!$C:$C,0)))</f>
        <v/>
      </c>
    </row>
    <row r="241" spans="1:18" s="363" customFormat="1" ht="19.95" customHeight="1">
      <c r="A241" s="363" t="str">
        <f>IF(ISBLANK(INDEX('Policy Characteristics'!A:A,MATCH($C241,'Policy Characteristics'!$C:$C,0))),"",INDEX('Policy Characteristics'!A:A,MATCH($C241,'Policy Characteristics'!$C:$C,0)))</f>
        <v>Buildings and Appliances</v>
      </c>
      <c r="B241" s="375" t="str">
        <f>IF(ISBLANK(INDEX('Policy Characteristics'!B:B,MATCH($C241,'Policy Characteristics'!$C:$C,0))),"",INDEX('Policy Characteristics'!B:B,MATCH($C241,'Policy Characteristics'!$C:$C,0)))</f>
        <v>Non BAU Distributed Solar Capacity</v>
      </c>
      <c r="C241" t="s">
        <v>207</v>
      </c>
      <c r="D241" s="255" t="s">
        <v>780</v>
      </c>
      <c r="E241" s="255"/>
      <c r="F241" s="255" t="s">
        <v>782</v>
      </c>
      <c r="G241" s="255"/>
      <c r="H241" s="18">
        <v>2748</v>
      </c>
      <c r="I241" s="376" t="s">
        <v>731</v>
      </c>
      <c r="J241" s="377" t="str">
        <f>IF(ISBLANK(INDEX('Policy Characteristics'!D:D,MATCH($C241,'Policy Characteristics'!$C:$C,0))),"",INDEX('Policy Characteristics'!D:D,MATCH($C241,'Policy Characteristics'!$C:$C,0)))</f>
        <v>Distributed Solar Promotion</v>
      </c>
      <c r="K241" s="363"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63" t="str">
        <f>IF(ISBLANK(INDEX('Policy Characteristics'!I:I,MATCH($C241,'Policy Characteristics'!$C:$C,0))),"",INDEX('Policy Characteristics'!I:I,MATCH($C241,'Policy Characteristics'!$C:$C,0)))</f>
        <v>on/off</v>
      </c>
      <c r="P241" s="363"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row>
    <row r="242" spans="1:18" s="363" customFormat="1" ht="19.95" customHeight="1">
      <c r="A242" s="363" t="str">
        <f>IF(ISBLANK(INDEX('Policy Characteristics'!A:A,MATCH($C242,'Policy Characteristics'!$C:$C,0))),"",INDEX('Policy Characteristics'!A:A,MATCH($C242,'Policy Characteristics'!$C:$C,0)))</f>
        <v>Buildings and Appliances</v>
      </c>
      <c r="B242" s="375" t="str">
        <f>IF(ISBLANK(INDEX('Policy Characteristics'!B:B,MATCH($C242,'Policy Characteristics'!$C:$C,0))),"",INDEX('Policy Characteristics'!B:B,MATCH($C242,'Policy Characteristics'!$C:$C,0)))</f>
        <v>Non BAU Distributed Solar Capacity</v>
      </c>
      <c r="C242" s="363" t="str">
        <f>$C$241</f>
        <v>Boolean Use Non BAU Distributed Solar Capacity</v>
      </c>
      <c r="D242" s="255" t="s">
        <v>791</v>
      </c>
      <c r="E242" s="255"/>
      <c r="F242" s="255" t="s">
        <v>792</v>
      </c>
      <c r="G242" s="255"/>
      <c r="H242" s="18">
        <v>2749</v>
      </c>
      <c r="I242" s="376" t="s">
        <v>731</v>
      </c>
      <c r="J242" s="377" t="str">
        <f>IF(ISBLANK(INDEX('Policy Characteristics'!D:D,MATCH($C242,'Policy Characteristics'!$C:$C,0))),"",INDEX('Policy Characteristics'!D:D,MATCH($C242,'Policy Characteristics'!$C:$C,0)))</f>
        <v>Distributed Solar Promotion</v>
      </c>
      <c r="K242" s="363"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63" t="str">
        <f>IF(ISBLANK(INDEX('Policy Characteristics'!I:I,MATCH($C242,'Policy Characteristics'!$C:$C,0))),"",INDEX('Policy Characteristics'!I:I,MATCH($C242,'Policy Characteristics'!$C:$C,0)))</f>
        <v>on/off</v>
      </c>
      <c r="P242" s="363"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row>
    <row r="243" spans="1:18" s="363" customFormat="1" ht="19.95" customHeight="1">
      <c r="A243" s="363" t="str">
        <f>IF(ISBLANK(INDEX('Policy Characteristics'!A:A,MATCH($C243,'Policy Characteristics'!$C:$C,0))),"",INDEX('Policy Characteristics'!A:A,MATCH($C243,'Policy Characteristics'!$C:$C,0)))</f>
        <v>Buildings and Appliances</v>
      </c>
      <c r="B243" s="375" t="str">
        <f>IF(ISBLANK(INDEX('Policy Characteristics'!B:B,MATCH($C243,'Policy Characteristics'!$C:$C,0))),"",INDEX('Policy Characteristics'!B:B,MATCH($C243,'Policy Characteristics'!$C:$C,0)))</f>
        <v>Non BAU Distributed Solar Capacity</v>
      </c>
      <c r="C243" s="363" t="str">
        <f>$C$241</f>
        <v>Boolean Use Non BAU Distributed Solar Capacity</v>
      </c>
      <c r="D243" s="255" t="s">
        <v>793</v>
      </c>
      <c r="E243" s="255"/>
      <c r="F243" s="255" t="s">
        <v>794</v>
      </c>
      <c r="G243" s="255"/>
      <c r="H243" s="18">
        <v>2750</v>
      </c>
      <c r="I243" s="376" t="s">
        <v>741</v>
      </c>
      <c r="J243" s="377" t="str">
        <f>IF(ISBLANK(INDEX('Policy Characteristics'!D:D,MATCH($C243,'Policy Characteristics'!$C:$C,0))),"",INDEX('Policy Characteristics'!D:D,MATCH($C243,'Policy Characteristics'!$C:$C,0)))</f>
        <v>Distributed Solar Promotion</v>
      </c>
      <c r="K243" s="363"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63" t="str">
        <f>IF(ISBLANK(INDEX('Policy Characteristics'!I:I,MATCH($C243,'Policy Characteristics'!$C:$C,0))),"",INDEX('Policy Characteristics'!I:I,MATCH($C243,'Policy Characteristics'!$C:$C,0)))</f>
        <v>on/off</v>
      </c>
      <c r="P243" s="363"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row>
    <row r="244" spans="1:18" s="363" customFormat="1" ht="19.95" customHeight="1">
      <c r="A244" s="363" t="str">
        <f>IF(ISBLANK(INDEX('Policy Characteristics'!A:A,MATCH($C244,'Policy Characteristics'!$C:$C,0))),"",INDEX('Policy Characteristics'!A:A,MATCH($C244,'Policy Characteristics'!$C:$C,0)))</f>
        <v>Buildings and Appliances</v>
      </c>
      <c r="B244" s="375" t="str">
        <f>IF(ISBLANK(INDEX('Policy Characteristics'!B:B,MATCH($C244,'Policy Characteristics'!$C:$C,0))),"",INDEX('Policy Characteristics'!B:B,MATCH($C244,'Policy Characteristics'!$C:$C,0)))</f>
        <v>Improved Labeling</v>
      </c>
      <c r="C244" t="s">
        <v>211</v>
      </c>
      <c r="D244" s="255"/>
      <c r="E244" s="255"/>
      <c r="F244" s="255"/>
      <c r="G244" s="255"/>
      <c r="H244" s="18">
        <v>20</v>
      </c>
      <c r="I244" s="376" t="s">
        <v>731</v>
      </c>
      <c r="J244" s="377" t="str">
        <f>IF(ISBLANK(INDEX('Policy Characteristics'!D:D,MATCH($C244,'Policy Characteristics'!$C:$C,0))),"",INDEX('Policy Characteristics'!D:D,MATCH($C244,'Policy Characteristics'!$C:$C,0)))</f>
        <v>Improved Labeling</v>
      </c>
      <c r="K244" s="363" t="str">
        <f>IF(ISBLANK(INDEX('Policy Characteristics'!E:E,MATCH($C244,'Policy Characteristics'!$C:$C,0))),"",INDEX('Policy Characteristics'!E:E,MATCH($C244,'Policy Characteristics'!$C:$C,0)))</f>
        <v>bldgs device labeling</v>
      </c>
      <c r="L244" s="363">
        <f>IF(ISBLANK(INDEX('Policy Characteristics'!F:F,MATCH($C244,'Policy Characteristics'!$C:$C,0))),"",INDEX('Policy Characteristics'!F:F,MATCH($C244,'Policy Characteristics'!$C:$C,0)))</f>
        <v>0</v>
      </c>
      <c r="M244" s="363">
        <f>IF(ISBLANK(INDEX('Policy Characteristics'!G:G,MATCH($C244,'Policy Characteristics'!$C:$C,0))),"",INDEX('Policy Characteristics'!G:G,MATCH($C244,'Policy Characteristics'!$C:$C,0)))</f>
        <v>1</v>
      </c>
      <c r="N244" s="363">
        <f>IF(ISBLANK(INDEX('Policy Characteristics'!H:H,MATCH($C244,'Policy Characteristics'!$C:$C,0))),"",INDEX('Policy Characteristics'!H:H,MATCH($C244,'Policy Characteristics'!$C:$C,0)))</f>
        <v>1</v>
      </c>
      <c r="O244" s="363" t="str">
        <f>IF(ISBLANK(INDEX('Policy Characteristics'!I:I,MATCH($C244,'Policy Characteristics'!$C:$C,0))),"",INDEX('Policy Characteristics'!I:I,MATCH($C244,'Policy Characteristics'!$C:$C,0)))</f>
        <v>on/off</v>
      </c>
      <c r="P244" s="363"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63" t="str">
        <f>IF(ISBLANK(INDEX('Policy Characteristics'!K:K,MATCH($C244,'Policy Characteristics'!$C:$C,0))),"",INDEX('Policy Characteristics'!K:K,MATCH($C244,'Policy Characteristics'!$C:$C,0)))</f>
        <v>buildings-sector-main.html#device-labeling</v>
      </c>
      <c r="R244" s="363" t="str">
        <f>IF(ISBLANK(INDEX('Policy Characteristics'!L:L,MATCH($C244,'Policy Characteristics'!$C:$C,0))),"",INDEX('Policy Characteristics'!L:L,MATCH($C244,'Policy Characteristics'!$C:$C,0)))</f>
        <v>improved-labeling.html</v>
      </c>
    </row>
    <row r="245" spans="1:18" s="363" customFormat="1" ht="19.95" customHeight="1">
      <c r="A245" s="363" t="str">
        <f>IF(ISBLANK(INDEX('Policy Characteristics'!A:A,MATCH($C245,'Policy Characteristics'!$C:$C,0))),"",INDEX('Policy Characteristics'!A:A,MATCH($C245,'Policy Characteristics'!$C:$C,0)))</f>
        <v>Buildings and Appliances</v>
      </c>
      <c r="B245" s="375" t="str">
        <f>IF(ISBLANK(INDEX('Policy Characteristics'!B:B,MATCH($C245,'Policy Characteristics'!$C:$C,0))),"",INDEX('Policy Characteristics'!B:B,MATCH($C245,'Policy Characteristics'!$C:$C,0)))</f>
        <v>Retrofit Existing Buildings</v>
      </c>
      <c r="C245" t="s">
        <v>218</v>
      </c>
      <c r="D245" s="255" t="s">
        <v>780</v>
      </c>
      <c r="E245" s="255"/>
      <c r="F245" s="255" t="s">
        <v>782</v>
      </c>
      <c r="G245" s="255"/>
      <c r="H245" s="18">
        <v>378</v>
      </c>
      <c r="I245" s="376" t="s">
        <v>731</v>
      </c>
      <c r="J245" s="377" t="str">
        <f>IF(ISBLANK(INDEX('Policy Characteristics'!D:D,MATCH($C245,'Policy Characteristics'!$C:$C,0))),"",INDEX('Policy Characteristics'!D:D,MATCH($C245,'Policy Characteristics'!$C:$C,0)))</f>
        <v>Increased Retrofitting</v>
      </c>
      <c r="K245" s="363"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63" t="str">
        <f>IF(ISBLANK(INDEX('Policy Characteristics'!I:I,MATCH($C245,'Policy Characteristics'!$C:$C,0))),"",INDEX('Policy Characteristics'!I:I,MATCH($C245,'Policy Characteristics'!$C:$C,0)))</f>
        <v>% of existing buildings</v>
      </c>
      <c r="P245" s="363"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63" t="str">
        <f>IF(ISBLANK(INDEX('Policy Characteristics'!K:K,MATCH($C245,'Policy Characteristics'!$C:$C,0))),"",INDEX('Policy Characteristics'!K:K,MATCH($C245,'Policy Characteristics'!$C:$C,0)))</f>
        <v>buildings-sector-main.html#retrofitting</v>
      </c>
      <c r="R245" s="363" t="str">
        <f>IF(ISBLANK(INDEX('Policy Characteristics'!L:L,MATCH($C245,'Policy Characteristics'!$C:$C,0))),"",INDEX('Policy Characteristics'!L:L,MATCH($C245,'Policy Characteristics'!$C:$C,0)))</f>
        <v>increased-retrofitting.html</v>
      </c>
    </row>
    <row r="246" spans="1:18" s="363" customFormat="1" ht="19.95" customHeight="1">
      <c r="A246" s="363" t="str">
        <f>IF(ISBLANK(INDEX('Policy Characteristics'!A:A,MATCH($C246,'Policy Characteristics'!$C:$C,0))),"",INDEX('Policy Characteristics'!A:A,MATCH($C246,'Policy Characteristics'!$C:$C,0)))</f>
        <v>Buildings and Appliances</v>
      </c>
      <c r="B246" s="375" t="str">
        <f>IF(ISBLANK(INDEX('Policy Characteristics'!B:B,MATCH($C246,'Policy Characteristics'!$C:$C,0))),"",INDEX('Policy Characteristics'!B:B,MATCH($C246,'Policy Characteristics'!$C:$C,0)))</f>
        <v>Retrofit Existing Buildings</v>
      </c>
      <c r="C246" s="363" t="str">
        <f t="shared" ref="C246:C247" si="15">C$245</f>
        <v>Share of Preexisting Buildings Subject to Retrofitting</v>
      </c>
      <c r="D246" s="255" t="s">
        <v>791</v>
      </c>
      <c r="E246" s="255"/>
      <c r="F246" s="255" t="s">
        <v>792</v>
      </c>
      <c r="G246" s="255"/>
      <c r="H246" s="18">
        <v>379</v>
      </c>
      <c r="I246" s="376" t="s">
        <v>731</v>
      </c>
      <c r="J246" s="377" t="str">
        <f>IF(ISBLANK(INDEX('Policy Characteristics'!D:D,MATCH($C246,'Policy Characteristics'!$C:$C,0))),"",INDEX('Policy Characteristics'!D:D,MATCH($C246,'Policy Characteristics'!$C:$C,0)))</f>
        <v>Increased Retrofitting</v>
      </c>
      <c r="K246" s="363"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63" t="str">
        <f>IF(ISBLANK(INDEX('Policy Characteristics'!I:I,MATCH($C246,'Policy Characteristics'!$C:$C,0))),"",INDEX('Policy Characteristics'!I:I,MATCH($C246,'Policy Characteristics'!$C:$C,0)))</f>
        <v>% of existing buildings</v>
      </c>
      <c r="P246" s="363"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63" t="str">
        <f>IF(ISBLANK(INDEX('Policy Characteristics'!K:K,MATCH($C246,'Policy Characteristics'!$C:$C,0))),"",INDEX('Policy Characteristics'!K:K,MATCH($C246,'Policy Characteristics'!$C:$C,0)))</f>
        <v>buildings-sector-main.html#retrofitting</v>
      </c>
      <c r="R246" s="363" t="str">
        <f>IF(ISBLANK(INDEX('Policy Characteristics'!L:L,MATCH($C246,'Policy Characteristics'!$C:$C,0))),"",INDEX('Policy Characteristics'!L:L,MATCH($C246,'Policy Characteristics'!$C:$C,0)))</f>
        <v>increased-retrofitting.html</v>
      </c>
    </row>
    <row r="247" spans="1:18" s="363" customFormat="1" ht="19.95" customHeight="1">
      <c r="A247" s="363" t="str">
        <f>IF(ISBLANK(INDEX('Policy Characteristics'!A:A,MATCH($C247,'Policy Characteristics'!$C:$C,0))),"",INDEX('Policy Characteristics'!A:A,MATCH($C247,'Policy Characteristics'!$C:$C,0)))</f>
        <v>Buildings and Appliances</v>
      </c>
      <c r="B247" s="375" t="str">
        <f>IF(ISBLANK(INDEX('Policy Characteristics'!B:B,MATCH($C247,'Policy Characteristics'!$C:$C,0))),"",INDEX('Policy Characteristics'!B:B,MATCH($C247,'Policy Characteristics'!$C:$C,0)))</f>
        <v>Retrofit Existing Buildings</v>
      </c>
      <c r="C247" s="363" t="str">
        <f t="shared" si="15"/>
        <v>Share of Preexisting Buildings Subject to Retrofitting</v>
      </c>
      <c r="D247" s="255" t="s">
        <v>793</v>
      </c>
      <c r="E247" s="255"/>
      <c r="F247" s="255" t="s">
        <v>794</v>
      </c>
      <c r="G247" s="255"/>
      <c r="H247" s="18">
        <v>380</v>
      </c>
      <c r="I247" s="376" t="s">
        <v>731</v>
      </c>
      <c r="J247" s="377" t="str">
        <f>IF(ISBLANK(INDEX('Policy Characteristics'!D:D,MATCH($C247,'Policy Characteristics'!$C:$C,0))),"",INDEX('Policy Characteristics'!D:D,MATCH($C247,'Policy Characteristics'!$C:$C,0)))</f>
        <v>Increased Retrofitting</v>
      </c>
      <c r="K247" s="363"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63" t="str">
        <f>IF(ISBLANK(INDEX('Policy Characteristics'!I:I,MATCH($C247,'Policy Characteristics'!$C:$C,0))),"",INDEX('Policy Characteristics'!I:I,MATCH($C247,'Policy Characteristics'!$C:$C,0)))</f>
        <v>% of existing buildings</v>
      </c>
      <c r="P247" s="363"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63" t="str">
        <f>IF(ISBLANK(INDEX('Policy Characteristics'!K:K,MATCH($C247,'Policy Characteristics'!$C:$C,0))),"",INDEX('Policy Characteristics'!K:K,MATCH($C247,'Policy Characteristics'!$C:$C,0)))</f>
        <v>buildings-sector-main.html#retrofitting</v>
      </c>
      <c r="R247" s="363" t="str">
        <f>IF(ISBLANK(INDEX('Policy Characteristics'!L:L,MATCH($C247,'Policy Characteristics'!$C:$C,0))),"",INDEX('Policy Characteristics'!L:L,MATCH($C247,'Policy Characteristics'!$C:$C,0)))</f>
        <v>increased-retrofitting.html</v>
      </c>
    </row>
    <row r="248" spans="1:18" s="363" customFormat="1" ht="19.95" customHeight="1">
      <c r="A248" s="363" t="str">
        <f>IF(ISBLANK(INDEX('Policy Characteristics'!A:A,MATCH($C248,'Policy Characteristics'!$C:$C,0))),"",INDEX('Policy Characteristics'!A:A,MATCH($C248,'Policy Characteristics'!$C:$C,0)))</f>
        <v>Buildings and Appliances</v>
      </c>
      <c r="B248" s="375" t="str">
        <f>IF(ISBLANK(INDEX('Policy Characteristics'!B:B,MATCH($C248,'Policy Characteristics'!$C:$C,0))),"",INDEX('Policy Characteristics'!B:B,MATCH($C248,'Policy Characteristics'!$C:$C,0)))</f>
        <v>Rebate for Efficient Products</v>
      </c>
      <c r="C248" t="s">
        <v>227</v>
      </c>
      <c r="D248" s="255" t="s">
        <v>779</v>
      </c>
      <c r="E248" s="255"/>
      <c r="F248" s="255" t="s">
        <v>781</v>
      </c>
      <c r="G248" s="255"/>
      <c r="H248" s="18">
        <v>27</v>
      </c>
      <c r="I248" s="376" t="s">
        <v>731</v>
      </c>
      <c r="J248" s="377" t="str">
        <f>IF(ISBLANK(INDEX('Policy Characteristics'!D:D,MATCH($C248,'Policy Characteristics'!$C:$C,0))),"",INDEX('Policy Characteristics'!D:D,MATCH($C248,'Policy Characteristics'!$C:$C,0)))</f>
        <v>Rebate for Efficient Products</v>
      </c>
      <c r="K248" s="363" t="str">
        <f>IF(ISBLANK(INDEX('Policy Characteristics'!E:E,MATCH($C248,'Policy Characteristics'!$C:$C,0))),"",INDEX('Policy Characteristics'!E:E,MATCH($C248,'Policy Characteristics'!$C:$C,0)))</f>
        <v>bldgs rebate</v>
      </c>
      <c r="L248" s="363">
        <f>IF(ISBLANK(INDEX('Policy Characteristics'!F:F,MATCH($C248,'Policy Characteristics'!$C:$C,0))),"",INDEX('Policy Characteristics'!F:F,MATCH($C248,'Policy Characteristics'!$C:$C,0)))</f>
        <v>0</v>
      </c>
      <c r="M248" s="363">
        <f>IF(ISBLANK(INDEX('Policy Characteristics'!G:G,MATCH($C248,'Policy Characteristics'!$C:$C,0))),"",INDEX('Policy Characteristics'!G:G,MATCH($C248,'Policy Characteristics'!$C:$C,0)))</f>
        <v>1</v>
      </c>
      <c r="N248" s="363">
        <f>IF(ISBLANK(INDEX('Policy Characteristics'!H:H,MATCH($C248,'Policy Characteristics'!$C:$C,0))),"",INDEX('Policy Characteristics'!H:H,MATCH($C248,'Policy Characteristics'!$C:$C,0)))</f>
        <v>1</v>
      </c>
      <c r="O248" s="363" t="str">
        <f>IF(ISBLANK(INDEX('Policy Characteristics'!I:I,MATCH($C248,'Policy Characteristics'!$C:$C,0))),"",INDEX('Policy Characteristics'!I:I,MATCH($C248,'Policy Characteristics'!$C:$C,0)))</f>
        <v>on/off</v>
      </c>
      <c r="P248" s="363"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63" t="str">
        <f>IF(ISBLANK(INDEX('Policy Characteristics'!K:K,MATCH($C248,'Policy Characteristics'!$C:$C,0))),"",INDEX('Policy Characteristics'!K:K,MATCH($C248,'Policy Characteristics'!$C:$C,0)))</f>
        <v>buildings-sector-main.html#rebate</v>
      </c>
      <c r="R248" s="363" t="str">
        <f>IF(ISBLANK(INDEX('Policy Characteristics'!L:L,MATCH($C248,'Policy Characteristics'!$C:$C,0))),"",INDEX('Policy Characteristics'!L:L,MATCH($C248,'Policy Characteristics'!$C:$C,0)))</f>
        <v>rebate-for-efficient-products.html</v>
      </c>
    </row>
    <row r="249" spans="1:18" s="363" customFormat="1" ht="19.95" customHeight="1">
      <c r="A249" s="363" t="str">
        <f>IF(ISBLANK(INDEX('Policy Characteristics'!A:A,MATCH($C249,'Policy Characteristics'!$C:$C,0))),"",INDEX('Policy Characteristics'!A:A,MATCH($C249,'Policy Characteristics'!$C:$C,0)))</f>
        <v>Buildings and Appliances</v>
      </c>
      <c r="B249" s="375" t="str">
        <f>IF(ISBLANK(INDEX('Policy Characteristics'!B:B,MATCH($C249,'Policy Characteristics'!$C:$C,0))),"",INDEX('Policy Characteristics'!B:B,MATCH($C249,'Policy Characteristics'!$C:$C,0)))</f>
        <v>Rebate for Efficient Products</v>
      </c>
      <c r="C249" s="363" t="str">
        <f t="shared" ref="C249:C253" si="16">C$248</f>
        <v>Boolean Rebate Program for Efficient Components</v>
      </c>
      <c r="D249" s="255" t="s">
        <v>783</v>
      </c>
      <c r="E249" s="255"/>
      <c r="F249" s="255" t="s">
        <v>784</v>
      </c>
      <c r="G249" s="255"/>
      <c r="H249" s="18">
        <v>28</v>
      </c>
      <c r="I249" s="376" t="s">
        <v>731</v>
      </c>
      <c r="J249" s="377" t="str">
        <f>IF(ISBLANK(INDEX('Policy Characteristics'!D:D,MATCH($C249,'Policy Characteristics'!$C:$C,0))),"",INDEX('Policy Characteristics'!D:D,MATCH($C249,'Policy Characteristics'!$C:$C,0)))</f>
        <v>Rebate for Efficient Products</v>
      </c>
      <c r="K249" s="363" t="str">
        <f>IF(ISBLANK(INDEX('Policy Characteristics'!E:E,MATCH($C249,'Policy Characteristics'!$C:$C,0))),"",INDEX('Policy Characteristics'!E:E,MATCH($C249,'Policy Characteristics'!$C:$C,0)))</f>
        <v>bldgs rebate</v>
      </c>
      <c r="L249" s="363">
        <f>IF(ISBLANK(INDEX('Policy Characteristics'!F:F,MATCH($C249,'Policy Characteristics'!$C:$C,0))),"",INDEX('Policy Characteristics'!F:F,MATCH($C249,'Policy Characteristics'!$C:$C,0)))</f>
        <v>0</v>
      </c>
      <c r="M249" s="363">
        <f>IF(ISBLANK(INDEX('Policy Characteristics'!G:G,MATCH($C249,'Policy Characteristics'!$C:$C,0))),"",INDEX('Policy Characteristics'!G:G,MATCH($C249,'Policy Characteristics'!$C:$C,0)))</f>
        <v>1</v>
      </c>
      <c r="N249" s="363">
        <f>IF(ISBLANK(INDEX('Policy Characteristics'!H:H,MATCH($C249,'Policy Characteristics'!$C:$C,0))),"",INDEX('Policy Characteristics'!H:H,MATCH($C249,'Policy Characteristics'!$C:$C,0)))</f>
        <v>1</v>
      </c>
      <c r="O249" s="363" t="str">
        <f>IF(ISBLANK(INDEX('Policy Characteristics'!I:I,MATCH($C249,'Policy Characteristics'!$C:$C,0))),"",INDEX('Policy Characteristics'!I:I,MATCH($C249,'Policy Characteristics'!$C:$C,0)))</f>
        <v>on/off</v>
      </c>
      <c r="P249" s="363"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63" t="str">
        <f>IF(ISBLANK(INDEX('Policy Characteristics'!K:K,MATCH($C249,'Policy Characteristics'!$C:$C,0))),"",INDEX('Policy Characteristics'!K:K,MATCH($C249,'Policy Characteristics'!$C:$C,0)))</f>
        <v>buildings-sector-main.html#rebate</v>
      </c>
      <c r="R249" s="363" t="str">
        <f>IF(ISBLANK(INDEX('Policy Characteristics'!L:L,MATCH($C249,'Policy Characteristics'!$C:$C,0))),"",INDEX('Policy Characteristics'!L:L,MATCH($C249,'Policy Characteristics'!$C:$C,0)))</f>
        <v>rebate-for-efficient-products.html</v>
      </c>
    </row>
    <row r="250" spans="1:18" s="363" customFormat="1" ht="19.95" customHeight="1">
      <c r="A250" s="363" t="str">
        <f>IF(ISBLANK(INDEX('Policy Characteristics'!A:A,MATCH($C250,'Policy Characteristics'!$C:$C,0))),"",INDEX('Policy Characteristics'!A:A,MATCH($C250,'Policy Characteristics'!$C:$C,0)))</f>
        <v>Buildings and Appliances</v>
      </c>
      <c r="B250" s="375" t="str">
        <f>IF(ISBLANK(INDEX('Policy Characteristics'!B:B,MATCH($C250,'Policy Characteristics'!$C:$C,0))),"",INDEX('Policy Characteristics'!B:B,MATCH($C250,'Policy Characteristics'!$C:$C,0)))</f>
        <v>Rebate for Efficient Products</v>
      </c>
      <c r="C250" s="363" t="str">
        <f t="shared" si="16"/>
        <v>Boolean Rebate Program for Efficient Components</v>
      </c>
      <c r="D250" s="255" t="s">
        <v>795</v>
      </c>
      <c r="E250" s="255"/>
      <c r="F250" s="255" t="s">
        <v>796</v>
      </c>
      <c r="G250" s="255"/>
      <c r="H250" s="18">
        <v>605</v>
      </c>
      <c r="I250" s="376" t="s">
        <v>741</v>
      </c>
      <c r="J250" s="377" t="str">
        <f>IF(ISBLANK(INDEX('Policy Characteristics'!D:D,MATCH($C250,'Policy Characteristics'!$C:$C,0))),"",INDEX('Policy Characteristics'!D:D,MATCH($C250,'Policy Characteristics'!$C:$C,0)))</f>
        <v>Rebate for Efficient Products</v>
      </c>
      <c r="K250" s="363" t="str">
        <f>IF(ISBLANK(INDEX('Policy Characteristics'!E:E,MATCH($C250,'Policy Characteristics'!$C:$C,0))),"",INDEX('Policy Characteristics'!E:E,MATCH($C250,'Policy Characteristics'!$C:$C,0)))</f>
        <v>bldgs rebate</v>
      </c>
      <c r="L250" s="363">
        <f>IF(ISBLANK(INDEX('Policy Characteristics'!F:F,MATCH($C250,'Policy Characteristics'!$C:$C,0))),"",INDEX('Policy Characteristics'!F:F,MATCH($C250,'Policy Characteristics'!$C:$C,0)))</f>
        <v>0</v>
      </c>
      <c r="M250" s="363">
        <f>IF(ISBLANK(INDEX('Policy Characteristics'!G:G,MATCH($C250,'Policy Characteristics'!$C:$C,0))),"",INDEX('Policy Characteristics'!G:G,MATCH($C250,'Policy Characteristics'!$C:$C,0)))</f>
        <v>1</v>
      </c>
      <c r="N250" s="363">
        <f>IF(ISBLANK(INDEX('Policy Characteristics'!H:H,MATCH($C250,'Policy Characteristics'!$C:$C,0))),"",INDEX('Policy Characteristics'!H:H,MATCH($C250,'Policy Characteristics'!$C:$C,0)))</f>
        <v>1</v>
      </c>
      <c r="O250" s="363" t="str">
        <f>IF(ISBLANK(INDEX('Policy Characteristics'!I:I,MATCH($C250,'Policy Characteristics'!$C:$C,0))),"",INDEX('Policy Characteristics'!I:I,MATCH($C250,'Policy Characteristics'!$C:$C,0)))</f>
        <v>on/off</v>
      </c>
      <c r="P250" s="363"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63" t="str">
        <f>IF(ISBLANK(INDEX('Policy Characteristics'!K:K,MATCH($C250,'Policy Characteristics'!$C:$C,0))),"",INDEX('Policy Characteristics'!K:K,MATCH($C250,'Policy Characteristics'!$C:$C,0)))</f>
        <v>buildings-sector-main.html#rebate</v>
      </c>
      <c r="R250" s="363" t="str">
        <f>IF(ISBLANK(INDEX('Policy Characteristics'!L:L,MATCH($C250,'Policy Characteristics'!$C:$C,0))),"",INDEX('Policy Characteristics'!L:L,MATCH($C250,'Policy Characteristics'!$C:$C,0)))</f>
        <v>rebate-for-efficient-products.html</v>
      </c>
    </row>
    <row r="251" spans="1:18" s="363" customFormat="1" ht="19.95" customHeight="1">
      <c r="A251" s="363" t="str">
        <f>IF(ISBLANK(INDEX('Policy Characteristics'!A:A,MATCH($C251,'Policy Characteristics'!$C:$C,0))),"",INDEX('Policy Characteristics'!A:A,MATCH($C251,'Policy Characteristics'!$C:$C,0)))</f>
        <v>Buildings and Appliances</v>
      </c>
      <c r="B251" s="375" t="str">
        <f>IF(ISBLANK(INDEX('Policy Characteristics'!B:B,MATCH($C251,'Policy Characteristics'!$C:$C,0))),"",INDEX('Policy Characteristics'!B:B,MATCH($C251,'Policy Characteristics'!$C:$C,0)))</f>
        <v>Rebate for Efficient Products</v>
      </c>
      <c r="C251" s="363" t="str">
        <f t="shared" si="16"/>
        <v>Boolean Rebate Program for Efficient Components</v>
      </c>
      <c r="D251" s="255" t="s">
        <v>785</v>
      </c>
      <c r="E251" s="255"/>
      <c r="F251" s="255" t="s">
        <v>786</v>
      </c>
      <c r="G251" s="255"/>
      <c r="H251" s="18">
        <v>606</v>
      </c>
      <c r="I251" s="376" t="s">
        <v>741</v>
      </c>
      <c r="J251" s="377" t="str">
        <f>IF(ISBLANK(INDEX('Policy Characteristics'!D:D,MATCH($C251,'Policy Characteristics'!$C:$C,0))),"",INDEX('Policy Characteristics'!D:D,MATCH($C251,'Policy Characteristics'!$C:$C,0)))</f>
        <v>Rebate for Efficient Products</v>
      </c>
      <c r="K251" s="363" t="str">
        <f>IF(ISBLANK(INDEX('Policy Characteristics'!E:E,MATCH($C251,'Policy Characteristics'!$C:$C,0))),"",INDEX('Policy Characteristics'!E:E,MATCH($C251,'Policy Characteristics'!$C:$C,0)))</f>
        <v>bldgs rebate</v>
      </c>
      <c r="L251" s="363">
        <f>IF(ISBLANK(INDEX('Policy Characteristics'!F:F,MATCH($C251,'Policy Characteristics'!$C:$C,0))),"",INDEX('Policy Characteristics'!F:F,MATCH($C251,'Policy Characteristics'!$C:$C,0)))</f>
        <v>0</v>
      </c>
      <c r="M251" s="363">
        <f>IF(ISBLANK(INDEX('Policy Characteristics'!G:G,MATCH($C251,'Policy Characteristics'!$C:$C,0))),"",INDEX('Policy Characteristics'!G:G,MATCH($C251,'Policy Characteristics'!$C:$C,0)))</f>
        <v>1</v>
      </c>
      <c r="N251" s="363">
        <f>IF(ISBLANK(INDEX('Policy Characteristics'!H:H,MATCH($C251,'Policy Characteristics'!$C:$C,0))),"",INDEX('Policy Characteristics'!H:H,MATCH($C251,'Policy Characteristics'!$C:$C,0)))</f>
        <v>1</v>
      </c>
      <c r="O251" s="363" t="str">
        <f>IF(ISBLANK(INDEX('Policy Characteristics'!I:I,MATCH($C251,'Policy Characteristics'!$C:$C,0))),"",INDEX('Policy Characteristics'!I:I,MATCH($C251,'Policy Characteristics'!$C:$C,0)))</f>
        <v>on/off</v>
      </c>
      <c r="P251" s="363"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63" t="str">
        <f>IF(ISBLANK(INDEX('Policy Characteristics'!K:K,MATCH($C251,'Policy Characteristics'!$C:$C,0))),"",INDEX('Policy Characteristics'!K:K,MATCH($C251,'Policy Characteristics'!$C:$C,0)))</f>
        <v>buildings-sector-main.html#rebate</v>
      </c>
      <c r="R251" s="363" t="str">
        <f>IF(ISBLANK(INDEX('Policy Characteristics'!L:L,MATCH($C251,'Policy Characteristics'!$C:$C,0))),"",INDEX('Policy Characteristics'!L:L,MATCH($C251,'Policy Characteristics'!$C:$C,0)))</f>
        <v>rebate-for-efficient-products.html</v>
      </c>
    </row>
    <row r="252" spans="1:18" s="363" customFormat="1" ht="19.95" customHeight="1">
      <c r="A252" s="363" t="str">
        <f>IF(ISBLANK(INDEX('Policy Characteristics'!A:A,MATCH($C252,'Policy Characteristics'!$C:$C,0))),"",INDEX('Policy Characteristics'!A:A,MATCH($C252,'Policy Characteristics'!$C:$C,0)))</f>
        <v>Buildings and Appliances</v>
      </c>
      <c r="B252" s="375" t="str">
        <f>IF(ISBLANK(INDEX('Policy Characteristics'!B:B,MATCH($C252,'Policy Characteristics'!$C:$C,0))),"",INDEX('Policy Characteristics'!B:B,MATCH($C252,'Policy Characteristics'!$C:$C,0)))</f>
        <v>Rebate for Efficient Products</v>
      </c>
      <c r="C252" s="363" t="str">
        <f t="shared" si="16"/>
        <v>Boolean Rebate Program for Efficient Components</v>
      </c>
      <c r="D252" s="255" t="s">
        <v>787</v>
      </c>
      <c r="E252" s="255"/>
      <c r="F252" s="255" t="s">
        <v>788</v>
      </c>
      <c r="G252" s="255"/>
      <c r="H252" s="18">
        <v>29</v>
      </c>
      <c r="I252" s="376" t="s">
        <v>731</v>
      </c>
      <c r="J252" s="377" t="str">
        <f>IF(ISBLANK(INDEX('Policy Characteristics'!D:D,MATCH($C252,'Policy Characteristics'!$C:$C,0))),"",INDEX('Policy Characteristics'!D:D,MATCH($C252,'Policy Characteristics'!$C:$C,0)))</f>
        <v>Rebate for Efficient Products</v>
      </c>
      <c r="K252" s="363" t="str">
        <f>IF(ISBLANK(INDEX('Policy Characteristics'!E:E,MATCH($C252,'Policy Characteristics'!$C:$C,0))),"",INDEX('Policy Characteristics'!E:E,MATCH($C252,'Policy Characteristics'!$C:$C,0)))</f>
        <v>bldgs rebate</v>
      </c>
      <c r="L252" s="363">
        <f>IF(ISBLANK(INDEX('Policy Characteristics'!F:F,MATCH($C252,'Policy Characteristics'!$C:$C,0))),"",INDEX('Policy Characteristics'!F:F,MATCH($C252,'Policy Characteristics'!$C:$C,0)))</f>
        <v>0</v>
      </c>
      <c r="M252" s="363">
        <f>IF(ISBLANK(INDEX('Policy Characteristics'!G:G,MATCH($C252,'Policy Characteristics'!$C:$C,0))),"",INDEX('Policy Characteristics'!G:G,MATCH($C252,'Policy Characteristics'!$C:$C,0)))</f>
        <v>1</v>
      </c>
      <c r="N252" s="363">
        <f>IF(ISBLANK(INDEX('Policy Characteristics'!H:H,MATCH($C252,'Policy Characteristics'!$C:$C,0))),"",INDEX('Policy Characteristics'!H:H,MATCH($C252,'Policy Characteristics'!$C:$C,0)))</f>
        <v>1</v>
      </c>
      <c r="O252" s="363" t="str">
        <f>IF(ISBLANK(INDEX('Policy Characteristics'!I:I,MATCH($C252,'Policy Characteristics'!$C:$C,0))),"",INDEX('Policy Characteristics'!I:I,MATCH($C252,'Policy Characteristics'!$C:$C,0)))</f>
        <v>on/off</v>
      </c>
      <c r="P252" s="363"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63" t="str">
        <f>IF(ISBLANK(INDEX('Policy Characteristics'!K:K,MATCH($C252,'Policy Characteristics'!$C:$C,0))),"",INDEX('Policy Characteristics'!K:K,MATCH($C252,'Policy Characteristics'!$C:$C,0)))</f>
        <v>buildings-sector-main.html#rebate</v>
      </c>
      <c r="R252" s="363" t="str">
        <f>IF(ISBLANK(INDEX('Policy Characteristics'!L:L,MATCH($C252,'Policy Characteristics'!$C:$C,0))),"",INDEX('Policy Characteristics'!L:L,MATCH($C252,'Policy Characteristics'!$C:$C,0)))</f>
        <v>rebate-for-efficient-products.html</v>
      </c>
    </row>
    <row r="253" spans="1:18" s="363" customFormat="1" ht="19.95" customHeight="1">
      <c r="A253" s="363" t="str">
        <f>IF(ISBLANK(INDEX('Policy Characteristics'!A:A,MATCH($C253,'Policy Characteristics'!$C:$C,0))),"",INDEX('Policy Characteristics'!A:A,MATCH($C253,'Policy Characteristics'!$C:$C,0)))</f>
        <v>Buildings and Appliances</v>
      </c>
      <c r="B253" s="375" t="str">
        <f>IF(ISBLANK(INDEX('Policy Characteristics'!B:B,MATCH($C253,'Policy Characteristics'!$C:$C,0))),"",INDEX('Policy Characteristics'!B:B,MATCH($C253,'Policy Characteristics'!$C:$C,0)))</f>
        <v>Rebate for Efficient Products</v>
      </c>
      <c r="C253" s="363" t="str">
        <f t="shared" si="16"/>
        <v>Boolean Rebate Program for Efficient Components</v>
      </c>
      <c r="D253" s="255" t="s">
        <v>789</v>
      </c>
      <c r="E253" s="255"/>
      <c r="F253" s="255" t="s">
        <v>790</v>
      </c>
      <c r="G253" s="255"/>
      <c r="H253" s="18">
        <v>607</v>
      </c>
      <c r="I253" s="376" t="s">
        <v>741</v>
      </c>
      <c r="J253" s="377" t="str">
        <f>IF(ISBLANK(INDEX('Policy Characteristics'!D:D,MATCH($C253,'Policy Characteristics'!$C:$C,0))),"",INDEX('Policy Characteristics'!D:D,MATCH($C253,'Policy Characteristics'!$C:$C,0)))</f>
        <v>Rebate for Efficient Products</v>
      </c>
      <c r="K253" s="363" t="str">
        <f>IF(ISBLANK(INDEX('Policy Characteristics'!E:E,MATCH($C253,'Policy Characteristics'!$C:$C,0))),"",INDEX('Policy Characteristics'!E:E,MATCH($C253,'Policy Characteristics'!$C:$C,0)))</f>
        <v>bldgs rebate</v>
      </c>
      <c r="L253" s="363">
        <f>IF(ISBLANK(INDEX('Policy Characteristics'!F:F,MATCH($C253,'Policy Characteristics'!$C:$C,0))),"",INDEX('Policy Characteristics'!F:F,MATCH($C253,'Policy Characteristics'!$C:$C,0)))</f>
        <v>0</v>
      </c>
      <c r="M253" s="363">
        <f>IF(ISBLANK(INDEX('Policy Characteristics'!G:G,MATCH($C253,'Policy Characteristics'!$C:$C,0))),"",INDEX('Policy Characteristics'!G:G,MATCH($C253,'Policy Characteristics'!$C:$C,0)))</f>
        <v>1</v>
      </c>
      <c r="N253" s="363">
        <f>IF(ISBLANK(INDEX('Policy Characteristics'!H:H,MATCH($C253,'Policy Characteristics'!$C:$C,0))),"",INDEX('Policy Characteristics'!H:H,MATCH($C253,'Policy Characteristics'!$C:$C,0)))</f>
        <v>1</v>
      </c>
      <c r="O253" s="363" t="str">
        <f>IF(ISBLANK(INDEX('Policy Characteristics'!I:I,MATCH($C253,'Policy Characteristics'!$C:$C,0))),"",INDEX('Policy Characteristics'!I:I,MATCH($C253,'Policy Characteristics'!$C:$C,0)))</f>
        <v>on/off</v>
      </c>
      <c r="P253" s="363"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63" t="str">
        <f>IF(ISBLANK(INDEX('Policy Characteristics'!K:K,MATCH($C253,'Policy Characteristics'!$C:$C,0))),"",INDEX('Policy Characteristics'!K:K,MATCH($C253,'Policy Characteristics'!$C:$C,0)))</f>
        <v>buildings-sector-main.html#rebate</v>
      </c>
      <c r="R253" s="363" t="str">
        <f>IF(ISBLANK(INDEX('Policy Characteristics'!L:L,MATCH($C253,'Policy Characteristics'!$C:$C,0))),"",INDEX('Policy Characteristics'!L:L,MATCH($C253,'Policy Characteristics'!$C:$C,0)))</f>
        <v>rebate-for-efficient-products.html</v>
      </c>
    </row>
    <row r="254" spans="1:18" s="350" customFormat="1" ht="19.95" customHeight="1">
      <c r="A254" s="363" t="str">
        <f>IF(ISBLANK(INDEX('Policy Characteristics'!A:A,MATCH($C254,'Policy Characteristics'!$C:$C,0))),"",INDEX('Policy Characteristics'!A:A,MATCH($C254,'Policy Characteristics'!$C:$C,0)))</f>
        <v>Electricity Supply</v>
      </c>
      <c r="B254" s="375" t="str">
        <f>IF(ISBLANK(INDEX('Policy Characteristics'!B:B,MATCH($C254,'Policy Characteristics'!$C:$C,0))),"",INDEX('Policy Characteristics'!B:B,MATCH($C254,'Policy Characteristics'!$C:$C,0)))</f>
        <v>Ban New Power Plants</v>
      </c>
      <c r="C254" s="350" t="s">
        <v>234</v>
      </c>
      <c r="D254" s="255" t="s">
        <v>797</v>
      </c>
      <c r="E254" s="255"/>
      <c r="F254" s="255" t="s">
        <v>798</v>
      </c>
      <c r="G254" s="356"/>
      <c r="H254" s="241">
        <v>167</v>
      </c>
      <c r="I254" s="378" t="s">
        <v>731</v>
      </c>
      <c r="J254" s="377" t="str">
        <f>IF(ISBLANK(INDEX('Policy Characteristics'!D:D,MATCH($C254,'Policy Characteristics'!$C:$C,0))),"",INDEX('Policy Characteristics'!D:D,MATCH($C254,'Policy Characteristics'!$C:$C,0)))</f>
        <v>Ban New Power Plants</v>
      </c>
      <c r="K254" s="363" t="str">
        <f>IF(ISBLANK(INDEX('Policy Characteristics'!E:E,MATCH($C254,'Policy Characteristics'!$C:$C,0))),"",INDEX('Policy Characteristics'!E:E,MATCH($C254,'Policy Characteristics'!$C:$C,0)))</f>
        <v>elec ban new power plants</v>
      </c>
      <c r="L254" s="363">
        <f>IF(ISBLANK(INDEX('Policy Characteristics'!F:F,MATCH($C254,'Policy Characteristics'!$C:$C,0))),"",INDEX('Policy Characteristics'!F:F,MATCH($C254,'Policy Characteristics'!$C:$C,0)))</f>
        <v>0</v>
      </c>
      <c r="M254" s="363">
        <f>IF(ISBLANK(INDEX('Policy Characteristics'!G:G,MATCH($C254,'Policy Characteristics'!$C:$C,0))),"",INDEX('Policy Characteristics'!G:G,MATCH($C254,'Policy Characteristics'!$C:$C,0)))</f>
        <v>1</v>
      </c>
      <c r="N254" s="363">
        <f>IF(ISBLANK(INDEX('Policy Characteristics'!H:H,MATCH($C254,'Policy Characteristics'!$C:$C,0))),"",INDEX('Policy Characteristics'!H:H,MATCH($C254,'Policy Characteristics'!$C:$C,0)))</f>
        <v>1</v>
      </c>
      <c r="O254" s="363" t="str">
        <f>IF(ISBLANK(INDEX('Policy Characteristics'!I:I,MATCH($C254,'Policy Characteristics'!$C:$C,0))),"",INDEX('Policy Characteristics'!I:I,MATCH($C254,'Policy Characteristics'!$C:$C,0)))</f>
        <v>on/off</v>
      </c>
      <c r="P254" s="363" t="str">
        <f>IF(ISBLANK(INDEX('Policy Characteristics'!J:J,MATCH($C254,'Policy Characteristics'!$C:$C,0))),"",INDEX('Policy Characteristics'!J:J,MATCH($C254,'Policy Characteristics'!$C:$C,0)))</f>
        <v>**Description:** This policy prevents new capacity of the selected type(s) from being built or deployed.</v>
      </c>
      <c r="Q254" s="363" t="str">
        <f>IF(ISBLANK(INDEX('Policy Characteristics'!K:K,MATCH($C254,'Policy Characteristics'!$C:$C,0))),"",INDEX('Policy Characteristics'!K:K,MATCH($C254,'Policy Characteristics'!$C:$C,0)))</f>
        <v>electricity-sector-main.html#ban</v>
      </c>
      <c r="R254" s="363" t="str">
        <f>IF(ISBLANK(INDEX('Policy Characteristics'!L:L,MATCH($C254,'Policy Characteristics'!$C:$C,0))),"",INDEX('Policy Characteristics'!L:L,MATCH($C254,'Policy Characteristics'!$C:$C,0)))</f>
        <v>ban-new-capacity.html</v>
      </c>
    </row>
    <row r="255" spans="1:18" s="363" customFormat="1" ht="19.95" customHeight="1">
      <c r="A255" s="363" t="str">
        <f>IF(ISBLANK(INDEX('Policy Characteristics'!A:A,MATCH($C255,'Policy Characteristics'!$C:$C,0))),"",INDEX('Policy Characteristics'!A:A,MATCH($C255,'Policy Characteristics'!$C:$C,0)))</f>
        <v>Electricity Supply</v>
      </c>
      <c r="B255" s="375" t="str">
        <f>IF(ISBLANK(INDEX('Policy Characteristics'!B:B,MATCH($C255,'Policy Characteristics'!$C:$C,0))),"",INDEX('Policy Characteristics'!B:B,MATCH($C255,'Policy Characteristics'!$C:$C,0)))</f>
        <v>Ban New Power Plants</v>
      </c>
      <c r="C255" s="363" t="str">
        <f t="shared" ref="C255:C266" si="17">C$254</f>
        <v>Boolean Ban New Power Plants</v>
      </c>
      <c r="D255" s="356" t="s">
        <v>799</v>
      </c>
      <c r="E255" s="255"/>
      <c r="F255" s="356" t="s">
        <v>800</v>
      </c>
      <c r="G255" s="255"/>
      <c r="H255" s="18">
        <v>168</v>
      </c>
      <c r="I255" s="376" t="s">
        <v>731</v>
      </c>
      <c r="J255" s="377" t="str">
        <f>IF(ISBLANK(INDEX('Policy Characteristics'!D:D,MATCH($C255,'Policy Characteristics'!$C:$C,0))),"",INDEX('Policy Characteristics'!D:D,MATCH($C255,'Policy Characteristics'!$C:$C,0)))</f>
        <v>Ban New Power Plants</v>
      </c>
      <c r="K255" s="363" t="str">
        <f>IF(ISBLANK(INDEX('Policy Characteristics'!E:E,MATCH($C255,'Policy Characteristics'!$C:$C,0))),"",INDEX('Policy Characteristics'!E:E,MATCH($C255,'Policy Characteristics'!$C:$C,0)))</f>
        <v>elec ban new power plants</v>
      </c>
      <c r="L255" s="363">
        <f>IF(ISBLANK(INDEX('Policy Characteristics'!F:F,MATCH($C255,'Policy Characteristics'!$C:$C,0))),"",INDEX('Policy Characteristics'!F:F,MATCH($C255,'Policy Characteristics'!$C:$C,0)))</f>
        <v>0</v>
      </c>
      <c r="M255" s="363">
        <f>IF(ISBLANK(INDEX('Policy Characteristics'!G:G,MATCH($C255,'Policy Characteristics'!$C:$C,0))),"",INDEX('Policy Characteristics'!G:G,MATCH($C255,'Policy Characteristics'!$C:$C,0)))</f>
        <v>1</v>
      </c>
      <c r="N255" s="363">
        <f>IF(ISBLANK(INDEX('Policy Characteristics'!H:H,MATCH($C255,'Policy Characteristics'!$C:$C,0))),"",INDEX('Policy Characteristics'!H:H,MATCH($C255,'Policy Characteristics'!$C:$C,0)))</f>
        <v>1</v>
      </c>
      <c r="O255" s="363" t="str">
        <f>IF(ISBLANK(INDEX('Policy Characteristics'!I:I,MATCH($C255,'Policy Characteristics'!$C:$C,0))),"",INDEX('Policy Characteristics'!I:I,MATCH($C255,'Policy Characteristics'!$C:$C,0)))</f>
        <v>on/off</v>
      </c>
      <c r="P255" s="363" t="str">
        <f>IF(ISBLANK(INDEX('Policy Characteristics'!J:J,MATCH($C255,'Policy Characteristics'!$C:$C,0))),"",INDEX('Policy Characteristics'!J:J,MATCH($C255,'Policy Characteristics'!$C:$C,0)))</f>
        <v>**Description:** This policy prevents new capacity of the selected type(s) from being built or deployed.</v>
      </c>
      <c r="Q255" s="363" t="str">
        <f>IF(ISBLANK(INDEX('Policy Characteristics'!K:K,MATCH($C255,'Policy Characteristics'!$C:$C,0))),"",INDEX('Policy Characteristics'!K:K,MATCH($C255,'Policy Characteristics'!$C:$C,0)))</f>
        <v>electricity-sector-main.html#ban</v>
      </c>
      <c r="R255" s="363" t="str">
        <f>IF(ISBLANK(INDEX('Policy Characteristics'!L:L,MATCH($C255,'Policy Characteristics'!$C:$C,0))),"",INDEX('Policy Characteristics'!L:L,MATCH($C255,'Policy Characteristics'!$C:$C,0)))</f>
        <v>ban-new-capacity.html</v>
      </c>
    </row>
    <row r="256" spans="1:18" s="363" customFormat="1" ht="19.95" customHeight="1">
      <c r="A256" s="363" t="str">
        <f>IF(ISBLANK(INDEX('Policy Characteristics'!A:A,MATCH($C256,'Policy Characteristics'!$C:$C,0))),"",INDEX('Policy Characteristics'!A:A,MATCH($C256,'Policy Characteristics'!$C:$C,0)))</f>
        <v>Electricity Supply</v>
      </c>
      <c r="B256" s="375" t="str">
        <f>IF(ISBLANK(INDEX('Policy Characteristics'!B:B,MATCH($C256,'Policy Characteristics'!$C:$C,0))),"",INDEX('Policy Characteristics'!B:B,MATCH($C256,'Policy Characteristics'!$C:$C,0)))</f>
        <v>Ban New Power Plants</v>
      </c>
      <c r="C256" s="363" t="str">
        <f t="shared" si="17"/>
        <v>Boolean Ban New Power Plants</v>
      </c>
      <c r="D256" s="356" t="s">
        <v>801</v>
      </c>
      <c r="E256" s="255"/>
      <c r="F256" s="356" t="s">
        <v>802</v>
      </c>
      <c r="G256" s="255"/>
      <c r="H256" s="18">
        <v>1746</v>
      </c>
      <c r="I256" s="376" t="s">
        <v>731</v>
      </c>
      <c r="J256" s="377" t="str">
        <f>IF(ISBLANK(INDEX('Policy Characteristics'!D:D,MATCH($C256,'Policy Characteristics'!$C:$C,0))),"",INDEX('Policy Characteristics'!D:D,MATCH($C256,'Policy Characteristics'!$C:$C,0)))</f>
        <v>Ban New Power Plants</v>
      </c>
      <c r="K256" s="363" t="str">
        <f>IF(ISBLANK(INDEX('Policy Characteristics'!E:E,MATCH($C256,'Policy Characteristics'!$C:$C,0))),"",INDEX('Policy Characteristics'!E:E,MATCH($C256,'Policy Characteristics'!$C:$C,0)))</f>
        <v>elec ban new power plants</v>
      </c>
      <c r="L256" s="363">
        <f>IF(ISBLANK(INDEX('Policy Characteristics'!F:F,MATCH($C256,'Policy Characteristics'!$C:$C,0))),"",INDEX('Policy Characteristics'!F:F,MATCH($C256,'Policy Characteristics'!$C:$C,0)))</f>
        <v>0</v>
      </c>
      <c r="M256" s="363">
        <f>IF(ISBLANK(INDEX('Policy Characteristics'!G:G,MATCH($C256,'Policy Characteristics'!$C:$C,0))),"",INDEX('Policy Characteristics'!G:G,MATCH($C256,'Policy Characteristics'!$C:$C,0)))</f>
        <v>1</v>
      </c>
      <c r="N256" s="363">
        <f>IF(ISBLANK(INDEX('Policy Characteristics'!H:H,MATCH($C256,'Policy Characteristics'!$C:$C,0))),"",INDEX('Policy Characteristics'!H:H,MATCH($C256,'Policy Characteristics'!$C:$C,0)))</f>
        <v>1</v>
      </c>
      <c r="O256" s="363" t="str">
        <f>IF(ISBLANK(INDEX('Policy Characteristics'!I:I,MATCH($C256,'Policy Characteristics'!$C:$C,0))),"",INDEX('Policy Characteristics'!I:I,MATCH($C256,'Policy Characteristics'!$C:$C,0)))</f>
        <v>on/off</v>
      </c>
      <c r="P256" s="363" t="str">
        <f>IF(ISBLANK(INDEX('Policy Characteristics'!J:J,MATCH($C256,'Policy Characteristics'!$C:$C,0))),"",INDEX('Policy Characteristics'!J:J,MATCH($C256,'Policy Characteristics'!$C:$C,0)))</f>
        <v>**Description:** This policy prevents new capacity of the selected type(s) from being built or deployed.</v>
      </c>
      <c r="Q256" s="363" t="str">
        <f>IF(ISBLANK(INDEX('Policy Characteristics'!K:K,MATCH($C256,'Policy Characteristics'!$C:$C,0))),"",INDEX('Policy Characteristics'!K:K,MATCH($C256,'Policy Characteristics'!$C:$C,0)))</f>
        <v>electricity-sector-main.html#ban</v>
      </c>
      <c r="R256" s="363" t="str">
        <f>IF(ISBLANK(INDEX('Policy Characteristics'!L:L,MATCH($C256,'Policy Characteristics'!$C:$C,0))),"",INDEX('Policy Characteristics'!L:L,MATCH($C256,'Policy Characteristics'!$C:$C,0)))</f>
        <v>ban-new-capacity.html</v>
      </c>
    </row>
    <row r="257" spans="1:18" s="363" customFormat="1" ht="19.95" customHeight="1">
      <c r="A257" s="363" t="str">
        <f>IF(ISBLANK(INDEX('Policy Characteristics'!A:A,MATCH($C257,'Policy Characteristics'!$C:$C,0))),"",INDEX('Policy Characteristics'!A:A,MATCH($C257,'Policy Characteristics'!$C:$C,0)))</f>
        <v>Electricity Supply</v>
      </c>
      <c r="B257" s="375" t="str">
        <f>IF(ISBLANK(INDEX('Policy Characteristics'!B:B,MATCH($C257,'Policy Characteristics'!$C:$C,0))),"",INDEX('Policy Characteristics'!B:B,MATCH($C257,'Policy Characteristics'!$C:$C,0)))</f>
        <v>Ban New Power Plants</v>
      </c>
      <c r="C257" s="363" t="str">
        <f t="shared" si="17"/>
        <v>Boolean Ban New Power Plants</v>
      </c>
      <c r="D257" s="356" t="s">
        <v>803</v>
      </c>
      <c r="E257" s="255"/>
      <c r="F257" s="356" t="s">
        <v>804</v>
      </c>
      <c r="G257" s="255"/>
      <c r="H257" s="241">
        <v>169</v>
      </c>
      <c r="I257" s="376" t="s">
        <v>731</v>
      </c>
      <c r="J257" s="377" t="str">
        <f>IF(ISBLANK(INDEX('Policy Characteristics'!D:D,MATCH($C257,'Policy Characteristics'!$C:$C,0))),"",INDEX('Policy Characteristics'!D:D,MATCH($C257,'Policy Characteristics'!$C:$C,0)))</f>
        <v>Ban New Power Plants</v>
      </c>
      <c r="K257" s="363" t="str">
        <f>IF(ISBLANK(INDEX('Policy Characteristics'!E:E,MATCH($C257,'Policy Characteristics'!$C:$C,0))),"",INDEX('Policy Characteristics'!E:E,MATCH($C257,'Policy Characteristics'!$C:$C,0)))</f>
        <v>elec ban new power plants</v>
      </c>
      <c r="L257" s="363">
        <f>IF(ISBLANK(INDEX('Policy Characteristics'!F:F,MATCH($C257,'Policy Characteristics'!$C:$C,0))),"",INDEX('Policy Characteristics'!F:F,MATCH($C257,'Policy Characteristics'!$C:$C,0)))</f>
        <v>0</v>
      </c>
      <c r="M257" s="363">
        <f>IF(ISBLANK(INDEX('Policy Characteristics'!G:G,MATCH($C257,'Policy Characteristics'!$C:$C,0))),"",INDEX('Policy Characteristics'!G:G,MATCH($C257,'Policy Characteristics'!$C:$C,0)))</f>
        <v>1</v>
      </c>
      <c r="N257" s="363">
        <f>IF(ISBLANK(INDEX('Policy Characteristics'!H:H,MATCH($C257,'Policy Characteristics'!$C:$C,0))),"",INDEX('Policy Characteristics'!H:H,MATCH($C257,'Policy Characteristics'!$C:$C,0)))</f>
        <v>1</v>
      </c>
      <c r="O257" s="363" t="str">
        <f>IF(ISBLANK(INDEX('Policy Characteristics'!I:I,MATCH($C257,'Policy Characteristics'!$C:$C,0))),"",INDEX('Policy Characteristics'!I:I,MATCH($C257,'Policy Characteristics'!$C:$C,0)))</f>
        <v>on/off</v>
      </c>
      <c r="P257" s="363" t="str">
        <f>IF(ISBLANK(INDEX('Policy Characteristics'!J:J,MATCH($C257,'Policy Characteristics'!$C:$C,0))),"",INDEX('Policy Characteristics'!J:J,MATCH($C257,'Policy Characteristics'!$C:$C,0)))</f>
        <v>**Description:** This policy prevents new capacity of the selected type(s) from being built or deployed.</v>
      </c>
      <c r="Q257" s="363" t="str">
        <f>IF(ISBLANK(INDEX('Policy Characteristics'!K:K,MATCH($C257,'Policy Characteristics'!$C:$C,0))),"",INDEX('Policy Characteristics'!K:K,MATCH($C257,'Policy Characteristics'!$C:$C,0)))</f>
        <v>electricity-sector-main.html#ban</v>
      </c>
      <c r="R257" s="363" t="str">
        <f>IF(ISBLANK(INDEX('Policy Characteristics'!L:L,MATCH($C257,'Policy Characteristics'!$C:$C,0))),"",INDEX('Policy Characteristics'!L:L,MATCH($C257,'Policy Characteristics'!$C:$C,0)))</f>
        <v>ban-new-capacity.html</v>
      </c>
    </row>
    <row r="258" spans="1:18" s="363" customFormat="1" ht="19.95" customHeight="1">
      <c r="A258" s="363" t="str">
        <f>IF(ISBLANK(INDEX('Policy Characteristics'!A:A,MATCH($C258,'Policy Characteristics'!$C:$C,0))),"",INDEX('Policy Characteristics'!A:A,MATCH($C258,'Policy Characteristics'!$C:$C,0)))</f>
        <v>Electricity Supply</v>
      </c>
      <c r="B258" s="375" t="str">
        <f>IF(ISBLANK(INDEX('Policy Characteristics'!B:B,MATCH($C258,'Policy Characteristics'!$C:$C,0))),"",INDEX('Policy Characteristics'!B:B,MATCH($C258,'Policy Characteristics'!$C:$C,0)))</f>
        <v>Ban New Power Plants</v>
      </c>
      <c r="C258" s="363" t="str">
        <f t="shared" si="17"/>
        <v>Boolean Ban New Power Plants</v>
      </c>
      <c r="D258" s="356" t="s">
        <v>805</v>
      </c>
      <c r="E258" s="255"/>
      <c r="F258" s="356" t="s">
        <v>806</v>
      </c>
      <c r="G258" s="255"/>
      <c r="H258" s="18">
        <v>170</v>
      </c>
      <c r="I258" s="376" t="s">
        <v>731</v>
      </c>
      <c r="J258" s="377" t="str">
        <f>IF(ISBLANK(INDEX('Policy Characteristics'!D:D,MATCH($C258,'Policy Characteristics'!$C:$C,0))),"",INDEX('Policy Characteristics'!D:D,MATCH($C258,'Policy Characteristics'!$C:$C,0)))</f>
        <v>Ban New Power Plants</v>
      </c>
      <c r="K258" s="363" t="str">
        <f>IF(ISBLANK(INDEX('Policy Characteristics'!E:E,MATCH($C258,'Policy Characteristics'!$C:$C,0))),"",INDEX('Policy Characteristics'!E:E,MATCH($C258,'Policy Characteristics'!$C:$C,0)))</f>
        <v>elec ban new power plants</v>
      </c>
      <c r="L258" s="363">
        <f>IF(ISBLANK(INDEX('Policy Characteristics'!F:F,MATCH($C258,'Policy Characteristics'!$C:$C,0))),"",INDEX('Policy Characteristics'!F:F,MATCH($C258,'Policy Characteristics'!$C:$C,0)))</f>
        <v>0</v>
      </c>
      <c r="M258" s="363">
        <f>IF(ISBLANK(INDEX('Policy Characteristics'!G:G,MATCH($C258,'Policy Characteristics'!$C:$C,0))),"",INDEX('Policy Characteristics'!G:G,MATCH($C258,'Policy Characteristics'!$C:$C,0)))</f>
        <v>1</v>
      </c>
      <c r="N258" s="363">
        <f>IF(ISBLANK(INDEX('Policy Characteristics'!H:H,MATCH($C258,'Policy Characteristics'!$C:$C,0))),"",INDEX('Policy Characteristics'!H:H,MATCH($C258,'Policy Characteristics'!$C:$C,0)))</f>
        <v>1</v>
      </c>
      <c r="O258" s="363" t="str">
        <f>IF(ISBLANK(INDEX('Policy Characteristics'!I:I,MATCH($C258,'Policy Characteristics'!$C:$C,0))),"",INDEX('Policy Characteristics'!I:I,MATCH($C258,'Policy Characteristics'!$C:$C,0)))</f>
        <v>on/off</v>
      </c>
      <c r="P258" s="363" t="str">
        <f>IF(ISBLANK(INDEX('Policy Characteristics'!J:J,MATCH($C258,'Policy Characteristics'!$C:$C,0))),"",INDEX('Policy Characteristics'!J:J,MATCH($C258,'Policy Characteristics'!$C:$C,0)))</f>
        <v>**Description:** This policy prevents new capacity of the selected type(s) from being built or deployed.</v>
      </c>
      <c r="Q258" s="363" t="str">
        <f>IF(ISBLANK(INDEX('Policy Characteristics'!K:K,MATCH($C258,'Policy Characteristics'!$C:$C,0))),"",INDEX('Policy Characteristics'!K:K,MATCH($C258,'Policy Characteristics'!$C:$C,0)))</f>
        <v>electricity-sector-main.html#ban</v>
      </c>
      <c r="R258" s="363" t="str">
        <f>IF(ISBLANK(INDEX('Policy Characteristics'!L:L,MATCH($C258,'Policy Characteristics'!$C:$C,0))),"",INDEX('Policy Characteristics'!L:L,MATCH($C258,'Policy Characteristics'!$C:$C,0)))</f>
        <v>ban-new-capacity.html</v>
      </c>
    </row>
    <row r="259" spans="1:18" s="363" customFormat="1" ht="19.95" customHeight="1">
      <c r="A259" s="363" t="str">
        <f>IF(ISBLANK(INDEX('Policy Characteristics'!A:A,MATCH($C259,'Policy Characteristics'!$C:$C,0))),"",INDEX('Policy Characteristics'!A:A,MATCH($C259,'Policy Characteristics'!$C:$C,0)))</f>
        <v>Electricity Supply</v>
      </c>
      <c r="B259" s="375" t="str">
        <f>IF(ISBLANK(INDEX('Policy Characteristics'!B:B,MATCH($C259,'Policy Characteristics'!$C:$C,0))),"",INDEX('Policy Characteristics'!B:B,MATCH($C259,'Policy Characteristics'!$C:$C,0)))</f>
        <v>Ban New Power Plants</v>
      </c>
      <c r="C259" s="363" t="str">
        <f t="shared" si="17"/>
        <v>Boolean Ban New Power Plants</v>
      </c>
      <c r="D259" s="356" t="s">
        <v>807</v>
      </c>
      <c r="E259" s="255"/>
      <c r="F259" s="356" t="s">
        <v>808</v>
      </c>
      <c r="G259" s="255"/>
      <c r="H259" s="18">
        <v>608</v>
      </c>
      <c r="I259" s="376" t="s">
        <v>741</v>
      </c>
      <c r="J259" s="377" t="str">
        <f>IF(ISBLANK(INDEX('Policy Characteristics'!D:D,MATCH($C259,'Policy Characteristics'!$C:$C,0))),"",INDEX('Policy Characteristics'!D:D,MATCH($C259,'Policy Characteristics'!$C:$C,0)))</f>
        <v>Ban New Power Plants</v>
      </c>
      <c r="K259" s="363" t="str">
        <f>IF(ISBLANK(INDEX('Policy Characteristics'!E:E,MATCH($C259,'Policy Characteristics'!$C:$C,0))),"",INDEX('Policy Characteristics'!E:E,MATCH($C259,'Policy Characteristics'!$C:$C,0)))</f>
        <v>elec ban new power plants</v>
      </c>
      <c r="L259" s="363">
        <f>IF(ISBLANK(INDEX('Policy Characteristics'!F:F,MATCH($C259,'Policy Characteristics'!$C:$C,0))),"",INDEX('Policy Characteristics'!F:F,MATCH($C259,'Policy Characteristics'!$C:$C,0)))</f>
        <v>0</v>
      </c>
      <c r="M259" s="363">
        <f>IF(ISBLANK(INDEX('Policy Characteristics'!G:G,MATCH($C259,'Policy Characteristics'!$C:$C,0))),"",INDEX('Policy Characteristics'!G:G,MATCH($C259,'Policy Characteristics'!$C:$C,0)))</f>
        <v>1</v>
      </c>
      <c r="N259" s="363">
        <f>IF(ISBLANK(INDEX('Policy Characteristics'!H:H,MATCH($C259,'Policy Characteristics'!$C:$C,0))),"",INDEX('Policy Characteristics'!H:H,MATCH($C259,'Policy Characteristics'!$C:$C,0)))</f>
        <v>1</v>
      </c>
      <c r="O259" s="363" t="str">
        <f>IF(ISBLANK(INDEX('Policy Characteristics'!I:I,MATCH($C259,'Policy Characteristics'!$C:$C,0))),"",INDEX('Policy Characteristics'!I:I,MATCH($C259,'Policy Characteristics'!$C:$C,0)))</f>
        <v>on/off</v>
      </c>
      <c r="P259" s="363" t="str">
        <f>IF(ISBLANK(INDEX('Policy Characteristics'!J:J,MATCH($C259,'Policy Characteristics'!$C:$C,0))),"",INDEX('Policy Characteristics'!J:J,MATCH($C259,'Policy Characteristics'!$C:$C,0)))</f>
        <v>**Description:** This policy prevents new capacity of the selected type(s) from being built or deployed.</v>
      </c>
      <c r="Q259" s="363" t="str">
        <f>IF(ISBLANK(INDEX('Policy Characteristics'!K:K,MATCH($C259,'Policy Characteristics'!$C:$C,0))),"",INDEX('Policy Characteristics'!K:K,MATCH($C259,'Policy Characteristics'!$C:$C,0)))</f>
        <v>electricity-sector-main.html#ban</v>
      </c>
      <c r="R259" s="363" t="str">
        <f>IF(ISBLANK(INDEX('Policy Characteristics'!L:L,MATCH($C259,'Policy Characteristics'!$C:$C,0))),"",INDEX('Policy Characteristics'!L:L,MATCH($C259,'Policy Characteristics'!$C:$C,0)))</f>
        <v>ban-new-capacity.html</v>
      </c>
    </row>
    <row r="260" spans="1:18" s="363" customFormat="1" ht="19.95" customHeight="1">
      <c r="A260" s="363" t="str">
        <f>IF(ISBLANK(INDEX('Policy Characteristics'!A:A,MATCH($C260,'Policy Characteristics'!$C:$C,0))),"",INDEX('Policy Characteristics'!A:A,MATCH($C260,'Policy Characteristics'!$C:$C,0)))</f>
        <v>Electricity Supply</v>
      </c>
      <c r="B260" s="375" t="str">
        <f>IF(ISBLANK(INDEX('Policy Characteristics'!B:B,MATCH($C260,'Policy Characteristics'!$C:$C,0))),"",INDEX('Policy Characteristics'!B:B,MATCH($C260,'Policy Characteristics'!$C:$C,0)))</f>
        <v>Ban New Power Plants</v>
      </c>
      <c r="C260" s="363" t="str">
        <f t="shared" si="17"/>
        <v>Boolean Ban New Power Plants</v>
      </c>
      <c r="D260" s="356" t="s">
        <v>809</v>
      </c>
      <c r="E260" s="255"/>
      <c r="F260" s="356" t="s">
        <v>810</v>
      </c>
      <c r="G260" s="255"/>
      <c r="H260" s="18">
        <v>609</v>
      </c>
      <c r="I260" s="376" t="s">
        <v>741</v>
      </c>
      <c r="J260" s="377" t="str">
        <f>IF(ISBLANK(INDEX('Policy Characteristics'!D:D,MATCH($C260,'Policy Characteristics'!$C:$C,0))),"",INDEX('Policy Characteristics'!D:D,MATCH($C260,'Policy Characteristics'!$C:$C,0)))</f>
        <v>Ban New Power Plants</v>
      </c>
      <c r="K260" s="363" t="str">
        <f>IF(ISBLANK(INDEX('Policy Characteristics'!E:E,MATCH($C260,'Policy Characteristics'!$C:$C,0))),"",INDEX('Policy Characteristics'!E:E,MATCH($C260,'Policy Characteristics'!$C:$C,0)))</f>
        <v>elec ban new power plants</v>
      </c>
      <c r="L260" s="363">
        <f>IF(ISBLANK(INDEX('Policy Characteristics'!F:F,MATCH($C260,'Policy Characteristics'!$C:$C,0))),"",INDEX('Policy Characteristics'!F:F,MATCH($C260,'Policy Characteristics'!$C:$C,0)))</f>
        <v>0</v>
      </c>
      <c r="M260" s="363">
        <f>IF(ISBLANK(INDEX('Policy Characteristics'!G:G,MATCH($C260,'Policy Characteristics'!$C:$C,0))),"",INDEX('Policy Characteristics'!G:G,MATCH($C260,'Policy Characteristics'!$C:$C,0)))</f>
        <v>1</v>
      </c>
      <c r="N260" s="363">
        <f>IF(ISBLANK(INDEX('Policy Characteristics'!H:H,MATCH($C260,'Policy Characteristics'!$C:$C,0))),"",INDEX('Policy Characteristics'!H:H,MATCH($C260,'Policy Characteristics'!$C:$C,0)))</f>
        <v>1</v>
      </c>
      <c r="O260" s="363" t="str">
        <f>IF(ISBLANK(INDEX('Policy Characteristics'!I:I,MATCH($C260,'Policy Characteristics'!$C:$C,0))),"",INDEX('Policy Characteristics'!I:I,MATCH($C260,'Policy Characteristics'!$C:$C,0)))</f>
        <v>on/off</v>
      </c>
      <c r="P260" s="363" t="str">
        <f>IF(ISBLANK(INDEX('Policy Characteristics'!J:J,MATCH($C260,'Policy Characteristics'!$C:$C,0))),"",INDEX('Policy Characteristics'!J:J,MATCH($C260,'Policy Characteristics'!$C:$C,0)))</f>
        <v>**Description:** This policy prevents new capacity of the selected type(s) from being built or deployed.</v>
      </c>
      <c r="Q260" s="363" t="str">
        <f>IF(ISBLANK(INDEX('Policy Characteristics'!K:K,MATCH($C260,'Policy Characteristics'!$C:$C,0))),"",INDEX('Policy Characteristics'!K:K,MATCH($C260,'Policy Characteristics'!$C:$C,0)))</f>
        <v>electricity-sector-main.html#ban</v>
      </c>
      <c r="R260" s="363" t="str">
        <f>IF(ISBLANK(INDEX('Policy Characteristics'!L:L,MATCH($C260,'Policy Characteristics'!$C:$C,0))),"",INDEX('Policy Characteristics'!L:L,MATCH($C260,'Policy Characteristics'!$C:$C,0)))</f>
        <v>ban-new-capacity.html</v>
      </c>
    </row>
    <row r="261" spans="1:18" s="363" customFormat="1" ht="19.95" customHeight="1">
      <c r="A261" s="363" t="str">
        <f>IF(ISBLANK(INDEX('Policy Characteristics'!A:A,MATCH($C261,'Policy Characteristics'!$C:$C,0))),"",INDEX('Policy Characteristics'!A:A,MATCH($C261,'Policy Characteristics'!$C:$C,0)))</f>
        <v>Electricity Supply</v>
      </c>
      <c r="B261" s="375" t="str">
        <f>IF(ISBLANK(INDEX('Policy Characteristics'!B:B,MATCH($C261,'Policy Characteristics'!$C:$C,0))),"",INDEX('Policy Characteristics'!B:B,MATCH($C261,'Policy Characteristics'!$C:$C,0)))</f>
        <v>Ban New Power Plants</v>
      </c>
      <c r="C261" s="363" t="str">
        <f t="shared" si="17"/>
        <v>Boolean Ban New Power Plants</v>
      </c>
      <c r="D261" s="356" t="s">
        <v>811</v>
      </c>
      <c r="E261" s="255"/>
      <c r="F261" s="356" t="s">
        <v>812</v>
      </c>
      <c r="G261" s="255"/>
      <c r="H261" s="18">
        <v>610</v>
      </c>
      <c r="I261" s="376" t="s">
        <v>741</v>
      </c>
      <c r="J261" s="377" t="str">
        <f>IF(ISBLANK(INDEX('Policy Characteristics'!D:D,MATCH($C261,'Policy Characteristics'!$C:$C,0))),"",INDEX('Policy Characteristics'!D:D,MATCH($C261,'Policy Characteristics'!$C:$C,0)))</f>
        <v>Ban New Power Plants</v>
      </c>
      <c r="K261" s="363" t="str">
        <f>IF(ISBLANK(INDEX('Policy Characteristics'!E:E,MATCH($C261,'Policy Characteristics'!$C:$C,0))),"",INDEX('Policy Characteristics'!E:E,MATCH($C261,'Policy Characteristics'!$C:$C,0)))</f>
        <v>elec ban new power plants</v>
      </c>
      <c r="L261" s="363">
        <f>IF(ISBLANK(INDEX('Policy Characteristics'!F:F,MATCH($C261,'Policy Characteristics'!$C:$C,0))),"",INDEX('Policy Characteristics'!F:F,MATCH($C261,'Policy Characteristics'!$C:$C,0)))</f>
        <v>0</v>
      </c>
      <c r="M261" s="363">
        <f>IF(ISBLANK(INDEX('Policy Characteristics'!G:G,MATCH($C261,'Policy Characteristics'!$C:$C,0))),"",INDEX('Policy Characteristics'!G:G,MATCH($C261,'Policy Characteristics'!$C:$C,0)))</f>
        <v>1</v>
      </c>
      <c r="N261" s="363">
        <f>IF(ISBLANK(INDEX('Policy Characteristics'!H:H,MATCH($C261,'Policy Characteristics'!$C:$C,0))),"",INDEX('Policy Characteristics'!H:H,MATCH($C261,'Policy Characteristics'!$C:$C,0)))</f>
        <v>1</v>
      </c>
      <c r="O261" s="363" t="str">
        <f>IF(ISBLANK(INDEX('Policy Characteristics'!I:I,MATCH($C261,'Policy Characteristics'!$C:$C,0))),"",INDEX('Policy Characteristics'!I:I,MATCH($C261,'Policy Characteristics'!$C:$C,0)))</f>
        <v>on/off</v>
      </c>
      <c r="P261" s="363" t="str">
        <f>IF(ISBLANK(INDEX('Policy Characteristics'!J:J,MATCH($C261,'Policy Characteristics'!$C:$C,0))),"",INDEX('Policy Characteristics'!J:J,MATCH($C261,'Policy Characteristics'!$C:$C,0)))</f>
        <v>**Description:** This policy prevents new capacity of the selected type(s) from being built or deployed.</v>
      </c>
      <c r="Q261" s="363" t="str">
        <f>IF(ISBLANK(INDEX('Policy Characteristics'!K:K,MATCH($C261,'Policy Characteristics'!$C:$C,0))),"",INDEX('Policy Characteristics'!K:K,MATCH($C261,'Policy Characteristics'!$C:$C,0)))</f>
        <v>electricity-sector-main.html#ban</v>
      </c>
      <c r="R261" s="363" t="str">
        <f>IF(ISBLANK(INDEX('Policy Characteristics'!L:L,MATCH($C261,'Policy Characteristics'!$C:$C,0))),"",INDEX('Policy Characteristics'!L:L,MATCH($C261,'Policy Characteristics'!$C:$C,0)))</f>
        <v>ban-new-capacity.html</v>
      </c>
    </row>
    <row r="262" spans="1:18" s="363" customFormat="1" ht="19.95" customHeight="1">
      <c r="A262" s="363" t="str">
        <f>IF(ISBLANK(INDEX('Policy Characteristics'!A:A,MATCH($C262,'Policy Characteristics'!$C:$C,0))),"",INDEX('Policy Characteristics'!A:A,MATCH($C262,'Policy Characteristics'!$C:$C,0)))</f>
        <v>Electricity Supply</v>
      </c>
      <c r="B262" s="375" t="str">
        <f>IF(ISBLANK(INDEX('Policy Characteristics'!B:B,MATCH($C262,'Policy Characteristics'!$C:$C,0))),"",INDEX('Policy Characteristics'!B:B,MATCH($C262,'Policy Characteristics'!$C:$C,0)))</f>
        <v>Ban New Power Plants</v>
      </c>
      <c r="C262" s="363" t="str">
        <f t="shared" si="17"/>
        <v>Boolean Ban New Power Plants</v>
      </c>
      <c r="D262" s="356" t="s">
        <v>813</v>
      </c>
      <c r="E262" s="255"/>
      <c r="F262" s="356" t="s">
        <v>814</v>
      </c>
      <c r="G262" s="255"/>
      <c r="H262" s="18">
        <v>611</v>
      </c>
      <c r="I262" s="376" t="s">
        <v>741</v>
      </c>
      <c r="J262" s="377" t="str">
        <f>IF(ISBLANK(INDEX('Policy Characteristics'!D:D,MATCH($C262,'Policy Characteristics'!$C:$C,0))),"",INDEX('Policy Characteristics'!D:D,MATCH($C262,'Policy Characteristics'!$C:$C,0)))</f>
        <v>Ban New Power Plants</v>
      </c>
      <c r="K262" s="363" t="str">
        <f>IF(ISBLANK(INDEX('Policy Characteristics'!E:E,MATCH($C262,'Policy Characteristics'!$C:$C,0))),"",INDEX('Policy Characteristics'!E:E,MATCH($C262,'Policy Characteristics'!$C:$C,0)))</f>
        <v>elec ban new power plants</v>
      </c>
      <c r="L262" s="363">
        <f>IF(ISBLANK(INDEX('Policy Characteristics'!F:F,MATCH($C262,'Policy Characteristics'!$C:$C,0))),"",INDEX('Policy Characteristics'!F:F,MATCH($C262,'Policy Characteristics'!$C:$C,0)))</f>
        <v>0</v>
      </c>
      <c r="M262" s="363">
        <f>IF(ISBLANK(INDEX('Policy Characteristics'!G:G,MATCH($C262,'Policy Characteristics'!$C:$C,0))),"",INDEX('Policy Characteristics'!G:G,MATCH($C262,'Policy Characteristics'!$C:$C,0)))</f>
        <v>1</v>
      </c>
      <c r="N262" s="363">
        <f>IF(ISBLANK(INDEX('Policy Characteristics'!H:H,MATCH($C262,'Policy Characteristics'!$C:$C,0))),"",INDEX('Policy Characteristics'!H:H,MATCH($C262,'Policy Characteristics'!$C:$C,0)))</f>
        <v>1</v>
      </c>
      <c r="O262" s="363" t="str">
        <f>IF(ISBLANK(INDEX('Policy Characteristics'!I:I,MATCH($C262,'Policy Characteristics'!$C:$C,0))),"",INDEX('Policy Characteristics'!I:I,MATCH($C262,'Policy Characteristics'!$C:$C,0)))</f>
        <v>on/off</v>
      </c>
      <c r="P262" s="363" t="str">
        <f>IF(ISBLANK(INDEX('Policy Characteristics'!J:J,MATCH($C262,'Policy Characteristics'!$C:$C,0))),"",INDEX('Policy Characteristics'!J:J,MATCH($C262,'Policy Characteristics'!$C:$C,0)))</f>
        <v>**Description:** This policy prevents new capacity of the selected type(s) from being built or deployed.</v>
      </c>
      <c r="Q262" s="363" t="str">
        <f>IF(ISBLANK(INDEX('Policy Characteristics'!K:K,MATCH($C262,'Policy Characteristics'!$C:$C,0))),"",INDEX('Policy Characteristics'!K:K,MATCH($C262,'Policy Characteristics'!$C:$C,0)))</f>
        <v>electricity-sector-main.html#ban</v>
      </c>
      <c r="R262" s="363" t="str">
        <f>IF(ISBLANK(INDEX('Policy Characteristics'!L:L,MATCH($C262,'Policy Characteristics'!$C:$C,0))),"",INDEX('Policy Characteristics'!L:L,MATCH($C262,'Policy Characteristics'!$C:$C,0)))</f>
        <v>ban-new-capacity.html</v>
      </c>
    </row>
    <row r="263" spans="1:18" s="363" customFormat="1" ht="19.95" customHeight="1">
      <c r="A263" s="363" t="str">
        <f>IF(ISBLANK(INDEX('Policy Characteristics'!A:A,MATCH($C263,'Policy Characteristics'!$C:$C,0))),"",INDEX('Policy Characteristics'!A:A,MATCH($C263,'Policy Characteristics'!$C:$C,0)))</f>
        <v>Electricity Supply</v>
      </c>
      <c r="B263" s="375" t="str">
        <f>IF(ISBLANK(INDEX('Policy Characteristics'!B:B,MATCH($C263,'Policy Characteristics'!$C:$C,0))),"",INDEX('Policy Characteristics'!B:B,MATCH($C263,'Policy Characteristics'!$C:$C,0)))</f>
        <v>Ban New Power Plants</v>
      </c>
      <c r="C263" s="363" t="str">
        <f t="shared" ref="C263:C277" si="18">C$254</f>
        <v>Boolean Ban New Power Plants</v>
      </c>
      <c r="D263" s="356" t="s">
        <v>815</v>
      </c>
      <c r="E263" s="255"/>
      <c r="F263" s="356" t="s">
        <v>816</v>
      </c>
      <c r="G263" s="255"/>
      <c r="H263" s="18">
        <v>612</v>
      </c>
      <c r="I263" s="376" t="s">
        <v>741</v>
      </c>
      <c r="J263" s="377" t="str">
        <f>IF(ISBLANK(INDEX('Policy Characteristics'!D:D,MATCH($C263,'Policy Characteristics'!$C:$C,0))),"",INDEX('Policy Characteristics'!D:D,MATCH($C263,'Policy Characteristics'!$C:$C,0)))</f>
        <v>Ban New Power Plants</v>
      </c>
      <c r="K263" s="363" t="str">
        <f>IF(ISBLANK(INDEX('Policy Characteristics'!E:E,MATCH($C263,'Policy Characteristics'!$C:$C,0))),"",INDEX('Policy Characteristics'!E:E,MATCH($C263,'Policy Characteristics'!$C:$C,0)))</f>
        <v>elec ban new power plants</v>
      </c>
      <c r="L263" s="363">
        <f>IF(ISBLANK(INDEX('Policy Characteristics'!F:F,MATCH($C263,'Policy Characteristics'!$C:$C,0))),"",INDEX('Policy Characteristics'!F:F,MATCH($C263,'Policy Characteristics'!$C:$C,0)))</f>
        <v>0</v>
      </c>
      <c r="M263" s="363">
        <f>IF(ISBLANK(INDEX('Policy Characteristics'!G:G,MATCH($C263,'Policy Characteristics'!$C:$C,0))),"",INDEX('Policy Characteristics'!G:G,MATCH($C263,'Policy Characteristics'!$C:$C,0)))</f>
        <v>1</v>
      </c>
      <c r="N263" s="363">
        <f>IF(ISBLANK(INDEX('Policy Characteristics'!H:H,MATCH($C263,'Policy Characteristics'!$C:$C,0))),"",INDEX('Policy Characteristics'!H:H,MATCH($C263,'Policy Characteristics'!$C:$C,0)))</f>
        <v>1</v>
      </c>
      <c r="O263" s="363" t="str">
        <f>IF(ISBLANK(INDEX('Policy Characteristics'!I:I,MATCH($C263,'Policy Characteristics'!$C:$C,0))),"",INDEX('Policy Characteristics'!I:I,MATCH($C263,'Policy Characteristics'!$C:$C,0)))</f>
        <v>on/off</v>
      </c>
      <c r="P263" s="363" t="str">
        <f>IF(ISBLANK(INDEX('Policy Characteristics'!J:J,MATCH($C263,'Policy Characteristics'!$C:$C,0))),"",INDEX('Policy Characteristics'!J:J,MATCH($C263,'Policy Characteristics'!$C:$C,0)))</f>
        <v>**Description:** This policy prevents new capacity of the selected type(s) from being built or deployed.</v>
      </c>
      <c r="Q263" s="363" t="str">
        <f>IF(ISBLANK(INDEX('Policy Characteristics'!K:K,MATCH($C263,'Policy Characteristics'!$C:$C,0))),"",INDEX('Policy Characteristics'!K:K,MATCH($C263,'Policy Characteristics'!$C:$C,0)))</f>
        <v>electricity-sector-main.html#ban</v>
      </c>
      <c r="R263" s="363" t="str">
        <f>IF(ISBLANK(INDEX('Policy Characteristics'!L:L,MATCH($C263,'Policy Characteristics'!$C:$C,0))),"",INDEX('Policy Characteristics'!L:L,MATCH($C263,'Policy Characteristics'!$C:$C,0)))</f>
        <v>ban-new-capacity.html</v>
      </c>
    </row>
    <row r="264" spans="1:18" s="363" customFormat="1" ht="19.95" customHeight="1">
      <c r="A264" s="363" t="str">
        <f>IF(ISBLANK(INDEX('Policy Characteristics'!A:A,MATCH($C264,'Policy Characteristics'!$C:$C,0))),"",INDEX('Policy Characteristics'!A:A,MATCH($C264,'Policy Characteristics'!$C:$C,0)))</f>
        <v>Electricity Supply</v>
      </c>
      <c r="B264" s="375" t="str">
        <f>IF(ISBLANK(INDEX('Policy Characteristics'!B:B,MATCH($C264,'Policy Characteristics'!$C:$C,0))),"",INDEX('Policy Characteristics'!B:B,MATCH($C264,'Policy Characteristics'!$C:$C,0)))</f>
        <v>Ban New Power Plants</v>
      </c>
      <c r="C264" s="363" t="str">
        <f t="shared" si="17"/>
        <v>Boolean Ban New Power Plants</v>
      </c>
      <c r="D264" s="356" t="s">
        <v>817</v>
      </c>
      <c r="E264" s="255"/>
      <c r="F264" s="356" t="s">
        <v>818</v>
      </c>
      <c r="G264" s="255"/>
      <c r="H264" s="18">
        <v>613</v>
      </c>
      <c r="I264" s="376" t="s">
        <v>731</v>
      </c>
      <c r="J264" s="377" t="str">
        <f>IF(ISBLANK(INDEX('Policy Characteristics'!D:D,MATCH($C264,'Policy Characteristics'!$C:$C,0))),"",INDEX('Policy Characteristics'!D:D,MATCH($C264,'Policy Characteristics'!$C:$C,0)))</f>
        <v>Ban New Power Plants</v>
      </c>
      <c r="K264" s="363" t="str">
        <f>IF(ISBLANK(INDEX('Policy Characteristics'!E:E,MATCH($C264,'Policy Characteristics'!$C:$C,0))),"",INDEX('Policy Characteristics'!E:E,MATCH($C264,'Policy Characteristics'!$C:$C,0)))</f>
        <v>elec ban new power plants</v>
      </c>
      <c r="L264" s="363">
        <f>IF(ISBLANK(INDEX('Policy Characteristics'!F:F,MATCH($C264,'Policy Characteristics'!$C:$C,0))),"",INDEX('Policy Characteristics'!F:F,MATCH($C264,'Policy Characteristics'!$C:$C,0)))</f>
        <v>0</v>
      </c>
      <c r="M264" s="363">
        <f>IF(ISBLANK(INDEX('Policy Characteristics'!G:G,MATCH($C264,'Policy Characteristics'!$C:$C,0))),"",INDEX('Policy Characteristics'!G:G,MATCH($C264,'Policy Characteristics'!$C:$C,0)))</f>
        <v>1</v>
      </c>
      <c r="N264" s="363">
        <f>IF(ISBLANK(INDEX('Policy Characteristics'!H:H,MATCH($C264,'Policy Characteristics'!$C:$C,0))),"",INDEX('Policy Characteristics'!H:H,MATCH($C264,'Policy Characteristics'!$C:$C,0)))</f>
        <v>1</v>
      </c>
      <c r="O264" s="363" t="str">
        <f>IF(ISBLANK(INDEX('Policy Characteristics'!I:I,MATCH($C264,'Policy Characteristics'!$C:$C,0))),"",INDEX('Policy Characteristics'!I:I,MATCH($C264,'Policy Characteristics'!$C:$C,0)))</f>
        <v>on/off</v>
      </c>
      <c r="P264" s="363" t="str">
        <f>IF(ISBLANK(INDEX('Policy Characteristics'!J:J,MATCH($C264,'Policy Characteristics'!$C:$C,0))),"",INDEX('Policy Characteristics'!J:J,MATCH($C264,'Policy Characteristics'!$C:$C,0)))</f>
        <v>**Description:** This policy prevents new capacity of the selected type(s) from being built or deployed.</v>
      </c>
      <c r="Q264" s="363" t="str">
        <f>IF(ISBLANK(INDEX('Policy Characteristics'!K:K,MATCH($C264,'Policy Characteristics'!$C:$C,0))),"",INDEX('Policy Characteristics'!K:K,MATCH($C264,'Policy Characteristics'!$C:$C,0)))</f>
        <v>electricity-sector-main.html#ban</v>
      </c>
      <c r="R264" s="363" t="str">
        <f>IF(ISBLANK(INDEX('Policy Characteristics'!L:L,MATCH($C264,'Policy Characteristics'!$C:$C,0))),"",INDEX('Policy Characteristics'!L:L,MATCH($C264,'Policy Characteristics'!$C:$C,0)))</f>
        <v>ban-new-capacity.html</v>
      </c>
    </row>
    <row r="265" spans="1:18" s="363" customFormat="1" ht="19.95" customHeight="1">
      <c r="A265" s="363" t="str">
        <f>IF(ISBLANK(INDEX('Policy Characteristics'!A:A,MATCH($C265,'Policy Characteristics'!$C:$C,0))),"",INDEX('Policy Characteristics'!A:A,MATCH($C265,'Policy Characteristics'!$C:$C,0)))</f>
        <v>Electricity Supply</v>
      </c>
      <c r="B265" s="375" t="str">
        <f>IF(ISBLANK(INDEX('Policy Characteristics'!B:B,MATCH($C265,'Policy Characteristics'!$C:$C,0))),"",INDEX('Policy Characteristics'!B:B,MATCH($C265,'Policy Characteristics'!$C:$C,0)))</f>
        <v>Ban New Power Plants</v>
      </c>
      <c r="C265" s="363" t="str">
        <f t="shared" si="17"/>
        <v>Boolean Ban New Power Plants</v>
      </c>
      <c r="D265" s="356" t="s">
        <v>819</v>
      </c>
      <c r="E265" s="255"/>
      <c r="F265" s="356" t="s">
        <v>820</v>
      </c>
      <c r="G265" s="255"/>
      <c r="H265" s="18">
        <v>614</v>
      </c>
      <c r="I265" s="376" t="s">
        <v>731</v>
      </c>
      <c r="J265" s="377" t="str">
        <f>IF(ISBLANK(INDEX('Policy Characteristics'!D:D,MATCH($C265,'Policy Characteristics'!$C:$C,0))),"",INDEX('Policy Characteristics'!D:D,MATCH($C265,'Policy Characteristics'!$C:$C,0)))</f>
        <v>Ban New Power Plants</v>
      </c>
      <c r="K265" s="363" t="str">
        <f>IF(ISBLANK(INDEX('Policy Characteristics'!E:E,MATCH($C265,'Policy Characteristics'!$C:$C,0))),"",INDEX('Policy Characteristics'!E:E,MATCH($C265,'Policy Characteristics'!$C:$C,0)))</f>
        <v>elec ban new power plants</v>
      </c>
      <c r="L265" s="363">
        <f>IF(ISBLANK(INDEX('Policy Characteristics'!F:F,MATCH($C265,'Policy Characteristics'!$C:$C,0))),"",INDEX('Policy Characteristics'!F:F,MATCH($C265,'Policy Characteristics'!$C:$C,0)))</f>
        <v>0</v>
      </c>
      <c r="M265" s="363">
        <f>IF(ISBLANK(INDEX('Policy Characteristics'!G:G,MATCH($C265,'Policy Characteristics'!$C:$C,0))),"",INDEX('Policy Characteristics'!G:G,MATCH($C265,'Policy Characteristics'!$C:$C,0)))</f>
        <v>1</v>
      </c>
      <c r="N265" s="363">
        <f>IF(ISBLANK(INDEX('Policy Characteristics'!H:H,MATCH($C265,'Policy Characteristics'!$C:$C,0))),"",INDEX('Policy Characteristics'!H:H,MATCH($C265,'Policy Characteristics'!$C:$C,0)))</f>
        <v>1</v>
      </c>
      <c r="O265" s="363" t="str">
        <f>IF(ISBLANK(INDEX('Policy Characteristics'!I:I,MATCH($C265,'Policy Characteristics'!$C:$C,0))),"",INDEX('Policy Characteristics'!I:I,MATCH($C265,'Policy Characteristics'!$C:$C,0)))</f>
        <v>on/off</v>
      </c>
      <c r="P265" s="363" t="str">
        <f>IF(ISBLANK(INDEX('Policy Characteristics'!J:J,MATCH($C265,'Policy Characteristics'!$C:$C,0))),"",INDEX('Policy Characteristics'!J:J,MATCH($C265,'Policy Characteristics'!$C:$C,0)))</f>
        <v>**Description:** This policy prevents new capacity of the selected type(s) from being built or deployed.</v>
      </c>
      <c r="Q265" s="363" t="str">
        <f>IF(ISBLANK(INDEX('Policy Characteristics'!K:K,MATCH($C265,'Policy Characteristics'!$C:$C,0))),"",INDEX('Policy Characteristics'!K:K,MATCH($C265,'Policy Characteristics'!$C:$C,0)))</f>
        <v>electricity-sector-main.html#ban</v>
      </c>
      <c r="R265" s="363" t="str">
        <f>IF(ISBLANK(INDEX('Policy Characteristics'!L:L,MATCH($C265,'Policy Characteristics'!$C:$C,0))),"",INDEX('Policy Characteristics'!L:L,MATCH($C265,'Policy Characteristics'!$C:$C,0)))</f>
        <v>ban-new-capacity.html</v>
      </c>
    </row>
    <row r="266" spans="1:18" s="363" customFormat="1" ht="19.95" customHeight="1">
      <c r="A266" s="363" t="str">
        <f>IF(ISBLANK(INDEX('Policy Characteristics'!A:A,MATCH($C266,'Policy Characteristics'!$C:$C,0))),"",INDEX('Policy Characteristics'!A:A,MATCH($C266,'Policy Characteristics'!$C:$C,0)))</f>
        <v>Electricity Supply</v>
      </c>
      <c r="B266" s="375" t="str">
        <f>IF(ISBLANK(INDEX('Policy Characteristics'!B:B,MATCH($C266,'Policy Characteristics'!$C:$C,0))),"",INDEX('Policy Characteristics'!B:B,MATCH($C266,'Policy Characteristics'!$C:$C,0)))</f>
        <v>Ban New Power Plants</v>
      </c>
      <c r="C266" s="363" t="str">
        <f t="shared" si="17"/>
        <v>Boolean Ban New Power Plants</v>
      </c>
      <c r="D266" s="356" t="s">
        <v>821</v>
      </c>
      <c r="E266" s="255"/>
      <c r="F266" s="356" t="s">
        <v>822</v>
      </c>
      <c r="G266" s="255"/>
      <c r="H266" s="18">
        <v>116</v>
      </c>
      <c r="I266" s="376" t="s">
        <v>731</v>
      </c>
      <c r="J266" s="377" t="str">
        <f>IF(ISBLANK(INDEX('Policy Characteristics'!D:D,MATCH($C266,'Policy Characteristics'!$C:$C,0))),"",INDEX('Policy Characteristics'!D:D,MATCH($C266,'Policy Characteristics'!$C:$C,0)))</f>
        <v>Ban New Power Plants</v>
      </c>
      <c r="K266" s="363" t="str">
        <f>IF(ISBLANK(INDEX('Policy Characteristics'!E:E,MATCH($C266,'Policy Characteristics'!$C:$C,0))),"",INDEX('Policy Characteristics'!E:E,MATCH($C266,'Policy Characteristics'!$C:$C,0)))</f>
        <v>elec ban new power plants</v>
      </c>
      <c r="L266" s="363">
        <f>IF(ISBLANK(INDEX('Policy Characteristics'!F:F,MATCH($C266,'Policy Characteristics'!$C:$C,0))),"",INDEX('Policy Characteristics'!F:F,MATCH($C266,'Policy Characteristics'!$C:$C,0)))</f>
        <v>0</v>
      </c>
      <c r="M266" s="363">
        <f>IF(ISBLANK(INDEX('Policy Characteristics'!G:G,MATCH($C266,'Policy Characteristics'!$C:$C,0))),"",INDEX('Policy Characteristics'!G:G,MATCH($C266,'Policy Characteristics'!$C:$C,0)))</f>
        <v>1</v>
      </c>
      <c r="N266" s="363">
        <f>IF(ISBLANK(INDEX('Policy Characteristics'!H:H,MATCH($C266,'Policy Characteristics'!$C:$C,0))),"",INDEX('Policy Characteristics'!H:H,MATCH($C266,'Policy Characteristics'!$C:$C,0)))</f>
        <v>1</v>
      </c>
      <c r="O266" s="363" t="str">
        <f>IF(ISBLANK(INDEX('Policy Characteristics'!I:I,MATCH($C266,'Policy Characteristics'!$C:$C,0))),"",INDEX('Policy Characteristics'!I:I,MATCH($C266,'Policy Characteristics'!$C:$C,0)))</f>
        <v>on/off</v>
      </c>
      <c r="P266" s="363" t="str">
        <f>IF(ISBLANK(INDEX('Policy Characteristics'!J:J,MATCH($C266,'Policy Characteristics'!$C:$C,0))),"",INDEX('Policy Characteristics'!J:J,MATCH($C266,'Policy Characteristics'!$C:$C,0)))</f>
        <v>**Description:** This policy prevents new capacity of the selected type(s) from being built or deployed.</v>
      </c>
      <c r="Q266" s="363" t="str">
        <f>IF(ISBLANK(INDEX('Policy Characteristics'!K:K,MATCH($C266,'Policy Characteristics'!$C:$C,0))),"",INDEX('Policy Characteristics'!K:K,MATCH($C266,'Policy Characteristics'!$C:$C,0)))</f>
        <v>electricity-sector-main.html#ban</v>
      </c>
      <c r="R266" s="363" t="str">
        <f>IF(ISBLANK(INDEX('Policy Characteristics'!L:L,MATCH($C266,'Policy Characteristics'!$C:$C,0))),"",INDEX('Policy Characteristics'!L:L,MATCH($C266,'Policy Characteristics'!$C:$C,0)))</f>
        <v>ban-new-capacity.html</v>
      </c>
    </row>
    <row r="267" spans="1:18" s="363" customFormat="1" ht="19.95" customHeight="1">
      <c r="A267" s="363" t="str">
        <f>IF(ISBLANK(INDEX('Policy Characteristics'!A:A,MATCH($C267,'Policy Characteristics'!$C:$C,0))),"",INDEX('Policy Characteristics'!A:A,MATCH($C267,'Policy Characteristics'!$C:$C,0)))</f>
        <v>Electricity Supply</v>
      </c>
      <c r="B267" s="375" t="str">
        <f>IF(ISBLANK(INDEX('Policy Characteristics'!B:B,MATCH($C267,'Policy Characteristics'!$C:$C,0))),"",INDEX('Policy Characteristics'!B:B,MATCH($C267,'Policy Characteristics'!$C:$C,0)))</f>
        <v>Ban New Power Plants</v>
      </c>
      <c r="C267" s="363" t="str">
        <f t="shared" si="18"/>
        <v>Boolean Ban New Power Plants</v>
      </c>
      <c r="D267" s="356" t="s">
        <v>823</v>
      </c>
      <c r="E267" s="255"/>
      <c r="F267" s="356" t="s">
        <v>824</v>
      </c>
      <c r="G267" s="255"/>
      <c r="H267" s="18">
        <v>615</v>
      </c>
      <c r="I267" s="376" t="s">
        <v>741</v>
      </c>
      <c r="J267" s="377" t="str">
        <f>IF(ISBLANK(INDEX('Policy Characteristics'!D:D,MATCH($C267,'Policy Characteristics'!$C:$C,0))),"",INDEX('Policy Characteristics'!D:D,MATCH($C267,'Policy Characteristics'!$C:$C,0)))</f>
        <v>Ban New Power Plants</v>
      </c>
      <c r="K267" s="363" t="str">
        <f>IF(ISBLANK(INDEX('Policy Characteristics'!E:E,MATCH($C267,'Policy Characteristics'!$C:$C,0))),"",INDEX('Policy Characteristics'!E:E,MATCH($C267,'Policy Characteristics'!$C:$C,0)))</f>
        <v>elec ban new power plants</v>
      </c>
      <c r="L267" s="363">
        <f>IF(ISBLANK(INDEX('Policy Characteristics'!F:F,MATCH($C267,'Policy Characteristics'!$C:$C,0))),"",INDEX('Policy Characteristics'!F:F,MATCH($C267,'Policy Characteristics'!$C:$C,0)))</f>
        <v>0</v>
      </c>
      <c r="M267" s="363">
        <f>IF(ISBLANK(INDEX('Policy Characteristics'!G:G,MATCH($C267,'Policy Characteristics'!$C:$C,0))),"",INDEX('Policy Characteristics'!G:G,MATCH($C267,'Policy Characteristics'!$C:$C,0)))</f>
        <v>1</v>
      </c>
      <c r="N267" s="363">
        <f>IF(ISBLANK(INDEX('Policy Characteristics'!H:H,MATCH($C267,'Policy Characteristics'!$C:$C,0))),"",INDEX('Policy Characteristics'!H:H,MATCH($C267,'Policy Characteristics'!$C:$C,0)))</f>
        <v>1</v>
      </c>
      <c r="O267" s="363" t="str">
        <f>IF(ISBLANK(INDEX('Policy Characteristics'!I:I,MATCH($C267,'Policy Characteristics'!$C:$C,0))),"",INDEX('Policy Characteristics'!I:I,MATCH($C267,'Policy Characteristics'!$C:$C,0)))</f>
        <v>on/off</v>
      </c>
      <c r="P267" s="363" t="str">
        <f>IF(ISBLANK(INDEX('Policy Characteristics'!J:J,MATCH($C267,'Policy Characteristics'!$C:$C,0))),"",INDEX('Policy Characteristics'!J:J,MATCH($C267,'Policy Characteristics'!$C:$C,0)))</f>
        <v>**Description:** This policy prevents new capacity of the selected type(s) from being built or deployed.</v>
      </c>
      <c r="Q267" s="363" t="str">
        <f>IF(ISBLANK(INDEX('Policy Characteristics'!K:K,MATCH($C267,'Policy Characteristics'!$C:$C,0))),"",INDEX('Policy Characteristics'!K:K,MATCH($C267,'Policy Characteristics'!$C:$C,0)))</f>
        <v>electricity-sector-main.html#ban</v>
      </c>
      <c r="R267" s="363" t="str">
        <f>IF(ISBLANK(INDEX('Policy Characteristics'!L:L,MATCH($C267,'Policy Characteristics'!$C:$C,0))),"",INDEX('Policy Characteristics'!L:L,MATCH($C267,'Policy Characteristics'!$C:$C,0)))</f>
        <v>ban-new-capacity.html</v>
      </c>
    </row>
    <row r="268" spans="1:18" s="363" customFormat="1" ht="19.95" customHeight="1">
      <c r="A268" s="363" t="str">
        <f>IF(ISBLANK(INDEX('Policy Characteristics'!A:A,MATCH($C268,'Policy Characteristics'!$C:$C,0))),"",INDEX('Policy Characteristics'!A:A,MATCH($C268,'Policy Characteristics'!$C:$C,0)))</f>
        <v>Electricity Supply</v>
      </c>
      <c r="B268" s="375" t="str">
        <f>IF(ISBLANK(INDEX('Policy Characteristics'!B:B,MATCH($C268,'Policy Characteristics'!$C:$C,0))),"",INDEX('Policy Characteristics'!B:B,MATCH($C268,'Policy Characteristics'!$C:$C,0)))</f>
        <v>Ban New Power Plants</v>
      </c>
      <c r="C268" s="363" t="str">
        <f t="shared" si="18"/>
        <v>Boolean Ban New Power Plants</v>
      </c>
      <c r="D268" s="356" t="s">
        <v>825</v>
      </c>
      <c r="E268" s="255"/>
      <c r="F268" s="356" t="s">
        <v>826</v>
      </c>
      <c r="G268" s="255"/>
      <c r="H268" s="18">
        <v>616</v>
      </c>
      <c r="I268" s="376" t="s">
        <v>741</v>
      </c>
      <c r="J268" s="377" t="str">
        <f>IF(ISBLANK(INDEX('Policy Characteristics'!D:D,MATCH($C268,'Policy Characteristics'!$C:$C,0))),"",INDEX('Policy Characteristics'!D:D,MATCH($C268,'Policy Characteristics'!$C:$C,0)))</f>
        <v>Ban New Power Plants</v>
      </c>
      <c r="K268" s="363" t="str">
        <f>IF(ISBLANK(INDEX('Policy Characteristics'!E:E,MATCH($C268,'Policy Characteristics'!$C:$C,0))),"",INDEX('Policy Characteristics'!E:E,MATCH($C268,'Policy Characteristics'!$C:$C,0)))</f>
        <v>elec ban new power plants</v>
      </c>
      <c r="L268" s="363">
        <f>IF(ISBLANK(INDEX('Policy Characteristics'!F:F,MATCH($C268,'Policy Characteristics'!$C:$C,0))),"",INDEX('Policy Characteristics'!F:F,MATCH($C268,'Policy Characteristics'!$C:$C,0)))</f>
        <v>0</v>
      </c>
      <c r="M268" s="363">
        <f>IF(ISBLANK(INDEX('Policy Characteristics'!G:G,MATCH($C268,'Policy Characteristics'!$C:$C,0))),"",INDEX('Policy Characteristics'!G:G,MATCH($C268,'Policy Characteristics'!$C:$C,0)))</f>
        <v>1</v>
      </c>
      <c r="N268" s="363">
        <f>IF(ISBLANK(INDEX('Policy Characteristics'!H:H,MATCH($C268,'Policy Characteristics'!$C:$C,0))),"",INDEX('Policy Characteristics'!H:H,MATCH($C268,'Policy Characteristics'!$C:$C,0)))</f>
        <v>1</v>
      </c>
      <c r="O268" s="363" t="str">
        <f>IF(ISBLANK(INDEX('Policy Characteristics'!I:I,MATCH($C268,'Policy Characteristics'!$C:$C,0))),"",INDEX('Policy Characteristics'!I:I,MATCH($C268,'Policy Characteristics'!$C:$C,0)))</f>
        <v>on/off</v>
      </c>
      <c r="P268" s="363" t="str">
        <f>IF(ISBLANK(INDEX('Policy Characteristics'!J:J,MATCH($C268,'Policy Characteristics'!$C:$C,0))),"",INDEX('Policy Characteristics'!J:J,MATCH($C268,'Policy Characteristics'!$C:$C,0)))</f>
        <v>**Description:** This policy prevents new capacity of the selected type(s) from being built or deployed.</v>
      </c>
      <c r="Q268" s="363" t="str">
        <f>IF(ISBLANK(INDEX('Policy Characteristics'!K:K,MATCH($C268,'Policy Characteristics'!$C:$C,0))),"",INDEX('Policy Characteristics'!K:K,MATCH($C268,'Policy Characteristics'!$C:$C,0)))</f>
        <v>electricity-sector-main.html#ban</v>
      </c>
      <c r="R268" s="363" t="str">
        <f>IF(ISBLANK(INDEX('Policy Characteristics'!L:L,MATCH($C268,'Policy Characteristics'!$C:$C,0))),"",INDEX('Policy Characteristics'!L:L,MATCH($C268,'Policy Characteristics'!$C:$C,0)))</f>
        <v>ban-new-capacity.html</v>
      </c>
    </row>
    <row r="269" spans="1:18" s="363" customFormat="1" ht="19.95" customHeight="1">
      <c r="A269" s="363" t="str">
        <f>IF(ISBLANK(INDEX('Policy Characteristics'!A:A,MATCH($C269,'Policy Characteristics'!$C:$C,0))),"",INDEX('Policy Characteristics'!A:A,MATCH($C269,'Policy Characteristics'!$C:$C,0)))</f>
        <v>Electricity Supply</v>
      </c>
      <c r="B269" s="375" t="str">
        <f>IF(ISBLANK(INDEX('Policy Characteristics'!B:B,MATCH($C269,'Policy Characteristics'!$C:$C,0))),"",INDEX('Policy Characteristics'!B:B,MATCH($C269,'Policy Characteristics'!$C:$C,0)))</f>
        <v>Ban New Power Plants</v>
      </c>
      <c r="C269" s="363" t="str">
        <f t="shared" si="18"/>
        <v>Boolean Ban New Power Plants</v>
      </c>
      <c r="D269" s="356" t="s">
        <v>827</v>
      </c>
      <c r="E269" s="255"/>
      <c r="F269" s="356" t="s">
        <v>828</v>
      </c>
      <c r="G269" s="255"/>
      <c r="H269" s="18">
        <v>617</v>
      </c>
      <c r="I269" s="376" t="s">
        <v>741</v>
      </c>
      <c r="J269" s="377" t="str">
        <f>IF(ISBLANK(INDEX('Policy Characteristics'!D:D,MATCH($C269,'Policy Characteristics'!$C:$C,0))),"",INDEX('Policy Characteristics'!D:D,MATCH($C269,'Policy Characteristics'!$C:$C,0)))</f>
        <v>Ban New Power Plants</v>
      </c>
      <c r="K269" s="363" t="str">
        <f>IF(ISBLANK(INDEX('Policy Characteristics'!E:E,MATCH($C269,'Policy Characteristics'!$C:$C,0))),"",INDEX('Policy Characteristics'!E:E,MATCH($C269,'Policy Characteristics'!$C:$C,0)))</f>
        <v>elec ban new power plants</v>
      </c>
      <c r="L269" s="363">
        <f>IF(ISBLANK(INDEX('Policy Characteristics'!F:F,MATCH($C269,'Policy Characteristics'!$C:$C,0))),"",INDEX('Policy Characteristics'!F:F,MATCH($C269,'Policy Characteristics'!$C:$C,0)))</f>
        <v>0</v>
      </c>
      <c r="M269" s="363">
        <f>IF(ISBLANK(INDEX('Policy Characteristics'!G:G,MATCH($C269,'Policy Characteristics'!$C:$C,0))),"",INDEX('Policy Characteristics'!G:G,MATCH($C269,'Policy Characteristics'!$C:$C,0)))</f>
        <v>1</v>
      </c>
      <c r="N269" s="363">
        <f>IF(ISBLANK(INDEX('Policy Characteristics'!H:H,MATCH($C269,'Policy Characteristics'!$C:$C,0))),"",INDEX('Policy Characteristics'!H:H,MATCH($C269,'Policy Characteristics'!$C:$C,0)))</f>
        <v>1</v>
      </c>
      <c r="O269" s="363" t="str">
        <f>IF(ISBLANK(INDEX('Policy Characteristics'!I:I,MATCH($C269,'Policy Characteristics'!$C:$C,0))),"",INDEX('Policy Characteristics'!I:I,MATCH($C269,'Policy Characteristics'!$C:$C,0)))</f>
        <v>on/off</v>
      </c>
      <c r="P269" s="363" t="str">
        <f>IF(ISBLANK(INDEX('Policy Characteristics'!J:J,MATCH($C269,'Policy Characteristics'!$C:$C,0))),"",INDEX('Policy Characteristics'!J:J,MATCH($C269,'Policy Characteristics'!$C:$C,0)))</f>
        <v>**Description:** This policy prevents new capacity of the selected type(s) from being built or deployed.</v>
      </c>
      <c r="Q269" s="363" t="str">
        <f>IF(ISBLANK(INDEX('Policy Characteristics'!K:K,MATCH($C269,'Policy Characteristics'!$C:$C,0))),"",INDEX('Policy Characteristics'!K:K,MATCH($C269,'Policy Characteristics'!$C:$C,0)))</f>
        <v>electricity-sector-main.html#ban</v>
      </c>
      <c r="R269" s="363" t="str">
        <f>IF(ISBLANK(INDEX('Policy Characteristics'!L:L,MATCH($C269,'Policy Characteristics'!$C:$C,0))),"",INDEX('Policy Characteristics'!L:L,MATCH($C269,'Policy Characteristics'!$C:$C,0)))</f>
        <v>ban-new-capacity.html</v>
      </c>
    </row>
    <row r="270" spans="1:18" s="363" customFormat="1" ht="19.95" customHeight="1">
      <c r="A270" s="363" t="str">
        <f>IF(ISBLANK(INDEX('Policy Characteristics'!A:A,MATCH($C270,'Policy Characteristics'!$C:$C,0))),"",INDEX('Policy Characteristics'!A:A,MATCH($C270,'Policy Characteristics'!$C:$C,0)))</f>
        <v>Electricity Supply</v>
      </c>
      <c r="B270" s="375" t="str">
        <f>IF(ISBLANK(INDEX('Policy Characteristics'!B:B,MATCH($C270,'Policy Characteristics'!$C:$C,0))),"",INDEX('Policy Characteristics'!B:B,MATCH($C270,'Policy Characteristics'!$C:$C,0)))</f>
        <v>Ban New Power Plants</v>
      </c>
      <c r="C270" s="363" t="str">
        <f t="shared" si="18"/>
        <v>Boolean Ban New Power Plants</v>
      </c>
      <c r="D270" s="356" t="s">
        <v>829</v>
      </c>
      <c r="E270" s="255"/>
      <c r="F270" s="356" t="s">
        <v>830</v>
      </c>
      <c r="G270" s="255"/>
      <c r="H270" s="18">
        <v>618</v>
      </c>
      <c r="I270" s="376" t="s">
        <v>731</v>
      </c>
      <c r="J270" s="377" t="str">
        <f>IF(ISBLANK(INDEX('Policy Characteristics'!D:D,MATCH($C270,'Policy Characteristics'!$C:$C,0))),"",INDEX('Policy Characteristics'!D:D,MATCH($C270,'Policy Characteristics'!$C:$C,0)))</f>
        <v>Ban New Power Plants</v>
      </c>
      <c r="K270" s="363" t="str">
        <f>IF(ISBLANK(INDEX('Policy Characteristics'!E:E,MATCH($C270,'Policy Characteristics'!$C:$C,0))),"",INDEX('Policy Characteristics'!E:E,MATCH($C270,'Policy Characteristics'!$C:$C,0)))</f>
        <v>elec ban new power plants</v>
      </c>
      <c r="L270" s="363">
        <f>IF(ISBLANK(INDEX('Policy Characteristics'!F:F,MATCH($C270,'Policy Characteristics'!$C:$C,0))),"",INDEX('Policy Characteristics'!F:F,MATCH($C270,'Policy Characteristics'!$C:$C,0)))</f>
        <v>0</v>
      </c>
      <c r="M270" s="363">
        <f>IF(ISBLANK(INDEX('Policy Characteristics'!G:G,MATCH($C270,'Policy Characteristics'!$C:$C,0))),"",INDEX('Policy Characteristics'!G:G,MATCH($C270,'Policy Characteristics'!$C:$C,0)))</f>
        <v>1</v>
      </c>
      <c r="N270" s="363">
        <f>IF(ISBLANK(INDEX('Policy Characteristics'!H:H,MATCH($C270,'Policy Characteristics'!$C:$C,0))),"",INDEX('Policy Characteristics'!H:H,MATCH($C270,'Policy Characteristics'!$C:$C,0)))</f>
        <v>1</v>
      </c>
      <c r="O270" s="363" t="str">
        <f>IF(ISBLANK(INDEX('Policy Characteristics'!I:I,MATCH($C270,'Policy Characteristics'!$C:$C,0))),"",INDEX('Policy Characteristics'!I:I,MATCH($C270,'Policy Characteristics'!$C:$C,0)))</f>
        <v>on/off</v>
      </c>
      <c r="P270" s="363" t="str">
        <f>IF(ISBLANK(INDEX('Policy Characteristics'!J:J,MATCH($C270,'Policy Characteristics'!$C:$C,0))),"",INDEX('Policy Characteristics'!J:J,MATCH($C270,'Policy Characteristics'!$C:$C,0)))</f>
        <v>**Description:** This policy prevents new capacity of the selected type(s) from being built or deployed.</v>
      </c>
      <c r="Q270" s="363" t="str">
        <f>IF(ISBLANK(INDEX('Policy Characteristics'!K:K,MATCH($C270,'Policy Characteristics'!$C:$C,0))),"",INDEX('Policy Characteristics'!K:K,MATCH($C270,'Policy Characteristics'!$C:$C,0)))</f>
        <v>electricity-sector-main.html#ban</v>
      </c>
      <c r="R270" s="363" t="str">
        <f>IF(ISBLANK(INDEX('Policy Characteristics'!L:L,MATCH($C270,'Policy Characteristics'!$C:$C,0))),"",INDEX('Policy Characteristics'!L:L,MATCH($C270,'Policy Characteristics'!$C:$C,0)))</f>
        <v>ban-new-capacity.html</v>
      </c>
    </row>
    <row r="271" spans="1:18" s="363" customFormat="1" ht="19.95" customHeight="1">
      <c r="A271" s="363" t="str">
        <f>IF(ISBLANK(INDEX('Policy Characteristics'!A:A,MATCH($C271,'Policy Characteristics'!$C:$C,0))),"",INDEX('Policy Characteristics'!A:A,MATCH($C271,'Policy Characteristics'!$C:$C,0)))</f>
        <v>Electricity Supply</v>
      </c>
      <c r="B271" s="375" t="str">
        <f>IF(ISBLANK(INDEX('Policy Characteristics'!B:B,MATCH($C271,'Policy Characteristics'!$C:$C,0))),"",INDEX('Policy Characteristics'!B:B,MATCH($C271,'Policy Characteristics'!$C:$C,0)))</f>
        <v>Ban New Power Plants</v>
      </c>
      <c r="C271" s="363" t="str">
        <f t="shared" si="18"/>
        <v>Boolean Ban New Power Plants</v>
      </c>
      <c r="D271" s="356" t="s">
        <v>831</v>
      </c>
      <c r="E271" s="255"/>
      <c r="F271" s="356" t="s">
        <v>832</v>
      </c>
      <c r="G271" s="255"/>
      <c r="H271" s="18">
        <v>1747</v>
      </c>
      <c r="I271" s="376" t="s">
        <v>731</v>
      </c>
      <c r="J271" s="377" t="str">
        <f>IF(ISBLANK(INDEX('Policy Characteristics'!D:D,MATCH($C271,'Policy Characteristics'!$C:$C,0))),"",INDEX('Policy Characteristics'!D:D,MATCH($C271,'Policy Characteristics'!$C:$C,0)))</f>
        <v>Ban New Power Plants</v>
      </c>
      <c r="K271" s="363" t="str">
        <f>IF(ISBLANK(INDEX('Policy Characteristics'!E:E,MATCH($C271,'Policy Characteristics'!$C:$C,0))),"",INDEX('Policy Characteristics'!E:E,MATCH($C271,'Policy Characteristics'!$C:$C,0)))</f>
        <v>elec ban new power plants</v>
      </c>
      <c r="L271" s="363">
        <f>IF(ISBLANK(INDEX('Policy Characteristics'!F:F,MATCH($C271,'Policy Characteristics'!$C:$C,0))),"",INDEX('Policy Characteristics'!F:F,MATCH($C271,'Policy Characteristics'!$C:$C,0)))</f>
        <v>0</v>
      </c>
      <c r="M271" s="363">
        <f>IF(ISBLANK(INDEX('Policy Characteristics'!G:G,MATCH($C271,'Policy Characteristics'!$C:$C,0))),"",INDEX('Policy Characteristics'!G:G,MATCH($C271,'Policy Characteristics'!$C:$C,0)))</f>
        <v>1</v>
      </c>
      <c r="N271" s="363">
        <f>IF(ISBLANK(INDEX('Policy Characteristics'!H:H,MATCH($C271,'Policy Characteristics'!$C:$C,0))),"",INDEX('Policy Characteristics'!H:H,MATCH($C271,'Policy Characteristics'!$C:$C,0)))</f>
        <v>1</v>
      </c>
      <c r="O271" s="363" t="str">
        <f>IF(ISBLANK(INDEX('Policy Characteristics'!I:I,MATCH($C271,'Policy Characteristics'!$C:$C,0))),"",INDEX('Policy Characteristics'!I:I,MATCH($C271,'Policy Characteristics'!$C:$C,0)))</f>
        <v>on/off</v>
      </c>
      <c r="P271" s="363" t="str">
        <f>IF(ISBLANK(INDEX('Policy Characteristics'!J:J,MATCH($C271,'Policy Characteristics'!$C:$C,0))),"",INDEX('Policy Characteristics'!J:J,MATCH($C271,'Policy Characteristics'!$C:$C,0)))</f>
        <v>**Description:** This policy prevents new capacity of the selected type(s) from being built or deployed.</v>
      </c>
      <c r="Q271" s="363" t="str">
        <f>IF(ISBLANK(INDEX('Policy Characteristics'!K:K,MATCH($C271,'Policy Characteristics'!$C:$C,0))),"",INDEX('Policy Characteristics'!K:K,MATCH($C271,'Policy Characteristics'!$C:$C,0)))</f>
        <v>electricity-sector-main.html#ban</v>
      </c>
      <c r="R271" s="363" t="str">
        <f>IF(ISBLANK(INDEX('Policy Characteristics'!L:L,MATCH($C271,'Policy Characteristics'!$C:$C,0))),"",INDEX('Policy Characteristics'!L:L,MATCH($C271,'Policy Characteristics'!$C:$C,0)))</f>
        <v>ban-new-capacity.html</v>
      </c>
    </row>
    <row r="272" spans="1:18" s="363" customFormat="1" ht="19.95" customHeight="1">
      <c r="A272" s="363" t="str">
        <f>IF(ISBLANK(INDEX('Policy Characteristics'!A:A,MATCH($C272,'Policy Characteristics'!$C:$C,0))),"",INDEX('Policy Characteristics'!A:A,MATCH($C272,'Policy Characteristics'!$C:$C,0)))</f>
        <v>Electricity Supply</v>
      </c>
      <c r="B272" s="375" t="str">
        <f>IF(ISBLANK(INDEX('Policy Characteristics'!B:B,MATCH($C272,'Policy Characteristics'!$C:$C,0))),"",INDEX('Policy Characteristics'!B:B,MATCH($C272,'Policy Characteristics'!$C:$C,0)))</f>
        <v>Ban New Power Plants</v>
      </c>
      <c r="C272" s="363" t="str">
        <f t="shared" si="18"/>
        <v>Boolean Ban New Power Plants</v>
      </c>
      <c r="D272" s="356" t="s">
        <v>833</v>
      </c>
      <c r="E272" s="255"/>
      <c r="F272" s="356" t="s">
        <v>834</v>
      </c>
      <c r="G272" s="255"/>
      <c r="H272" s="18">
        <v>1748</v>
      </c>
      <c r="I272" s="376" t="s">
        <v>731</v>
      </c>
      <c r="J272" s="377" t="str">
        <f>IF(ISBLANK(INDEX('Policy Characteristics'!D:D,MATCH($C272,'Policy Characteristics'!$C:$C,0))),"",INDEX('Policy Characteristics'!D:D,MATCH($C272,'Policy Characteristics'!$C:$C,0)))</f>
        <v>Ban New Power Plants</v>
      </c>
      <c r="K272" s="363" t="str">
        <f>IF(ISBLANK(INDEX('Policy Characteristics'!E:E,MATCH($C272,'Policy Characteristics'!$C:$C,0))),"",INDEX('Policy Characteristics'!E:E,MATCH($C272,'Policy Characteristics'!$C:$C,0)))</f>
        <v>elec ban new power plants</v>
      </c>
      <c r="L272" s="363">
        <f>IF(ISBLANK(INDEX('Policy Characteristics'!F:F,MATCH($C272,'Policy Characteristics'!$C:$C,0))),"",INDEX('Policy Characteristics'!F:F,MATCH($C272,'Policy Characteristics'!$C:$C,0)))</f>
        <v>0</v>
      </c>
      <c r="M272" s="363">
        <f>IF(ISBLANK(INDEX('Policy Characteristics'!G:G,MATCH($C272,'Policy Characteristics'!$C:$C,0))),"",INDEX('Policy Characteristics'!G:G,MATCH($C272,'Policy Characteristics'!$C:$C,0)))</f>
        <v>1</v>
      </c>
      <c r="N272" s="363">
        <f>IF(ISBLANK(INDEX('Policy Characteristics'!H:H,MATCH($C272,'Policy Characteristics'!$C:$C,0))),"",INDEX('Policy Characteristics'!H:H,MATCH($C272,'Policy Characteristics'!$C:$C,0)))</f>
        <v>1</v>
      </c>
      <c r="O272" s="363" t="str">
        <f>IF(ISBLANK(INDEX('Policy Characteristics'!I:I,MATCH($C272,'Policy Characteristics'!$C:$C,0))),"",INDEX('Policy Characteristics'!I:I,MATCH($C272,'Policy Characteristics'!$C:$C,0)))</f>
        <v>on/off</v>
      </c>
      <c r="P272" s="363" t="str">
        <f>IF(ISBLANK(INDEX('Policy Characteristics'!J:J,MATCH($C272,'Policy Characteristics'!$C:$C,0))),"",INDEX('Policy Characteristics'!J:J,MATCH($C272,'Policy Characteristics'!$C:$C,0)))</f>
        <v>**Description:** This policy prevents new capacity of the selected type(s) from being built or deployed.</v>
      </c>
      <c r="Q272" s="363" t="str">
        <f>IF(ISBLANK(INDEX('Policy Characteristics'!K:K,MATCH($C272,'Policy Characteristics'!$C:$C,0))),"",INDEX('Policy Characteristics'!K:K,MATCH($C272,'Policy Characteristics'!$C:$C,0)))</f>
        <v>electricity-sector-main.html#ban</v>
      </c>
      <c r="R272" s="363" t="str">
        <f>IF(ISBLANK(INDEX('Policy Characteristics'!L:L,MATCH($C272,'Policy Characteristics'!$C:$C,0))),"",INDEX('Policy Characteristics'!L:L,MATCH($C272,'Policy Characteristics'!$C:$C,0)))</f>
        <v>ban-new-capacity.html</v>
      </c>
    </row>
    <row r="273" spans="1:18" s="363" customFormat="1" ht="19.95" customHeight="1">
      <c r="A273" s="363" t="str">
        <f>IF(ISBLANK(INDEX('Policy Characteristics'!A:A,MATCH($C273,'Policy Characteristics'!$C:$C,0))),"",INDEX('Policy Characteristics'!A:A,MATCH($C273,'Policy Characteristics'!$C:$C,0)))</f>
        <v>Electricity Supply</v>
      </c>
      <c r="B273" s="375" t="str">
        <f>IF(ISBLANK(INDEX('Policy Characteristics'!B:B,MATCH($C273,'Policy Characteristics'!$C:$C,0))),"",INDEX('Policy Characteristics'!B:B,MATCH($C273,'Policy Characteristics'!$C:$C,0)))</f>
        <v>Ban New Power Plants</v>
      </c>
      <c r="C273" s="363" t="str">
        <f t="shared" si="18"/>
        <v>Boolean Ban New Power Plants</v>
      </c>
      <c r="D273" s="356" t="s">
        <v>835</v>
      </c>
      <c r="E273" s="255"/>
      <c r="F273" s="356" t="s">
        <v>836</v>
      </c>
      <c r="G273" s="255"/>
      <c r="H273" s="18">
        <v>1749</v>
      </c>
      <c r="I273" s="376" t="s">
        <v>731</v>
      </c>
      <c r="J273" s="377" t="str">
        <f>IF(ISBLANK(INDEX('Policy Characteristics'!D:D,MATCH($C273,'Policy Characteristics'!$C:$C,0))),"",INDEX('Policy Characteristics'!D:D,MATCH($C273,'Policy Characteristics'!$C:$C,0)))</f>
        <v>Ban New Power Plants</v>
      </c>
      <c r="K273" s="363" t="str">
        <f>IF(ISBLANK(INDEX('Policy Characteristics'!E:E,MATCH($C273,'Policy Characteristics'!$C:$C,0))),"",INDEX('Policy Characteristics'!E:E,MATCH($C273,'Policy Characteristics'!$C:$C,0)))</f>
        <v>elec ban new power plants</v>
      </c>
      <c r="L273" s="363">
        <f>IF(ISBLANK(INDEX('Policy Characteristics'!F:F,MATCH($C273,'Policy Characteristics'!$C:$C,0))),"",INDEX('Policy Characteristics'!F:F,MATCH($C273,'Policy Characteristics'!$C:$C,0)))</f>
        <v>0</v>
      </c>
      <c r="M273" s="363">
        <f>IF(ISBLANK(INDEX('Policy Characteristics'!G:G,MATCH($C273,'Policy Characteristics'!$C:$C,0))),"",INDEX('Policy Characteristics'!G:G,MATCH($C273,'Policy Characteristics'!$C:$C,0)))</f>
        <v>1</v>
      </c>
      <c r="N273" s="363">
        <f>IF(ISBLANK(INDEX('Policy Characteristics'!H:H,MATCH($C273,'Policy Characteristics'!$C:$C,0))),"",INDEX('Policy Characteristics'!H:H,MATCH($C273,'Policy Characteristics'!$C:$C,0)))</f>
        <v>1</v>
      </c>
      <c r="O273" s="363" t="str">
        <f>IF(ISBLANK(INDEX('Policy Characteristics'!I:I,MATCH($C273,'Policy Characteristics'!$C:$C,0))),"",INDEX('Policy Characteristics'!I:I,MATCH($C273,'Policy Characteristics'!$C:$C,0)))</f>
        <v>on/off</v>
      </c>
      <c r="P273" s="363" t="str">
        <f>IF(ISBLANK(INDEX('Policy Characteristics'!J:J,MATCH($C273,'Policy Characteristics'!$C:$C,0))),"",INDEX('Policy Characteristics'!J:J,MATCH($C273,'Policy Characteristics'!$C:$C,0)))</f>
        <v>**Description:** This policy prevents new capacity of the selected type(s) from being built or deployed.</v>
      </c>
      <c r="Q273" s="363" t="str">
        <f>IF(ISBLANK(INDEX('Policy Characteristics'!K:K,MATCH($C273,'Policy Characteristics'!$C:$C,0))),"",INDEX('Policy Characteristics'!K:K,MATCH($C273,'Policy Characteristics'!$C:$C,0)))</f>
        <v>electricity-sector-main.html#ban</v>
      </c>
      <c r="R273" s="363" t="str">
        <f>IF(ISBLANK(INDEX('Policy Characteristics'!L:L,MATCH($C273,'Policy Characteristics'!$C:$C,0))),"",INDEX('Policy Characteristics'!L:L,MATCH($C273,'Policy Characteristics'!$C:$C,0)))</f>
        <v>ban-new-capacity.html</v>
      </c>
    </row>
    <row r="274" spans="1:18" s="363" customFormat="1" ht="19.95" customHeight="1">
      <c r="A274" s="363" t="str">
        <f>IF(ISBLANK(INDEX('Policy Characteristics'!A:A,MATCH($C274,'Policy Characteristics'!$C:$C,0))),"",INDEX('Policy Characteristics'!A:A,MATCH($C274,'Policy Characteristics'!$C:$C,0)))</f>
        <v>Electricity Supply</v>
      </c>
      <c r="B274" s="375" t="str">
        <f>IF(ISBLANK(INDEX('Policy Characteristics'!B:B,MATCH($C274,'Policy Characteristics'!$C:$C,0))),"",INDEX('Policy Characteristics'!B:B,MATCH($C274,'Policy Characteristics'!$C:$C,0)))</f>
        <v>Ban New Power Plants</v>
      </c>
      <c r="C274" s="363" t="str">
        <f t="shared" si="18"/>
        <v>Boolean Ban New Power Plants</v>
      </c>
      <c r="D274" s="356" t="s">
        <v>837</v>
      </c>
      <c r="E274" s="255"/>
      <c r="F274" s="356" t="s">
        <v>838</v>
      </c>
      <c r="G274" s="255"/>
      <c r="H274" s="18">
        <v>1750</v>
      </c>
      <c r="I274" s="376" t="s">
        <v>731</v>
      </c>
      <c r="J274" s="377" t="str">
        <f>IF(ISBLANK(INDEX('Policy Characteristics'!D:D,MATCH($C274,'Policy Characteristics'!$C:$C,0))),"",INDEX('Policy Characteristics'!D:D,MATCH($C274,'Policy Characteristics'!$C:$C,0)))</f>
        <v>Ban New Power Plants</v>
      </c>
      <c r="K274" s="363" t="str">
        <f>IF(ISBLANK(INDEX('Policy Characteristics'!E:E,MATCH($C274,'Policy Characteristics'!$C:$C,0))),"",INDEX('Policy Characteristics'!E:E,MATCH($C274,'Policy Characteristics'!$C:$C,0)))</f>
        <v>elec ban new power plants</v>
      </c>
      <c r="L274" s="363">
        <f>IF(ISBLANK(INDEX('Policy Characteristics'!F:F,MATCH($C274,'Policy Characteristics'!$C:$C,0))),"",INDEX('Policy Characteristics'!F:F,MATCH($C274,'Policy Characteristics'!$C:$C,0)))</f>
        <v>0</v>
      </c>
      <c r="M274" s="363">
        <f>IF(ISBLANK(INDEX('Policy Characteristics'!G:G,MATCH($C274,'Policy Characteristics'!$C:$C,0))),"",INDEX('Policy Characteristics'!G:G,MATCH($C274,'Policy Characteristics'!$C:$C,0)))</f>
        <v>1</v>
      </c>
      <c r="N274" s="363">
        <f>IF(ISBLANK(INDEX('Policy Characteristics'!H:H,MATCH($C274,'Policy Characteristics'!$C:$C,0))),"",INDEX('Policy Characteristics'!H:H,MATCH($C274,'Policy Characteristics'!$C:$C,0)))</f>
        <v>1</v>
      </c>
      <c r="O274" s="363" t="str">
        <f>IF(ISBLANK(INDEX('Policy Characteristics'!I:I,MATCH($C274,'Policy Characteristics'!$C:$C,0))),"",INDEX('Policy Characteristics'!I:I,MATCH($C274,'Policy Characteristics'!$C:$C,0)))</f>
        <v>on/off</v>
      </c>
      <c r="P274" s="363" t="str">
        <f>IF(ISBLANK(INDEX('Policy Characteristics'!J:J,MATCH($C274,'Policy Characteristics'!$C:$C,0))),"",INDEX('Policy Characteristics'!J:J,MATCH($C274,'Policy Characteristics'!$C:$C,0)))</f>
        <v>**Description:** This policy prevents new capacity of the selected type(s) from being built or deployed.</v>
      </c>
      <c r="Q274" s="363" t="str">
        <f>IF(ISBLANK(INDEX('Policy Characteristics'!K:K,MATCH($C274,'Policy Characteristics'!$C:$C,0))),"",INDEX('Policy Characteristics'!K:K,MATCH($C274,'Policy Characteristics'!$C:$C,0)))</f>
        <v>electricity-sector-main.html#ban</v>
      </c>
      <c r="R274" s="363" t="str">
        <f>IF(ISBLANK(INDEX('Policy Characteristics'!L:L,MATCH($C274,'Policy Characteristics'!$C:$C,0))),"",INDEX('Policy Characteristics'!L:L,MATCH($C274,'Policy Characteristics'!$C:$C,0)))</f>
        <v>ban-new-capacity.html</v>
      </c>
    </row>
    <row r="275" spans="1:18" s="363" customFormat="1" ht="19.95" customHeight="1">
      <c r="A275" s="363" t="str">
        <f>IF(ISBLANK(INDEX('Policy Characteristics'!A:A,MATCH($C275,'Policy Characteristics'!$C:$C,0))),"",INDEX('Policy Characteristics'!A:A,MATCH($C275,'Policy Characteristics'!$C:$C,0)))</f>
        <v>Electricity Supply</v>
      </c>
      <c r="B275" s="375" t="str">
        <f>IF(ISBLANK(INDEX('Policy Characteristics'!B:B,MATCH($C275,'Policy Characteristics'!$C:$C,0))),"",INDEX('Policy Characteristics'!B:B,MATCH($C275,'Policy Characteristics'!$C:$C,0)))</f>
        <v>Ban New Power Plants</v>
      </c>
      <c r="C275" s="363" t="str">
        <f t="shared" si="18"/>
        <v>Boolean Ban New Power Plants</v>
      </c>
      <c r="D275" s="356" t="s">
        <v>839</v>
      </c>
      <c r="E275" s="255"/>
      <c r="F275" s="356" t="s">
        <v>840</v>
      </c>
      <c r="G275" s="255"/>
      <c r="H275" s="18">
        <v>1751</v>
      </c>
      <c r="I275" s="376" t="s">
        <v>731</v>
      </c>
      <c r="J275" s="377" t="str">
        <f>IF(ISBLANK(INDEX('Policy Characteristics'!D:D,MATCH($C275,'Policy Characteristics'!$C:$C,0))),"",INDEX('Policy Characteristics'!D:D,MATCH($C275,'Policy Characteristics'!$C:$C,0)))</f>
        <v>Ban New Power Plants</v>
      </c>
      <c r="K275" s="363" t="str">
        <f>IF(ISBLANK(INDEX('Policy Characteristics'!E:E,MATCH($C275,'Policy Characteristics'!$C:$C,0))),"",INDEX('Policy Characteristics'!E:E,MATCH($C275,'Policy Characteristics'!$C:$C,0)))</f>
        <v>elec ban new power plants</v>
      </c>
      <c r="L275" s="363">
        <f>IF(ISBLANK(INDEX('Policy Characteristics'!F:F,MATCH($C275,'Policy Characteristics'!$C:$C,0))),"",INDEX('Policy Characteristics'!F:F,MATCH($C275,'Policy Characteristics'!$C:$C,0)))</f>
        <v>0</v>
      </c>
      <c r="M275" s="363">
        <f>IF(ISBLANK(INDEX('Policy Characteristics'!G:G,MATCH($C275,'Policy Characteristics'!$C:$C,0))),"",INDEX('Policy Characteristics'!G:G,MATCH($C275,'Policy Characteristics'!$C:$C,0)))</f>
        <v>1</v>
      </c>
      <c r="N275" s="363">
        <f>IF(ISBLANK(INDEX('Policy Characteristics'!H:H,MATCH($C275,'Policy Characteristics'!$C:$C,0))),"",INDEX('Policy Characteristics'!H:H,MATCH($C275,'Policy Characteristics'!$C:$C,0)))</f>
        <v>1</v>
      </c>
      <c r="O275" s="363" t="str">
        <f>IF(ISBLANK(INDEX('Policy Characteristics'!I:I,MATCH($C275,'Policy Characteristics'!$C:$C,0))),"",INDEX('Policy Characteristics'!I:I,MATCH($C275,'Policy Characteristics'!$C:$C,0)))</f>
        <v>on/off</v>
      </c>
      <c r="P275" s="363" t="str">
        <f>IF(ISBLANK(INDEX('Policy Characteristics'!J:J,MATCH($C275,'Policy Characteristics'!$C:$C,0))),"",INDEX('Policy Characteristics'!J:J,MATCH($C275,'Policy Characteristics'!$C:$C,0)))</f>
        <v>**Description:** This policy prevents new capacity of the selected type(s) from being built or deployed.</v>
      </c>
      <c r="Q275" s="363" t="str">
        <f>IF(ISBLANK(INDEX('Policy Characteristics'!K:K,MATCH($C275,'Policy Characteristics'!$C:$C,0))),"",INDEX('Policy Characteristics'!K:K,MATCH($C275,'Policy Characteristics'!$C:$C,0)))</f>
        <v>electricity-sector-main.html#ban</v>
      </c>
      <c r="R275" s="363" t="str">
        <f>IF(ISBLANK(INDEX('Policy Characteristics'!L:L,MATCH($C275,'Policy Characteristics'!$C:$C,0))),"",INDEX('Policy Characteristics'!L:L,MATCH($C275,'Policy Characteristics'!$C:$C,0)))</f>
        <v>ban-new-capacity.html</v>
      </c>
    </row>
    <row r="276" spans="1:18" s="363" customFormat="1" ht="19.95" customHeight="1">
      <c r="A276" s="363" t="str">
        <f>IF(ISBLANK(INDEX('Policy Characteristics'!A:A,MATCH($C276,'Policy Characteristics'!$C:$C,0))),"",INDEX('Policy Characteristics'!A:A,MATCH($C276,'Policy Characteristics'!$C:$C,0)))</f>
        <v>Electricity Supply</v>
      </c>
      <c r="B276" s="375" t="str">
        <f>IF(ISBLANK(INDEX('Policy Characteristics'!B:B,MATCH($C276,'Policy Characteristics'!$C:$C,0))),"",INDEX('Policy Characteristics'!B:B,MATCH($C276,'Policy Characteristics'!$C:$C,0)))</f>
        <v>Ban New Power Plants</v>
      </c>
      <c r="C276" s="363" t="str">
        <f t="shared" si="18"/>
        <v>Boolean Ban New Power Plants</v>
      </c>
      <c r="D276" s="356" t="s">
        <v>841</v>
      </c>
      <c r="E276" s="255"/>
      <c r="F276" s="356" t="s">
        <v>842</v>
      </c>
      <c r="G276" s="255"/>
      <c r="H276" s="18">
        <v>1752</v>
      </c>
      <c r="I276" s="376" t="s">
        <v>731</v>
      </c>
      <c r="J276" s="377" t="str">
        <f>IF(ISBLANK(INDEX('Policy Characteristics'!D:D,MATCH($C276,'Policy Characteristics'!$C:$C,0))),"",INDEX('Policy Characteristics'!D:D,MATCH($C276,'Policy Characteristics'!$C:$C,0)))</f>
        <v>Ban New Power Plants</v>
      </c>
      <c r="K276" s="363" t="str">
        <f>IF(ISBLANK(INDEX('Policy Characteristics'!E:E,MATCH($C276,'Policy Characteristics'!$C:$C,0))),"",INDEX('Policy Characteristics'!E:E,MATCH($C276,'Policy Characteristics'!$C:$C,0)))</f>
        <v>elec ban new power plants</v>
      </c>
      <c r="L276" s="363">
        <f>IF(ISBLANK(INDEX('Policy Characteristics'!F:F,MATCH($C276,'Policy Characteristics'!$C:$C,0))),"",INDEX('Policy Characteristics'!F:F,MATCH($C276,'Policy Characteristics'!$C:$C,0)))</f>
        <v>0</v>
      </c>
      <c r="M276" s="363">
        <f>IF(ISBLANK(INDEX('Policy Characteristics'!G:G,MATCH($C276,'Policy Characteristics'!$C:$C,0))),"",INDEX('Policy Characteristics'!G:G,MATCH($C276,'Policy Characteristics'!$C:$C,0)))</f>
        <v>1</v>
      </c>
      <c r="N276" s="363">
        <f>IF(ISBLANK(INDEX('Policy Characteristics'!H:H,MATCH($C276,'Policy Characteristics'!$C:$C,0))),"",INDEX('Policy Characteristics'!H:H,MATCH($C276,'Policy Characteristics'!$C:$C,0)))</f>
        <v>1</v>
      </c>
      <c r="O276" s="363" t="str">
        <f>IF(ISBLANK(INDEX('Policy Characteristics'!I:I,MATCH($C276,'Policy Characteristics'!$C:$C,0))),"",INDEX('Policy Characteristics'!I:I,MATCH($C276,'Policy Characteristics'!$C:$C,0)))</f>
        <v>on/off</v>
      </c>
      <c r="P276" s="363" t="str">
        <f>IF(ISBLANK(INDEX('Policy Characteristics'!J:J,MATCH($C276,'Policy Characteristics'!$C:$C,0))),"",INDEX('Policy Characteristics'!J:J,MATCH($C276,'Policy Characteristics'!$C:$C,0)))</f>
        <v>**Description:** This policy prevents new capacity of the selected type(s) from being built or deployed.</v>
      </c>
      <c r="Q276" s="363" t="str">
        <f>IF(ISBLANK(INDEX('Policy Characteristics'!K:K,MATCH($C276,'Policy Characteristics'!$C:$C,0))),"",INDEX('Policy Characteristics'!K:K,MATCH($C276,'Policy Characteristics'!$C:$C,0)))</f>
        <v>electricity-sector-main.html#ban</v>
      </c>
      <c r="R276" s="363" t="str">
        <f>IF(ISBLANK(INDEX('Policy Characteristics'!L:L,MATCH($C276,'Policy Characteristics'!$C:$C,0))),"",INDEX('Policy Characteristics'!L:L,MATCH($C276,'Policy Characteristics'!$C:$C,0)))</f>
        <v>ban-new-capacity.html</v>
      </c>
    </row>
    <row r="277" spans="1:18" s="363" customFormat="1" ht="19.95" customHeight="1">
      <c r="A277" s="363" t="str">
        <f>IF(ISBLANK(INDEX('Policy Characteristics'!A:A,MATCH($C277,'Policy Characteristics'!$C:$C,0))),"",INDEX('Policy Characteristics'!A:A,MATCH($C277,'Policy Characteristics'!$C:$C,0)))</f>
        <v>Electricity Supply</v>
      </c>
      <c r="B277" s="375" t="str">
        <f>IF(ISBLANK(INDEX('Policy Characteristics'!B:B,MATCH($C277,'Policy Characteristics'!$C:$C,0))),"",INDEX('Policy Characteristics'!B:B,MATCH($C277,'Policy Characteristics'!$C:$C,0)))</f>
        <v>Ban New Power Plants</v>
      </c>
      <c r="C277" s="363" t="str">
        <f t="shared" si="18"/>
        <v>Boolean Ban New Power Plants</v>
      </c>
      <c r="D277" s="356" t="s">
        <v>843</v>
      </c>
      <c r="E277" s="255"/>
      <c r="F277" s="356" t="s">
        <v>844</v>
      </c>
      <c r="G277" s="255"/>
      <c r="H277" s="18">
        <v>2236</v>
      </c>
      <c r="I277" s="376" t="s">
        <v>731</v>
      </c>
      <c r="J277" s="377" t="str">
        <f>IF(ISBLANK(INDEX('Policy Characteristics'!D:D,MATCH($C277,'Policy Characteristics'!$C:$C,0))),"",INDEX('Policy Characteristics'!D:D,MATCH($C277,'Policy Characteristics'!$C:$C,0)))</f>
        <v>Ban New Power Plants</v>
      </c>
      <c r="K277" s="363" t="str">
        <f>IF(ISBLANK(INDEX('Policy Characteristics'!E:E,MATCH($C277,'Policy Characteristics'!$C:$C,0))),"",INDEX('Policy Characteristics'!E:E,MATCH($C277,'Policy Characteristics'!$C:$C,0)))</f>
        <v>elec ban new power plants</v>
      </c>
      <c r="L277" s="363">
        <f>IF(ISBLANK(INDEX('Policy Characteristics'!F:F,MATCH($C277,'Policy Characteristics'!$C:$C,0))),"",INDEX('Policy Characteristics'!F:F,MATCH($C277,'Policy Characteristics'!$C:$C,0)))</f>
        <v>0</v>
      </c>
      <c r="M277" s="363">
        <f>IF(ISBLANK(INDEX('Policy Characteristics'!G:G,MATCH($C277,'Policy Characteristics'!$C:$C,0))),"",INDEX('Policy Characteristics'!G:G,MATCH($C277,'Policy Characteristics'!$C:$C,0)))</f>
        <v>1</v>
      </c>
      <c r="N277" s="363">
        <f>IF(ISBLANK(INDEX('Policy Characteristics'!H:H,MATCH($C277,'Policy Characteristics'!$C:$C,0))),"",INDEX('Policy Characteristics'!H:H,MATCH($C277,'Policy Characteristics'!$C:$C,0)))</f>
        <v>1</v>
      </c>
      <c r="O277" s="363" t="str">
        <f>IF(ISBLANK(INDEX('Policy Characteristics'!I:I,MATCH($C277,'Policy Characteristics'!$C:$C,0))),"",INDEX('Policy Characteristics'!I:I,MATCH($C277,'Policy Characteristics'!$C:$C,0)))</f>
        <v>on/off</v>
      </c>
      <c r="P277" s="363" t="str">
        <f>IF(ISBLANK(INDEX('Policy Characteristics'!J:J,MATCH($C277,'Policy Characteristics'!$C:$C,0))),"",INDEX('Policy Characteristics'!J:J,MATCH($C277,'Policy Characteristics'!$C:$C,0)))</f>
        <v>**Description:** This policy prevents new capacity of the selected type(s) from being built or deployed.</v>
      </c>
      <c r="Q277" s="363" t="str">
        <f>IF(ISBLANK(INDEX('Policy Characteristics'!K:K,MATCH($C277,'Policy Characteristics'!$C:$C,0))),"",INDEX('Policy Characteristics'!K:K,MATCH($C277,'Policy Characteristics'!$C:$C,0)))</f>
        <v>electricity-sector-main.html#ban</v>
      </c>
      <c r="R277" s="363" t="str">
        <f>IF(ISBLANK(INDEX('Policy Characteristics'!L:L,MATCH($C277,'Policy Characteristics'!$C:$C,0))),"",INDEX('Policy Characteristics'!L:L,MATCH($C277,'Policy Characteristics'!$C:$C,0)))</f>
        <v>ban-new-capacity.html</v>
      </c>
    </row>
    <row r="278" spans="1:18" s="363" customFormat="1" ht="19.95" customHeight="1">
      <c r="A278" s="363" t="str">
        <f>IF(ISBLANK(INDEX('Policy Characteristics'!A:A,MATCH($C278,'Policy Characteristics'!$C:$C,0))),"",INDEX('Policy Characteristics'!A:A,MATCH($C278,'Policy Characteristics'!$C:$C,0)))</f>
        <v>Electricity Supply</v>
      </c>
      <c r="B278" s="375" t="str">
        <f>IF(ISBLANK(INDEX('Policy Characteristics'!B:B,MATCH($C278,'Policy Characteristics'!$C:$C,0))),"",INDEX('Policy Characteristics'!B:B,MATCH($C278,'Policy Characteristics'!$C:$C,0)))</f>
        <v>Ban New Power Plant Retrofits</v>
      </c>
      <c r="C278" s="350" t="s">
        <v>240</v>
      </c>
      <c r="D278" s="255" t="s">
        <v>797</v>
      </c>
      <c r="E278" s="255"/>
      <c r="F278" s="255" t="s">
        <v>798</v>
      </c>
      <c r="G278" s="255"/>
      <c r="H278" s="18">
        <v>2436</v>
      </c>
      <c r="I278" s="376" t="s">
        <v>741</v>
      </c>
      <c r="J278" s="377" t="str">
        <f>IF(ISBLANK(INDEX('Policy Characteristics'!D:D,MATCH($C278,'Policy Characteristics'!$C:$C,0))),"",INDEX('Policy Characteristics'!D:D,MATCH($C278,'Policy Characteristics'!$C:$C,0)))</f>
        <v>Ban New Power Plant Retrofits</v>
      </c>
      <c r="K278" s="363" t="str">
        <f>IF(ISBLANK(INDEX('Policy Characteristics'!E:E,MATCH($C278,'Policy Characteristics'!$C:$C,0))),"",INDEX('Policy Characteristics'!E:E,MATCH($C278,'Policy Characteristics'!$C:$C,0)))</f>
        <v>elec ban new power plant retrofits</v>
      </c>
      <c r="L278" s="363">
        <f>IF(ISBLANK(INDEX('Policy Characteristics'!F:F,MATCH($C278,'Policy Characteristics'!$C:$C,0))),"",INDEX('Policy Characteristics'!F:F,MATCH($C278,'Policy Characteristics'!$C:$C,0)))</f>
        <v>0</v>
      </c>
      <c r="M278" s="363">
        <f>IF(ISBLANK(INDEX('Policy Characteristics'!G:G,MATCH($C278,'Policy Characteristics'!$C:$C,0))),"",INDEX('Policy Characteristics'!G:G,MATCH($C278,'Policy Characteristics'!$C:$C,0)))</f>
        <v>1</v>
      </c>
      <c r="N278" s="363">
        <f>IF(ISBLANK(INDEX('Policy Characteristics'!H:H,MATCH($C278,'Policy Characteristics'!$C:$C,0))),"",INDEX('Policy Characteristics'!H:H,MATCH($C278,'Policy Characteristics'!$C:$C,0)))</f>
        <v>1</v>
      </c>
      <c r="O278" s="363" t="str">
        <f>IF(ISBLANK(INDEX('Policy Characteristics'!I:I,MATCH($C278,'Policy Characteristics'!$C:$C,0))),"",INDEX('Policy Characteristics'!I:I,MATCH($C278,'Policy Characteristics'!$C:$C,0)))</f>
        <v>on/off</v>
      </c>
      <c r="P278" s="363"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63" t="str">
        <f>IF(ISBLANK(INDEX('Policy Characteristics'!K:K,MATCH($C278,'Policy Characteristics'!$C:$C,0))),"",INDEX('Policy Characteristics'!K:K,MATCH($C278,'Policy Characteristics'!$C:$C,0)))</f>
        <v/>
      </c>
      <c r="R278" s="363" t="str">
        <f>IF(ISBLANK(INDEX('Policy Characteristics'!L:L,MATCH($C278,'Policy Characteristics'!$C:$C,0))),"",INDEX('Policy Characteristics'!L:L,MATCH($C278,'Policy Characteristics'!$C:$C,0)))</f>
        <v/>
      </c>
    </row>
    <row r="279" spans="1:18" s="363" customFormat="1" ht="19.95" customHeight="1">
      <c r="A279" s="363" t="str">
        <f>IF(ISBLANK(INDEX('Policy Characteristics'!A:A,MATCH($C279,'Policy Characteristics'!$C:$C,0))),"",INDEX('Policy Characteristics'!A:A,MATCH($C279,'Policy Characteristics'!$C:$C,0)))</f>
        <v>Electricity Supply</v>
      </c>
      <c r="B279" s="375" t="str">
        <f>IF(ISBLANK(INDEX('Policy Characteristics'!B:B,MATCH($C279,'Policy Characteristics'!$C:$C,0))),"",INDEX('Policy Characteristics'!B:B,MATCH($C279,'Policy Characteristics'!$C:$C,0)))</f>
        <v>Ban New Power Plant Retrofits</v>
      </c>
      <c r="C279" s="363" t="str">
        <f>C$278</f>
        <v>Boolean Ban New Power Plant Retrofits</v>
      </c>
      <c r="D279" s="356" t="s">
        <v>799</v>
      </c>
      <c r="E279" s="255"/>
      <c r="F279" s="356" t="s">
        <v>800</v>
      </c>
      <c r="G279" s="255"/>
      <c r="H279" s="18">
        <v>2437</v>
      </c>
      <c r="I279" s="376" t="s">
        <v>741</v>
      </c>
      <c r="J279" s="377" t="str">
        <f>IF(ISBLANK(INDEX('Policy Characteristics'!D:D,MATCH($C279,'Policy Characteristics'!$C:$C,0))),"",INDEX('Policy Characteristics'!D:D,MATCH($C279,'Policy Characteristics'!$C:$C,0)))</f>
        <v>Ban New Power Plant Retrofits</v>
      </c>
      <c r="K279" s="363" t="str">
        <f>IF(ISBLANK(INDEX('Policy Characteristics'!E:E,MATCH($C279,'Policy Characteristics'!$C:$C,0))),"",INDEX('Policy Characteristics'!E:E,MATCH($C279,'Policy Characteristics'!$C:$C,0)))</f>
        <v>elec ban new power plant retrofits</v>
      </c>
      <c r="L279" s="363">
        <f>IF(ISBLANK(INDEX('Policy Characteristics'!F:F,MATCH($C279,'Policy Characteristics'!$C:$C,0))),"",INDEX('Policy Characteristics'!F:F,MATCH($C279,'Policy Characteristics'!$C:$C,0)))</f>
        <v>0</v>
      </c>
      <c r="M279" s="363">
        <f>IF(ISBLANK(INDEX('Policy Characteristics'!G:G,MATCH($C279,'Policy Characteristics'!$C:$C,0))),"",INDEX('Policy Characteristics'!G:G,MATCH($C279,'Policy Characteristics'!$C:$C,0)))</f>
        <v>1</v>
      </c>
      <c r="N279" s="363">
        <f>IF(ISBLANK(INDEX('Policy Characteristics'!H:H,MATCH($C279,'Policy Characteristics'!$C:$C,0))),"",INDEX('Policy Characteristics'!H:H,MATCH($C279,'Policy Characteristics'!$C:$C,0)))</f>
        <v>1</v>
      </c>
      <c r="O279" s="363" t="str">
        <f>IF(ISBLANK(INDEX('Policy Characteristics'!I:I,MATCH($C279,'Policy Characteristics'!$C:$C,0))),"",INDEX('Policy Characteristics'!I:I,MATCH($C279,'Policy Characteristics'!$C:$C,0)))</f>
        <v>on/off</v>
      </c>
      <c r="P279" s="363"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63" t="str">
        <f>IF(ISBLANK(INDEX('Policy Characteristics'!K:K,MATCH($C279,'Policy Characteristics'!$C:$C,0))),"",INDEX('Policy Characteristics'!K:K,MATCH($C279,'Policy Characteristics'!$C:$C,0)))</f>
        <v/>
      </c>
      <c r="R279" s="363" t="str">
        <f>IF(ISBLANK(INDEX('Policy Characteristics'!L:L,MATCH($C279,'Policy Characteristics'!$C:$C,0))),"",INDEX('Policy Characteristics'!L:L,MATCH($C279,'Policy Characteristics'!$C:$C,0)))</f>
        <v/>
      </c>
    </row>
    <row r="280" spans="1:18" s="363" customFormat="1" ht="19.95" customHeight="1">
      <c r="A280" s="363" t="str">
        <f>IF(ISBLANK(INDEX('Policy Characteristics'!A:A,MATCH($C280,'Policy Characteristics'!$C:$C,0))),"",INDEX('Policy Characteristics'!A:A,MATCH($C280,'Policy Characteristics'!$C:$C,0)))</f>
        <v>Electricity Supply</v>
      </c>
      <c r="B280" s="375" t="str">
        <f>IF(ISBLANK(INDEX('Policy Characteristics'!B:B,MATCH($C280,'Policy Characteristics'!$C:$C,0))),"",INDEX('Policy Characteristics'!B:B,MATCH($C280,'Policy Characteristics'!$C:$C,0)))</f>
        <v>Ban New Power Plant Retrofits</v>
      </c>
      <c r="C280" s="363" t="str">
        <f t="shared" ref="C280:C301" si="19">C$278</f>
        <v>Boolean Ban New Power Plant Retrofits</v>
      </c>
      <c r="D280" s="356" t="s">
        <v>801</v>
      </c>
      <c r="E280" s="255"/>
      <c r="F280" s="356" t="s">
        <v>802</v>
      </c>
      <c r="G280" s="255"/>
      <c r="H280" s="18">
        <v>2438</v>
      </c>
      <c r="I280" s="376" t="s">
        <v>741</v>
      </c>
      <c r="J280" s="377" t="str">
        <f>IF(ISBLANK(INDEX('Policy Characteristics'!D:D,MATCH($C280,'Policy Characteristics'!$C:$C,0))),"",INDEX('Policy Characteristics'!D:D,MATCH($C280,'Policy Characteristics'!$C:$C,0)))</f>
        <v>Ban New Power Plant Retrofits</v>
      </c>
      <c r="K280" s="363" t="str">
        <f>IF(ISBLANK(INDEX('Policy Characteristics'!E:E,MATCH($C280,'Policy Characteristics'!$C:$C,0))),"",INDEX('Policy Characteristics'!E:E,MATCH($C280,'Policy Characteristics'!$C:$C,0)))</f>
        <v>elec ban new power plant retrofits</v>
      </c>
      <c r="L280" s="363">
        <f>IF(ISBLANK(INDEX('Policy Characteristics'!F:F,MATCH($C280,'Policy Characteristics'!$C:$C,0))),"",INDEX('Policy Characteristics'!F:F,MATCH($C280,'Policy Characteristics'!$C:$C,0)))</f>
        <v>0</v>
      </c>
      <c r="M280" s="363">
        <f>IF(ISBLANK(INDEX('Policy Characteristics'!G:G,MATCH($C280,'Policy Characteristics'!$C:$C,0))),"",INDEX('Policy Characteristics'!G:G,MATCH($C280,'Policy Characteristics'!$C:$C,0)))</f>
        <v>1</v>
      </c>
      <c r="N280" s="363">
        <f>IF(ISBLANK(INDEX('Policy Characteristics'!H:H,MATCH($C280,'Policy Characteristics'!$C:$C,0))),"",INDEX('Policy Characteristics'!H:H,MATCH($C280,'Policy Characteristics'!$C:$C,0)))</f>
        <v>1</v>
      </c>
      <c r="O280" s="363" t="str">
        <f>IF(ISBLANK(INDEX('Policy Characteristics'!I:I,MATCH($C280,'Policy Characteristics'!$C:$C,0))),"",INDEX('Policy Characteristics'!I:I,MATCH($C280,'Policy Characteristics'!$C:$C,0)))</f>
        <v>on/off</v>
      </c>
      <c r="P280" s="363"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63" t="str">
        <f>IF(ISBLANK(INDEX('Policy Characteristics'!K:K,MATCH($C280,'Policy Characteristics'!$C:$C,0))),"",INDEX('Policy Characteristics'!K:K,MATCH($C280,'Policy Characteristics'!$C:$C,0)))</f>
        <v/>
      </c>
      <c r="R280" s="363" t="str">
        <f>IF(ISBLANK(INDEX('Policy Characteristics'!L:L,MATCH($C280,'Policy Characteristics'!$C:$C,0))),"",INDEX('Policy Characteristics'!L:L,MATCH($C280,'Policy Characteristics'!$C:$C,0)))</f>
        <v/>
      </c>
    </row>
    <row r="281" spans="1:18" s="363" customFormat="1" ht="19.95" customHeight="1">
      <c r="A281" s="363" t="str">
        <f>IF(ISBLANK(INDEX('Policy Characteristics'!A:A,MATCH($C281,'Policy Characteristics'!$C:$C,0))),"",INDEX('Policy Characteristics'!A:A,MATCH($C281,'Policy Characteristics'!$C:$C,0)))</f>
        <v>Electricity Supply</v>
      </c>
      <c r="B281" s="375" t="str">
        <f>IF(ISBLANK(INDEX('Policy Characteristics'!B:B,MATCH($C281,'Policy Characteristics'!$C:$C,0))),"",INDEX('Policy Characteristics'!B:B,MATCH($C281,'Policy Characteristics'!$C:$C,0)))</f>
        <v>Ban New Power Plant Retrofits</v>
      </c>
      <c r="C281" s="363" t="str">
        <f t="shared" si="19"/>
        <v>Boolean Ban New Power Plant Retrofits</v>
      </c>
      <c r="D281" s="356" t="s">
        <v>803</v>
      </c>
      <c r="E281" s="255"/>
      <c r="F281" s="356" t="s">
        <v>804</v>
      </c>
      <c r="G281" s="255"/>
      <c r="H281" s="18">
        <v>2439</v>
      </c>
      <c r="I281" s="376" t="s">
        <v>741</v>
      </c>
      <c r="J281" s="377" t="str">
        <f>IF(ISBLANK(INDEX('Policy Characteristics'!D:D,MATCH($C281,'Policy Characteristics'!$C:$C,0))),"",INDEX('Policy Characteristics'!D:D,MATCH($C281,'Policy Characteristics'!$C:$C,0)))</f>
        <v>Ban New Power Plant Retrofits</v>
      </c>
      <c r="K281" s="363" t="str">
        <f>IF(ISBLANK(INDEX('Policy Characteristics'!E:E,MATCH($C281,'Policy Characteristics'!$C:$C,0))),"",INDEX('Policy Characteristics'!E:E,MATCH($C281,'Policy Characteristics'!$C:$C,0)))</f>
        <v>elec ban new power plant retrofits</v>
      </c>
      <c r="L281" s="363">
        <f>IF(ISBLANK(INDEX('Policy Characteristics'!F:F,MATCH($C281,'Policy Characteristics'!$C:$C,0))),"",INDEX('Policy Characteristics'!F:F,MATCH($C281,'Policy Characteristics'!$C:$C,0)))</f>
        <v>0</v>
      </c>
      <c r="M281" s="363">
        <f>IF(ISBLANK(INDEX('Policy Characteristics'!G:G,MATCH($C281,'Policy Characteristics'!$C:$C,0))),"",INDEX('Policy Characteristics'!G:G,MATCH($C281,'Policy Characteristics'!$C:$C,0)))</f>
        <v>1</v>
      </c>
      <c r="N281" s="363">
        <f>IF(ISBLANK(INDEX('Policy Characteristics'!H:H,MATCH($C281,'Policy Characteristics'!$C:$C,0))),"",INDEX('Policy Characteristics'!H:H,MATCH($C281,'Policy Characteristics'!$C:$C,0)))</f>
        <v>1</v>
      </c>
      <c r="O281" s="363" t="str">
        <f>IF(ISBLANK(INDEX('Policy Characteristics'!I:I,MATCH($C281,'Policy Characteristics'!$C:$C,0))),"",INDEX('Policy Characteristics'!I:I,MATCH($C281,'Policy Characteristics'!$C:$C,0)))</f>
        <v>on/off</v>
      </c>
      <c r="P281" s="363"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63" t="str">
        <f>IF(ISBLANK(INDEX('Policy Characteristics'!K:K,MATCH($C281,'Policy Characteristics'!$C:$C,0))),"",INDEX('Policy Characteristics'!K:K,MATCH($C281,'Policy Characteristics'!$C:$C,0)))</f>
        <v/>
      </c>
      <c r="R281" s="363" t="str">
        <f>IF(ISBLANK(INDEX('Policy Characteristics'!L:L,MATCH($C281,'Policy Characteristics'!$C:$C,0))),"",INDEX('Policy Characteristics'!L:L,MATCH($C281,'Policy Characteristics'!$C:$C,0)))</f>
        <v/>
      </c>
    </row>
    <row r="282" spans="1:18" s="363" customFormat="1" ht="19.95" customHeight="1">
      <c r="A282" s="363" t="str">
        <f>IF(ISBLANK(INDEX('Policy Characteristics'!A:A,MATCH($C282,'Policy Characteristics'!$C:$C,0))),"",INDEX('Policy Characteristics'!A:A,MATCH($C282,'Policy Characteristics'!$C:$C,0)))</f>
        <v>Electricity Supply</v>
      </c>
      <c r="B282" s="375" t="str">
        <f>IF(ISBLANK(INDEX('Policy Characteristics'!B:B,MATCH($C282,'Policy Characteristics'!$C:$C,0))),"",INDEX('Policy Characteristics'!B:B,MATCH($C282,'Policy Characteristics'!$C:$C,0)))</f>
        <v>Ban New Power Plant Retrofits</v>
      </c>
      <c r="C282" s="363" t="str">
        <f t="shared" si="19"/>
        <v>Boolean Ban New Power Plant Retrofits</v>
      </c>
      <c r="D282" s="356" t="s">
        <v>805</v>
      </c>
      <c r="E282" s="255"/>
      <c r="F282" s="356" t="s">
        <v>806</v>
      </c>
      <c r="G282" s="255"/>
      <c r="H282" s="18">
        <v>2440</v>
      </c>
      <c r="I282" s="376" t="s">
        <v>741</v>
      </c>
      <c r="J282" s="377" t="str">
        <f>IF(ISBLANK(INDEX('Policy Characteristics'!D:D,MATCH($C282,'Policy Characteristics'!$C:$C,0))),"",INDEX('Policy Characteristics'!D:D,MATCH($C282,'Policy Characteristics'!$C:$C,0)))</f>
        <v>Ban New Power Plant Retrofits</v>
      </c>
      <c r="K282" s="363" t="str">
        <f>IF(ISBLANK(INDEX('Policy Characteristics'!E:E,MATCH($C282,'Policy Characteristics'!$C:$C,0))),"",INDEX('Policy Characteristics'!E:E,MATCH($C282,'Policy Characteristics'!$C:$C,0)))</f>
        <v>elec ban new power plant retrofits</v>
      </c>
      <c r="L282" s="363">
        <f>IF(ISBLANK(INDEX('Policy Characteristics'!F:F,MATCH($C282,'Policy Characteristics'!$C:$C,0))),"",INDEX('Policy Characteristics'!F:F,MATCH($C282,'Policy Characteristics'!$C:$C,0)))</f>
        <v>0</v>
      </c>
      <c r="M282" s="363">
        <f>IF(ISBLANK(INDEX('Policy Characteristics'!G:G,MATCH($C282,'Policy Characteristics'!$C:$C,0))),"",INDEX('Policy Characteristics'!G:G,MATCH($C282,'Policy Characteristics'!$C:$C,0)))</f>
        <v>1</v>
      </c>
      <c r="N282" s="363">
        <f>IF(ISBLANK(INDEX('Policy Characteristics'!H:H,MATCH($C282,'Policy Characteristics'!$C:$C,0))),"",INDEX('Policy Characteristics'!H:H,MATCH($C282,'Policy Characteristics'!$C:$C,0)))</f>
        <v>1</v>
      </c>
      <c r="O282" s="363" t="str">
        <f>IF(ISBLANK(INDEX('Policy Characteristics'!I:I,MATCH($C282,'Policy Characteristics'!$C:$C,0))),"",INDEX('Policy Characteristics'!I:I,MATCH($C282,'Policy Characteristics'!$C:$C,0)))</f>
        <v>on/off</v>
      </c>
      <c r="P282" s="363"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63" t="str">
        <f>IF(ISBLANK(INDEX('Policy Characteristics'!K:K,MATCH($C282,'Policy Characteristics'!$C:$C,0))),"",INDEX('Policy Characteristics'!K:K,MATCH($C282,'Policy Characteristics'!$C:$C,0)))</f>
        <v/>
      </c>
      <c r="R282" s="363" t="str">
        <f>IF(ISBLANK(INDEX('Policy Characteristics'!L:L,MATCH($C282,'Policy Characteristics'!$C:$C,0))),"",INDEX('Policy Characteristics'!L:L,MATCH($C282,'Policy Characteristics'!$C:$C,0)))</f>
        <v/>
      </c>
    </row>
    <row r="283" spans="1:18" s="363" customFormat="1" ht="19.95" customHeight="1">
      <c r="A283" s="363" t="str">
        <f>IF(ISBLANK(INDEX('Policy Characteristics'!A:A,MATCH($C283,'Policy Characteristics'!$C:$C,0))),"",INDEX('Policy Characteristics'!A:A,MATCH($C283,'Policy Characteristics'!$C:$C,0)))</f>
        <v>Electricity Supply</v>
      </c>
      <c r="B283" s="375" t="str">
        <f>IF(ISBLANK(INDEX('Policy Characteristics'!B:B,MATCH($C283,'Policy Characteristics'!$C:$C,0))),"",INDEX('Policy Characteristics'!B:B,MATCH($C283,'Policy Characteristics'!$C:$C,0)))</f>
        <v>Ban New Power Plant Retrofits</v>
      </c>
      <c r="C283" s="363" t="str">
        <f t="shared" si="19"/>
        <v>Boolean Ban New Power Plant Retrofits</v>
      </c>
      <c r="D283" s="356" t="s">
        <v>807</v>
      </c>
      <c r="E283" s="255"/>
      <c r="F283" s="356" t="s">
        <v>808</v>
      </c>
      <c r="G283" s="255"/>
      <c r="H283" s="18">
        <v>2441</v>
      </c>
      <c r="I283" s="376" t="s">
        <v>741</v>
      </c>
      <c r="J283" s="377" t="str">
        <f>IF(ISBLANK(INDEX('Policy Characteristics'!D:D,MATCH($C283,'Policy Characteristics'!$C:$C,0))),"",INDEX('Policy Characteristics'!D:D,MATCH($C283,'Policy Characteristics'!$C:$C,0)))</f>
        <v>Ban New Power Plant Retrofits</v>
      </c>
      <c r="K283" s="363" t="str">
        <f>IF(ISBLANK(INDEX('Policy Characteristics'!E:E,MATCH($C283,'Policy Characteristics'!$C:$C,0))),"",INDEX('Policy Characteristics'!E:E,MATCH($C283,'Policy Characteristics'!$C:$C,0)))</f>
        <v>elec ban new power plant retrofits</v>
      </c>
      <c r="L283" s="363">
        <f>IF(ISBLANK(INDEX('Policy Characteristics'!F:F,MATCH($C283,'Policy Characteristics'!$C:$C,0))),"",INDEX('Policy Characteristics'!F:F,MATCH($C283,'Policy Characteristics'!$C:$C,0)))</f>
        <v>0</v>
      </c>
      <c r="M283" s="363">
        <f>IF(ISBLANK(INDEX('Policy Characteristics'!G:G,MATCH($C283,'Policy Characteristics'!$C:$C,0))),"",INDEX('Policy Characteristics'!G:G,MATCH($C283,'Policy Characteristics'!$C:$C,0)))</f>
        <v>1</v>
      </c>
      <c r="N283" s="363">
        <f>IF(ISBLANK(INDEX('Policy Characteristics'!H:H,MATCH($C283,'Policy Characteristics'!$C:$C,0))),"",INDEX('Policy Characteristics'!H:H,MATCH($C283,'Policy Characteristics'!$C:$C,0)))</f>
        <v>1</v>
      </c>
      <c r="O283" s="363" t="str">
        <f>IF(ISBLANK(INDEX('Policy Characteristics'!I:I,MATCH($C283,'Policy Characteristics'!$C:$C,0))),"",INDEX('Policy Characteristics'!I:I,MATCH($C283,'Policy Characteristics'!$C:$C,0)))</f>
        <v>on/off</v>
      </c>
      <c r="P283" s="363"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63" t="str">
        <f>IF(ISBLANK(INDEX('Policy Characteristics'!K:K,MATCH($C283,'Policy Characteristics'!$C:$C,0))),"",INDEX('Policy Characteristics'!K:K,MATCH($C283,'Policy Characteristics'!$C:$C,0)))</f>
        <v/>
      </c>
      <c r="R283" s="363" t="str">
        <f>IF(ISBLANK(INDEX('Policy Characteristics'!L:L,MATCH($C283,'Policy Characteristics'!$C:$C,0))),"",INDEX('Policy Characteristics'!L:L,MATCH($C283,'Policy Characteristics'!$C:$C,0)))</f>
        <v/>
      </c>
    </row>
    <row r="284" spans="1:18" s="363" customFormat="1" ht="19.95" customHeight="1">
      <c r="A284" s="363" t="str">
        <f>IF(ISBLANK(INDEX('Policy Characteristics'!A:A,MATCH($C284,'Policy Characteristics'!$C:$C,0))),"",INDEX('Policy Characteristics'!A:A,MATCH($C284,'Policy Characteristics'!$C:$C,0)))</f>
        <v>Electricity Supply</v>
      </c>
      <c r="B284" s="375" t="str">
        <f>IF(ISBLANK(INDEX('Policy Characteristics'!B:B,MATCH($C284,'Policy Characteristics'!$C:$C,0))),"",INDEX('Policy Characteristics'!B:B,MATCH($C284,'Policy Characteristics'!$C:$C,0)))</f>
        <v>Ban New Power Plant Retrofits</v>
      </c>
      <c r="C284" s="363" t="str">
        <f t="shared" si="19"/>
        <v>Boolean Ban New Power Plant Retrofits</v>
      </c>
      <c r="D284" s="356" t="s">
        <v>809</v>
      </c>
      <c r="E284" s="255"/>
      <c r="F284" s="356" t="s">
        <v>810</v>
      </c>
      <c r="G284" s="255"/>
      <c r="H284" s="18">
        <v>2442</v>
      </c>
      <c r="I284" s="376" t="s">
        <v>741</v>
      </c>
      <c r="J284" s="377" t="str">
        <f>IF(ISBLANK(INDEX('Policy Characteristics'!D:D,MATCH($C284,'Policy Characteristics'!$C:$C,0))),"",INDEX('Policy Characteristics'!D:D,MATCH($C284,'Policy Characteristics'!$C:$C,0)))</f>
        <v>Ban New Power Plant Retrofits</v>
      </c>
      <c r="K284" s="363" t="str">
        <f>IF(ISBLANK(INDEX('Policy Characteristics'!E:E,MATCH($C284,'Policy Characteristics'!$C:$C,0))),"",INDEX('Policy Characteristics'!E:E,MATCH($C284,'Policy Characteristics'!$C:$C,0)))</f>
        <v>elec ban new power plant retrofits</v>
      </c>
      <c r="L284" s="363">
        <f>IF(ISBLANK(INDEX('Policy Characteristics'!F:F,MATCH($C284,'Policy Characteristics'!$C:$C,0))),"",INDEX('Policy Characteristics'!F:F,MATCH($C284,'Policy Characteristics'!$C:$C,0)))</f>
        <v>0</v>
      </c>
      <c r="M284" s="363">
        <f>IF(ISBLANK(INDEX('Policy Characteristics'!G:G,MATCH($C284,'Policy Characteristics'!$C:$C,0))),"",INDEX('Policy Characteristics'!G:G,MATCH($C284,'Policy Characteristics'!$C:$C,0)))</f>
        <v>1</v>
      </c>
      <c r="N284" s="363">
        <f>IF(ISBLANK(INDEX('Policy Characteristics'!H:H,MATCH($C284,'Policy Characteristics'!$C:$C,0))),"",INDEX('Policy Characteristics'!H:H,MATCH($C284,'Policy Characteristics'!$C:$C,0)))</f>
        <v>1</v>
      </c>
      <c r="O284" s="363" t="str">
        <f>IF(ISBLANK(INDEX('Policy Characteristics'!I:I,MATCH($C284,'Policy Characteristics'!$C:$C,0))),"",INDEX('Policy Characteristics'!I:I,MATCH($C284,'Policy Characteristics'!$C:$C,0)))</f>
        <v>on/off</v>
      </c>
      <c r="P284" s="363"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63" t="str">
        <f>IF(ISBLANK(INDEX('Policy Characteristics'!K:K,MATCH($C284,'Policy Characteristics'!$C:$C,0))),"",INDEX('Policy Characteristics'!K:K,MATCH($C284,'Policy Characteristics'!$C:$C,0)))</f>
        <v/>
      </c>
      <c r="R284" s="363" t="str">
        <f>IF(ISBLANK(INDEX('Policy Characteristics'!L:L,MATCH($C284,'Policy Characteristics'!$C:$C,0))),"",INDEX('Policy Characteristics'!L:L,MATCH($C284,'Policy Characteristics'!$C:$C,0)))</f>
        <v/>
      </c>
    </row>
    <row r="285" spans="1:18" s="363" customFormat="1" ht="19.95" customHeight="1">
      <c r="A285" s="363" t="str">
        <f>IF(ISBLANK(INDEX('Policy Characteristics'!A:A,MATCH($C285,'Policy Characteristics'!$C:$C,0))),"",INDEX('Policy Characteristics'!A:A,MATCH($C285,'Policy Characteristics'!$C:$C,0)))</f>
        <v>Electricity Supply</v>
      </c>
      <c r="B285" s="375" t="str">
        <f>IF(ISBLANK(INDEX('Policy Characteristics'!B:B,MATCH($C285,'Policy Characteristics'!$C:$C,0))),"",INDEX('Policy Characteristics'!B:B,MATCH($C285,'Policy Characteristics'!$C:$C,0)))</f>
        <v>Ban New Power Plant Retrofits</v>
      </c>
      <c r="C285" s="363" t="str">
        <f t="shared" si="19"/>
        <v>Boolean Ban New Power Plant Retrofits</v>
      </c>
      <c r="D285" s="356" t="s">
        <v>811</v>
      </c>
      <c r="E285" s="255"/>
      <c r="F285" s="356" t="s">
        <v>812</v>
      </c>
      <c r="G285" s="255"/>
      <c r="H285" s="18">
        <v>2443</v>
      </c>
      <c r="I285" s="376" t="s">
        <v>741</v>
      </c>
      <c r="J285" s="377" t="str">
        <f>IF(ISBLANK(INDEX('Policy Characteristics'!D:D,MATCH($C285,'Policy Characteristics'!$C:$C,0))),"",INDEX('Policy Characteristics'!D:D,MATCH($C285,'Policy Characteristics'!$C:$C,0)))</f>
        <v>Ban New Power Plant Retrofits</v>
      </c>
      <c r="K285" s="363" t="str">
        <f>IF(ISBLANK(INDEX('Policy Characteristics'!E:E,MATCH($C285,'Policy Characteristics'!$C:$C,0))),"",INDEX('Policy Characteristics'!E:E,MATCH($C285,'Policy Characteristics'!$C:$C,0)))</f>
        <v>elec ban new power plant retrofits</v>
      </c>
      <c r="L285" s="363">
        <f>IF(ISBLANK(INDEX('Policy Characteristics'!F:F,MATCH($C285,'Policy Characteristics'!$C:$C,0))),"",INDEX('Policy Characteristics'!F:F,MATCH($C285,'Policy Characteristics'!$C:$C,0)))</f>
        <v>0</v>
      </c>
      <c r="M285" s="363">
        <f>IF(ISBLANK(INDEX('Policy Characteristics'!G:G,MATCH($C285,'Policy Characteristics'!$C:$C,0))),"",INDEX('Policy Characteristics'!G:G,MATCH($C285,'Policy Characteristics'!$C:$C,0)))</f>
        <v>1</v>
      </c>
      <c r="N285" s="363">
        <f>IF(ISBLANK(INDEX('Policy Characteristics'!H:H,MATCH($C285,'Policy Characteristics'!$C:$C,0))),"",INDEX('Policy Characteristics'!H:H,MATCH($C285,'Policy Characteristics'!$C:$C,0)))</f>
        <v>1</v>
      </c>
      <c r="O285" s="363" t="str">
        <f>IF(ISBLANK(INDEX('Policy Characteristics'!I:I,MATCH($C285,'Policy Characteristics'!$C:$C,0))),"",INDEX('Policy Characteristics'!I:I,MATCH($C285,'Policy Characteristics'!$C:$C,0)))</f>
        <v>on/off</v>
      </c>
      <c r="P285" s="363"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63" t="str">
        <f>IF(ISBLANK(INDEX('Policy Characteristics'!K:K,MATCH($C285,'Policy Characteristics'!$C:$C,0))),"",INDEX('Policy Characteristics'!K:K,MATCH($C285,'Policy Characteristics'!$C:$C,0)))</f>
        <v/>
      </c>
      <c r="R285" s="363" t="str">
        <f>IF(ISBLANK(INDEX('Policy Characteristics'!L:L,MATCH($C285,'Policy Characteristics'!$C:$C,0))),"",INDEX('Policy Characteristics'!L:L,MATCH($C285,'Policy Characteristics'!$C:$C,0)))</f>
        <v/>
      </c>
    </row>
    <row r="286" spans="1:18" s="363" customFormat="1" ht="19.95" customHeight="1">
      <c r="A286" s="363" t="str">
        <f>IF(ISBLANK(INDEX('Policy Characteristics'!A:A,MATCH($C286,'Policy Characteristics'!$C:$C,0))),"",INDEX('Policy Characteristics'!A:A,MATCH($C286,'Policy Characteristics'!$C:$C,0)))</f>
        <v>Electricity Supply</v>
      </c>
      <c r="B286" s="375" t="str">
        <f>IF(ISBLANK(INDEX('Policy Characteristics'!B:B,MATCH($C286,'Policy Characteristics'!$C:$C,0))),"",INDEX('Policy Characteristics'!B:B,MATCH($C286,'Policy Characteristics'!$C:$C,0)))</f>
        <v>Ban New Power Plant Retrofits</v>
      </c>
      <c r="C286" s="363" t="str">
        <f t="shared" si="19"/>
        <v>Boolean Ban New Power Plant Retrofits</v>
      </c>
      <c r="D286" s="356" t="s">
        <v>813</v>
      </c>
      <c r="E286" s="255"/>
      <c r="F286" s="356" t="s">
        <v>814</v>
      </c>
      <c r="G286" s="255"/>
      <c r="H286" s="18">
        <v>2444</v>
      </c>
      <c r="I286" s="376" t="s">
        <v>741</v>
      </c>
      <c r="J286" s="377" t="str">
        <f>IF(ISBLANK(INDEX('Policy Characteristics'!D:D,MATCH($C286,'Policy Characteristics'!$C:$C,0))),"",INDEX('Policy Characteristics'!D:D,MATCH($C286,'Policy Characteristics'!$C:$C,0)))</f>
        <v>Ban New Power Plant Retrofits</v>
      </c>
      <c r="K286" s="363" t="str">
        <f>IF(ISBLANK(INDEX('Policy Characteristics'!E:E,MATCH($C286,'Policy Characteristics'!$C:$C,0))),"",INDEX('Policy Characteristics'!E:E,MATCH($C286,'Policy Characteristics'!$C:$C,0)))</f>
        <v>elec ban new power plant retrofits</v>
      </c>
      <c r="L286" s="363">
        <f>IF(ISBLANK(INDEX('Policy Characteristics'!F:F,MATCH($C286,'Policy Characteristics'!$C:$C,0))),"",INDEX('Policy Characteristics'!F:F,MATCH($C286,'Policy Characteristics'!$C:$C,0)))</f>
        <v>0</v>
      </c>
      <c r="M286" s="363">
        <f>IF(ISBLANK(INDEX('Policy Characteristics'!G:G,MATCH($C286,'Policy Characteristics'!$C:$C,0))),"",INDEX('Policy Characteristics'!G:G,MATCH($C286,'Policy Characteristics'!$C:$C,0)))</f>
        <v>1</v>
      </c>
      <c r="N286" s="363">
        <f>IF(ISBLANK(INDEX('Policy Characteristics'!H:H,MATCH($C286,'Policy Characteristics'!$C:$C,0))),"",INDEX('Policy Characteristics'!H:H,MATCH($C286,'Policy Characteristics'!$C:$C,0)))</f>
        <v>1</v>
      </c>
      <c r="O286" s="363" t="str">
        <f>IF(ISBLANK(INDEX('Policy Characteristics'!I:I,MATCH($C286,'Policy Characteristics'!$C:$C,0))),"",INDEX('Policy Characteristics'!I:I,MATCH($C286,'Policy Characteristics'!$C:$C,0)))</f>
        <v>on/off</v>
      </c>
      <c r="P286" s="363"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63" t="str">
        <f>IF(ISBLANK(INDEX('Policy Characteristics'!K:K,MATCH($C286,'Policy Characteristics'!$C:$C,0))),"",INDEX('Policy Characteristics'!K:K,MATCH($C286,'Policy Characteristics'!$C:$C,0)))</f>
        <v/>
      </c>
      <c r="R286" s="363" t="str">
        <f>IF(ISBLANK(INDEX('Policy Characteristics'!L:L,MATCH($C286,'Policy Characteristics'!$C:$C,0))),"",INDEX('Policy Characteristics'!L:L,MATCH($C286,'Policy Characteristics'!$C:$C,0)))</f>
        <v/>
      </c>
    </row>
    <row r="287" spans="1:18" s="363" customFormat="1" ht="19.95" customHeight="1">
      <c r="A287" s="363" t="str">
        <f>IF(ISBLANK(INDEX('Policy Characteristics'!A:A,MATCH($C287,'Policy Characteristics'!$C:$C,0))),"",INDEX('Policy Characteristics'!A:A,MATCH($C287,'Policy Characteristics'!$C:$C,0)))</f>
        <v>Electricity Supply</v>
      </c>
      <c r="B287" s="375" t="str">
        <f>IF(ISBLANK(INDEX('Policy Characteristics'!B:B,MATCH($C287,'Policy Characteristics'!$C:$C,0))),"",INDEX('Policy Characteristics'!B:B,MATCH($C287,'Policy Characteristics'!$C:$C,0)))</f>
        <v>Ban New Power Plant Retrofits</v>
      </c>
      <c r="C287" s="363" t="str">
        <f t="shared" si="19"/>
        <v>Boolean Ban New Power Plant Retrofits</v>
      </c>
      <c r="D287" s="356" t="s">
        <v>815</v>
      </c>
      <c r="E287" s="255"/>
      <c r="F287" s="356" t="s">
        <v>816</v>
      </c>
      <c r="G287" s="255"/>
      <c r="H287" s="18">
        <v>2445</v>
      </c>
      <c r="I287" s="376" t="s">
        <v>741</v>
      </c>
      <c r="J287" s="377" t="str">
        <f>IF(ISBLANK(INDEX('Policy Characteristics'!D:D,MATCH($C287,'Policy Characteristics'!$C:$C,0))),"",INDEX('Policy Characteristics'!D:D,MATCH($C287,'Policy Characteristics'!$C:$C,0)))</f>
        <v>Ban New Power Plant Retrofits</v>
      </c>
      <c r="K287" s="363" t="str">
        <f>IF(ISBLANK(INDEX('Policy Characteristics'!E:E,MATCH($C287,'Policy Characteristics'!$C:$C,0))),"",INDEX('Policy Characteristics'!E:E,MATCH($C287,'Policy Characteristics'!$C:$C,0)))</f>
        <v>elec ban new power plant retrofits</v>
      </c>
      <c r="L287" s="363">
        <f>IF(ISBLANK(INDEX('Policy Characteristics'!F:F,MATCH($C287,'Policy Characteristics'!$C:$C,0))),"",INDEX('Policy Characteristics'!F:F,MATCH($C287,'Policy Characteristics'!$C:$C,0)))</f>
        <v>0</v>
      </c>
      <c r="M287" s="363">
        <f>IF(ISBLANK(INDEX('Policy Characteristics'!G:G,MATCH($C287,'Policy Characteristics'!$C:$C,0))),"",INDEX('Policy Characteristics'!G:G,MATCH($C287,'Policy Characteristics'!$C:$C,0)))</f>
        <v>1</v>
      </c>
      <c r="N287" s="363">
        <f>IF(ISBLANK(INDEX('Policy Characteristics'!H:H,MATCH($C287,'Policy Characteristics'!$C:$C,0))),"",INDEX('Policy Characteristics'!H:H,MATCH($C287,'Policy Characteristics'!$C:$C,0)))</f>
        <v>1</v>
      </c>
      <c r="O287" s="363" t="str">
        <f>IF(ISBLANK(INDEX('Policy Characteristics'!I:I,MATCH($C287,'Policy Characteristics'!$C:$C,0))),"",INDEX('Policy Characteristics'!I:I,MATCH($C287,'Policy Characteristics'!$C:$C,0)))</f>
        <v>on/off</v>
      </c>
      <c r="P287" s="363"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63" t="str">
        <f>IF(ISBLANK(INDEX('Policy Characteristics'!K:K,MATCH($C287,'Policy Characteristics'!$C:$C,0))),"",INDEX('Policy Characteristics'!K:K,MATCH($C287,'Policy Characteristics'!$C:$C,0)))</f>
        <v/>
      </c>
      <c r="R287" s="363" t="str">
        <f>IF(ISBLANK(INDEX('Policy Characteristics'!L:L,MATCH($C287,'Policy Characteristics'!$C:$C,0))),"",INDEX('Policy Characteristics'!L:L,MATCH($C287,'Policy Characteristics'!$C:$C,0)))</f>
        <v/>
      </c>
    </row>
    <row r="288" spans="1:18" s="363" customFormat="1" ht="19.95" customHeight="1">
      <c r="A288" s="363" t="str">
        <f>IF(ISBLANK(INDEX('Policy Characteristics'!A:A,MATCH($C288,'Policy Characteristics'!$C:$C,0))),"",INDEX('Policy Characteristics'!A:A,MATCH($C288,'Policy Characteristics'!$C:$C,0)))</f>
        <v>Electricity Supply</v>
      </c>
      <c r="B288" s="375" t="str">
        <f>IF(ISBLANK(INDEX('Policy Characteristics'!B:B,MATCH($C288,'Policy Characteristics'!$C:$C,0))),"",INDEX('Policy Characteristics'!B:B,MATCH($C288,'Policy Characteristics'!$C:$C,0)))</f>
        <v>Ban New Power Plant Retrofits</v>
      </c>
      <c r="C288" s="363" t="str">
        <f t="shared" si="19"/>
        <v>Boolean Ban New Power Plant Retrofits</v>
      </c>
      <c r="D288" s="356" t="s">
        <v>817</v>
      </c>
      <c r="E288" s="255"/>
      <c r="F288" s="356" t="s">
        <v>818</v>
      </c>
      <c r="G288" s="255"/>
      <c r="H288" s="18">
        <v>2446</v>
      </c>
      <c r="I288" s="376" t="s">
        <v>741</v>
      </c>
      <c r="J288" s="377" t="str">
        <f>IF(ISBLANK(INDEX('Policy Characteristics'!D:D,MATCH($C288,'Policy Characteristics'!$C:$C,0))),"",INDEX('Policy Characteristics'!D:D,MATCH($C288,'Policy Characteristics'!$C:$C,0)))</f>
        <v>Ban New Power Plant Retrofits</v>
      </c>
      <c r="K288" s="363" t="str">
        <f>IF(ISBLANK(INDEX('Policy Characteristics'!E:E,MATCH($C288,'Policy Characteristics'!$C:$C,0))),"",INDEX('Policy Characteristics'!E:E,MATCH($C288,'Policy Characteristics'!$C:$C,0)))</f>
        <v>elec ban new power plant retrofits</v>
      </c>
      <c r="L288" s="363">
        <f>IF(ISBLANK(INDEX('Policy Characteristics'!F:F,MATCH($C288,'Policy Characteristics'!$C:$C,0))),"",INDEX('Policy Characteristics'!F:F,MATCH($C288,'Policy Characteristics'!$C:$C,0)))</f>
        <v>0</v>
      </c>
      <c r="M288" s="363">
        <f>IF(ISBLANK(INDEX('Policy Characteristics'!G:G,MATCH($C288,'Policy Characteristics'!$C:$C,0))),"",INDEX('Policy Characteristics'!G:G,MATCH($C288,'Policy Characteristics'!$C:$C,0)))</f>
        <v>1</v>
      </c>
      <c r="N288" s="363">
        <f>IF(ISBLANK(INDEX('Policy Characteristics'!H:H,MATCH($C288,'Policy Characteristics'!$C:$C,0))),"",INDEX('Policy Characteristics'!H:H,MATCH($C288,'Policy Characteristics'!$C:$C,0)))</f>
        <v>1</v>
      </c>
      <c r="O288" s="363" t="str">
        <f>IF(ISBLANK(INDEX('Policy Characteristics'!I:I,MATCH($C288,'Policy Characteristics'!$C:$C,0))),"",INDEX('Policy Characteristics'!I:I,MATCH($C288,'Policy Characteristics'!$C:$C,0)))</f>
        <v>on/off</v>
      </c>
      <c r="P288" s="363"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63" t="str">
        <f>IF(ISBLANK(INDEX('Policy Characteristics'!K:K,MATCH($C288,'Policy Characteristics'!$C:$C,0))),"",INDEX('Policy Characteristics'!K:K,MATCH($C288,'Policy Characteristics'!$C:$C,0)))</f>
        <v/>
      </c>
      <c r="R288" s="363" t="str">
        <f>IF(ISBLANK(INDEX('Policy Characteristics'!L:L,MATCH($C288,'Policy Characteristics'!$C:$C,0))),"",INDEX('Policy Characteristics'!L:L,MATCH($C288,'Policy Characteristics'!$C:$C,0)))</f>
        <v/>
      </c>
    </row>
    <row r="289" spans="1:18" s="363" customFormat="1" ht="19.95" customHeight="1">
      <c r="A289" s="363" t="str">
        <f>IF(ISBLANK(INDEX('Policy Characteristics'!A:A,MATCH($C289,'Policy Characteristics'!$C:$C,0))),"",INDEX('Policy Characteristics'!A:A,MATCH($C289,'Policy Characteristics'!$C:$C,0)))</f>
        <v>Electricity Supply</v>
      </c>
      <c r="B289" s="375" t="str">
        <f>IF(ISBLANK(INDEX('Policy Characteristics'!B:B,MATCH($C289,'Policy Characteristics'!$C:$C,0))),"",INDEX('Policy Characteristics'!B:B,MATCH($C289,'Policy Characteristics'!$C:$C,0)))</f>
        <v>Ban New Power Plant Retrofits</v>
      </c>
      <c r="C289" s="363" t="str">
        <f t="shared" si="19"/>
        <v>Boolean Ban New Power Plant Retrofits</v>
      </c>
      <c r="D289" s="356" t="s">
        <v>819</v>
      </c>
      <c r="E289" s="255"/>
      <c r="F289" s="356" t="s">
        <v>820</v>
      </c>
      <c r="G289" s="255"/>
      <c r="H289" s="18">
        <v>2447</v>
      </c>
      <c r="I289" s="376" t="s">
        <v>741</v>
      </c>
      <c r="J289" s="377" t="str">
        <f>IF(ISBLANK(INDEX('Policy Characteristics'!D:D,MATCH($C289,'Policy Characteristics'!$C:$C,0))),"",INDEX('Policy Characteristics'!D:D,MATCH($C289,'Policy Characteristics'!$C:$C,0)))</f>
        <v>Ban New Power Plant Retrofits</v>
      </c>
      <c r="K289" s="363" t="str">
        <f>IF(ISBLANK(INDEX('Policy Characteristics'!E:E,MATCH($C289,'Policy Characteristics'!$C:$C,0))),"",INDEX('Policy Characteristics'!E:E,MATCH($C289,'Policy Characteristics'!$C:$C,0)))</f>
        <v>elec ban new power plant retrofits</v>
      </c>
      <c r="L289" s="363">
        <f>IF(ISBLANK(INDEX('Policy Characteristics'!F:F,MATCH($C289,'Policy Characteristics'!$C:$C,0))),"",INDEX('Policy Characteristics'!F:F,MATCH($C289,'Policy Characteristics'!$C:$C,0)))</f>
        <v>0</v>
      </c>
      <c r="M289" s="363">
        <f>IF(ISBLANK(INDEX('Policy Characteristics'!G:G,MATCH($C289,'Policy Characteristics'!$C:$C,0))),"",INDEX('Policy Characteristics'!G:G,MATCH($C289,'Policy Characteristics'!$C:$C,0)))</f>
        <v>1</v>
      </c>
      <c r="N289" s="363">
        <f>IF(ISBLANK(INDEX('Policy Characteristics'!H:H,MATCH($C289,'Policy Characteristics'!$C:$C,0))),"",INDEX('Policy Characteristics'!H:H,MATCH($C289,'Policy Characteristics'!$C:$C,0)))</f>
        <v>1</v>
      </c>
      <c r="O289" s="363" t="str">
        <f>IF(ISBLANK(INDEX('Policy Characteristics'!I:I,MATCH($C289,'Policy Characteristics'!$C:$C,0))),"",INDEX('Policy Characteristics'!I:I,MATCH($C289,'Policy Characteristics'!$C:$C,0)))</f>
        <v>on/off</v>
      </c>
      <c r="P289" s="363"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63" t="str">
        <f>IF(ISBLANK(INDEX('Policy Characteristics'!K:K,MATCH($C289,'Policy Characteristics'!$C:$C,0))),"",INDEX('Policy Characteristics'!K:K,MATCH($C289,'Policy Characteristics'!$C:$C,0)))</f>
        <v/>
      </c>
      <c r="R289" s="363" t="str">
        <f>IF(ISBLANK(INDEX('Policy Characteristics'!L:L,MATCH($C289,'Policy Characteristics'!$C:$C,0))),"",INDEX('Policy Characteristics'!L:L,MATCH($C289,'Policy Characteristics'!$C:$C,0)))</f>
        <v/>
      </c>
    </row>
    <row r="290" spans="1:18" s="363" customFormat="1" ht="19.95" customHeight="1">
      <c r="A290" s="363" t="str">
        <f>IF(ISBLANK(INDEX('Policy Characteristics'!A:A,MATCH($C290,'Policy Characteristics'!$C:$C,0))),"",INDEX('Policy Characteristics'!A:A,MATCH($C290,'Policy Characteristics'!$C:$C,0)))</f>
        <v>Electricity Supply</v>
      </c>
      <c r="B290" s="375" t="str">
        <f>IF(ISBLANK(INDEX('Policy Characteristics'!B:B,MATCH($C290,'Policy Characteristics'!$C:$C,0))),"",INDEX('Policy Characteristics'!B:B,MATCH($C290,'Policy Characteristics'!$C:$C,0)))</f>
        <v>Ban New Power Plant Retrofits</v>
      </c>
      <c r="C290" s="363" t="str">
        <f t="shared" si="19"/>
        <v>Boolean Ban New Power Plant Retrofits</v>
      </c>
      <c r="D290" s="356" t="s">
        <v>821</v>
      </c>
      <c r="E290" s="255"/>
      <c r="F290" s="356" t="s">
        <v>822</v>
      </c>
      <c r="G290" s="255"/>
      <c r="H290" s="18">
        <v>2448</v>
      </c>
      <c r="I290" s="376" t="s">
        <v>741</v>
      </c>
      <c r="J290" s="377" t="str">
        <f>IF(ISBLANK(INDEX('Policy Characteristics'!D:D,MATCH($C290,'Policy Characteristics'!$C:$C,0))),"",INDEX('Policy Characteristics'!D:D,MATCH($C290,'Policy Characteristics'!$C:$C,0)))</f>
        <v>Ban New Power Plant Retrofits</v>
      </c>
      <c r="K290" s="363" t="str">
        <f>IF(ISBLANK(INDEX('Policy Characteristics'!E:E,MATCH($C290,'Policy Characteristics'!$C:$C,0))),"",INDEX('Policy Characteristics'!E:E,MATCH($C290,'Policy Characteristics'!$C:$C,0)))</f>
        <v>elec ban new power plant retrofits</v>
      </c>
      <c r="L290" s="363">
        <f>IF(ISBLANK(INDEX('Policy Characteristics'!F:F,MATCH($C290,'Policy Characteristics'!$C:$C,0))),"",INDEX('Policy Characteristics'!F:F,MATCH($C290,'Policy Characteristics'!$C:$C,0)))</f>
        <v>0</v>
      </c>
      <c r="M290" s="363">
        <f>IF(ISBLANK(INDEX('Policy Characteristics'!G:G,MATCH($C290,'Policy Characteristics'!$C:$C,0))),"",INDEX('Policy Characteristics'!G:G,MATCH($C290,'Policy Characteristics'!$C:$C,0)))</f>
        <v>1</v>
      </c>
      <c r="N290" s="363">
        <f>IF(ISBLANK(INDEX('Policy Characteristics'!H:H,MATCH($C290,'Policy Characteristics'!$C:$C,0))),"",INDEX('Policy Characteristics'!H:H,MATCH($C290,'Policy Characteristics'!$C:$C,0)))</f>
        <v>1</v>
      </c>
      <c r="O290" s="363" t="str">
        <f>IF(ISBLANK(INDEX('Policy Characteristics'!I:I,MATCH($C290,'Policy Characteristics'!$C:$C,0))),"",INDEX('Policy Characteristics'!I:I,MATCH($C290,'Policy Characteristics'!$C:$C,0)))</f>
        <v>on/off</v>
      </c>
      <c r="P290" s="363"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63" t="str">
        <f>IF(ISBLANK(INDEX('Policy Characteristics'!K:K,MATCH($C290,'Policy Characteristics'!$C:$C,0))),"",INDEX('Policy Characteristics'!K:K,MATCH($C290,'Policy Characteristics'!$C:$C,0)))</f>
        <v/>
      </c>
      <c r="R290" s="363" t="str">
        <f>IF(ISBLANK(INDEX('Policy Characteristics'!L:L,MATCH($C290,'Policy Characteristics'!$C:$C,0))),"",INDEX('Policy Characteristics'!L:L,MATCH($C290,'Policy Characteristics'!$C:$C,0)))</f>
        <v/>
      </c>
    </row>
    <row r="291" spans="1:18" s="363" customFormat="1" ht="19.95" customHeight="1">
      <c r="A291" s="363" t="str">
        <f>IF(ISBLANK(INDEX('Policy Characteristics'!A:A,MATCH($C291,'Policy Characteristics'!$C:$C,0))),"",INDEX('Policy Characteristics'!A:A,MATCH($C291,'Policy Characteristics'!$C:$C,0)))</f>
        <v>Electricity Supply</v>
      </c>
      <c r="B291" s="375" t="str">
        <f>IF(ISBLANK(INDEX('Policy Characteristics'!B:B,MATCH($C291,'Policy Characteristics'!$C:$C,0))),"",INDEX('Policy Characteristics'!B:B,MATCH($C291,'Policy Characteristics'!$C:$C,0)))</f>
        <v>Ban New Power Plant Retrofits</v>
      </c>
      <c r="C291" s="363" t="str">
        <f t="shared" si="19"/>
        <v>Boolean Ban New Power Plant Retrofits</v>
      </c>
      <c r="D291" s="356" t="s">
        <v>823</v>
      </c>
      <c r="E291" s="255"/>
      <c r="F291" s="356" t="s">
        <v>824</v>
      </c>
      <c r="G291" s="255"/>
      <c r="H291" s="18">
        <v>2449</v>
      </c>
      <c r="I291" s="376" t="s">
        <v>741</v>
      </c>
      <c r="J291" s="377" t="str">
        <f>IF(ISBLANK(INDEX('Policy Characteristics'!D:D,MATCH($C291,'Policy Characteristics'!$C:$C,0))),"",INDEX('Policy Characteristics'!D:D,MATCH($C291,'Policy Characteristics'!$C:$C,0)))</f>
        <v>Ban New Power Plant Retrofits</v>
      </c>
      <c r="K291" s="363" t="str">
        <f>IF(ISBLANK(INDEX('Policy Characteristics'!E:E,MATCH($C291,'Policy Characteristics'!$C:$C,0))),"",INDEX('Policy Characteristics'!E:E,MATCH($C291,'Policy Characteristics'!$C:$C,0)))</f>
        <v>elec ban new power plant retrofits</v>
      </c>
      <c r="L291" s="363">
        <f>IF(ISBLANK(INDEX('Policy Characteristics'!F:F,MATCH($C291,'Policy Characteristics'!$C:$C,0))),"",INDEX('Policy Characteristics'!F:F,MATCH($C291,'Policy Characteristics'!$C:$C,0)))</f>
        <v>0</v>
      </c>
      <c r="M291" s="363">
        <f>IF(ISBLANK(INDEX('Policy Characteristics'!G:G,MATCH($C291,'Policy Characteristics'!$C:$C,0))),"",INDEX('Policy Characteristics'!G:G,MATCH($C291,'Policy Characteristics'!$C:$C,0)))</f>
        <v>1</v>
      </c>
      <c r="N291" s="363">
        <f>IF(ISBLANK(INDEX('Policy Characteristics'!H:H,MATCH($C291,'Policy Characteristics'!$C:$C,0))),"",INDEX('Policy Characteristics'!H:H,MATCH($C291,'Policy Characteristics'!$C:$C,0)))</f>
        <v>1</v>
      </c>
      <c r="O291" s="363" t="str">
        <f>IF(ISBLANK(INDEX('Policy Characteristics'!I:I,MATCH($C291,'Policy Characteristics'!$C:$C,0))),"",INDEX('Policy Characteristics'!I:I,MATCH($C291,'Policy Characteristics'!$C:$C,0)))</f>
        <v>on/off</v>
      </c>
      <c r="P291" s="363"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63" t="str">
        <f>IF(ISBLANK(INDEX('Policy Characteristics'!K:K,MATCH($C291,'Policy Characteristics'!$C:$C,0))),"",INDEX('Policy Characteristics'!K:K,MATCH($C291,'Policy Characteristics'!$C:$C,0)))</f>
        <v/>
      </c>
      <c r="R291" s="363" t="str">
        <f>IF(ISBLANK(INDEX('Policy Characteristics'!L:L,MATCH($C291,'Policy Characteristics'!$C:$C,0))),"",INDEX('Policy Characteristics'!L:L,MATCH($C291,'Policy Characteristics'!$C:$C,0)))</f>
        <v/>
      </c>
    </row>
    <row r="292" spans="1:18" s="363" customFormat="1" ht="19.95" customHeight="1">
      <c r="A292" s="363" t="str">
        <f>IF(ISBLANK(INDEX('Policy Characteristics'!A:A,MATCH($C292,'Policy Characteristics'!$C:$C,0))),"",INDEX('Policy Characteristics'!A:A,MATCH($C292,'Policy Characteristics'!$C:$C,0)))</f>
        <v>Electricity Supply</v>
      </c>
      <c r="B292" s="375" t="str">
        <f>IF(ISBLANK(INDEX('Policy Characteristics'!B:B,MATCH($C292,'Policy Characteristics'!$C:$C,0))),"",INDEX('Policy Characteristics'!B:B,MATCH($C292,'Policy Characteristics'!$C:$C,0)))</f>
        <v>Ban New Power Plant Retrofits</v>
      </c>
      <c r="C292" s="363" t="str">
        <f t="shared" si="19"/>
        <v>Boolean Ban New Power Plant Retrofits</v>
      </c>
      <c r="D292" s="356" t="s">
        <v>825</v>
      </c>
      <c r="E292" s="255"/>
      <c r="F292" s="356" t="s">
        <v>826</v>
      </c>
      <c r="G292" s="255"/>
      <c r="H292" s="18">
        <v>2450</v>
      </c>
      <c r="I292" s="376" t="s">
        <v>741</v>
      </c>
      <c r="J292" s="377" t="str">
        <f>IF(ISBLANK(INDEX('Policy Characteristics'!D:D,MATCH($C292,'Policy Characteristics'!$C:$C,0))),"",INDEX('Policy Characteristics'!D:D,MATCH($C292,'Policy Characteristics'!$C:$C,0)))</f>
        <v>Ban New Power Plant Retrofits</v>
      </c>
      <c r="K292" s="363" t="str">
        <f>IF(ISBLANK(INDEX('Policy Characteristics'!E:E,MATCH($C292,'Policy Characteristics'!$C:$C,0))),"",INDEX('Policy Characteristics'!E:E,MATCH($C292,'Policy Characteristics'!$C:$C,0)))</f>
        <v>elec ban new power plant retrofits</v>
      </c>
      <c r="L292" s="363">
        <f>IF(ISBLANK(INDEX('Policy Characteristics'!F:F,MATCH($C292,'Policy Characteristics'!$C:$C,0))),"",INDEX('Policy Characteristics'!F:F,MATCH($C292,'Policy Characteristics'!$C:$C,0)))</f>
        <v>0</v>
      </c>
      <c r="M292" s="363">
        <f>IF(ISBLANK(INDEX('Policy Characteristics'!G:G,MATCH($C292,'Policy Characteristics'!$C:$C,0))),"",INDEX('Policy Characteristics'!G:G,MATCH($C292,'Policy Characteristics'!$C:$C,0)))</f>
        <v>1</v>
      </c>
      <c r="N292" s="363">
        <f>IF(ISBLANK(INDEX('Policy Characteristics'!H:H,MATCH($C292,'Policy Characteristics'!$C:$C,0))),"",INDEX('Policy Characteristics'!H:H,MATCH($C292,'Policy Characteristics'!$C:$C,0)))</f>
        <v>1</v>
      </c>
      <c r="O292" s="363" t="str">
        <f>IF(ISBLANK(INDEX('Policy Characteristics'!I:I,MATCH($C292,'Policy Characteristics'!$C:$C,0))),"",INDEX('Policy Characteristics'!I:I,MATCH($C292,'Policy Characteristics'!$C:$C,0)))</f>
        <v>on/off</v>
      </c>
      <c r="P292" s="363"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63" t="str">
        <f>IF(ISBLANK(INDEX('Policy Characteristics'!K:K,MATCH($C292,'Policy Characteristics'!$C:$C,0))),"",INDEX('Policy Characteristics'!K:K,MATCH($C292,'Policy Characteristics'!$C:$C,0)))</f>
        <v/>
      </c>
      <c r="R292" s="363" t="str">
        <f>IF(ISBLANK(INDEX('Policy Characteristics'!L:L,MATCH($C292,'Policy Characteristics'!$C:$C,0))),"",INDEX('Policy Characteristics'!L:L,MATCH($C292,'Policy Characteristics'!$C:$C,0)))</f>
        <v/>
      </c>
    </row>
    <row r="293" spans="1:18" s="363" customFormat="1" ht="19.95" customHeight="1">
      <c r="A293" s="363" t="str">
        <f>IF(ISBLANK(INDEX('Policy Characteristics'!A:A,MATCH($C293,'Policy Characteristics'!$C:$C,0))),"",INDEX('Policy Characteristics'!A:A,MATCH($C293,'Policy Characteristics'!$C:$C,0)))</f>
        <v>Electricity Supply</v>
      </c>
      <c r="B293" s="375" t="str">
        <f>IF(ISBLANK(INDEX('Policy Characteristics'!B:B,MATCH($C293,'Policy Characteristics'!$C:$C,0))),"",INDEX('Policy Characteristics'!B:B,MATCH($C293,'Policy Characteristics'!$C:$C,0)))</f>
        <v>Ban New Power Plant Retrofits</v>
      </c>
      <c r="C293" s="363" t="str">
        <f t="shared" si="19"/>
        <v>Boolean Ban New Power Plant Retrofits</v>
      </c>
      <c r="D293" s="356" t="s">
        <v>827</v>
      </c>
      <c r="E293" s="255"/>
      <c r="F293" s="356" t="s">
        <v>828</v>
      </c>
      <c r="G293" s="255"/>
      <c r="H293" s="18">
        <v>2451</v>
      </c>
      <c r="I293" s="376" t="s">
        <v>741</v>
      </c>
      <c r="J293" s="377" t="str">
        <f>IF(ISBLANK(INDEX('Policy Characteristics'!D:D,MATCH($C293,'Policy Characteristics'!$C:$C,0))),"",INDEX('Policy Characteristics'!D:D,MATCH($C293,'Policy Characteristics'!$C:$C,0)))</f>
        <v>Ban New Power Plant Retrofits</v>
      </c>
      <c r="K293" s="363" t="str">
        <f>IF(ISBLANK(INDEX('Policy Characteristics'!E:E,MATCH($C293,'Policy Characteristics'!$C:$C,0))),"",INDEX('Policy Characteristics'!E:E,MATCH($C293,'Policy Characteristics'!$C:$C,0)))</f>
        <v>elec ban new power plant retrofits</v>
      </c>
      <c r="L293" s="363">
        <f>IF(ISBLANK(INDEX('Policy Characteristics'!F:F,MATCH($C293,'Policy Characteristics'!$C:$C,0))),"",INDEX('Policy Characteristics'!F:F,MATCH($C293,'Policy Characteristics'!$C:$C,0)))</f>
        <v>0</v>
      </c>
      <c r="M293" s="363">
        <f>IF(ISBLANK(INDEX('Policy Characteristics'!G:G,MATCH($C293,'Policy Characteristics'!$C:$C,0))),"",INDEX('Policy Characteristics'!G:G,MATCH($C293,'Policy Characteristics'!$C:$C,0)))</f>
        <v>1</v>
      </c>
      <c r="N293" s="363">
        <f>IF(ISBLANK(INDEX('Policy Characteristics'!H:H,MATCH($C293,'Policy Characteristics'!$C:$C,0))),"",INDEX('Policy Characteristics'!H:H,MATCH($C293,'Policy Characteristics'!$C:$C,0)))</f>
        <v>1</v>
      </c>
      <c r="O293" s="363" t="str">
        <f>IF(ISBLANK(INDEX('Policy Characteristics'!I:I,MATCH($C293,'Policy Characteristics'!$C:$C,0))),"",INDEX('Policy Characteristics'!I:I,MATCH($C293,'Policy Characteristics'!$C:$C,0)))</f>
        <v>on/off</v>
      </c>
      <c r="P293" s="363"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63" t="str">
        <f>IF(ISBLANK(INDEX('Policy Characteristics'!K:K,MATCH($C293,'Policy Characteristics'!$C:$C,0))),"",INDEX('Policy Characteristics'!K:K,MATCH($C293,'Policy Characteristics'!$C:$C,0)))</f>
        <v/>
      </c>
      <c r="R293" s="363" t="str">
        <f>IF(ISBLANK(INDEX('Policy Characteristics'!L:L,MATCH($C293,'Policy Characteristics'!$C:$C,0))),"",INDEX('Policy Characteristics'!L:L,MATCH($C293,'Policy Characteristics'!$C:$C,0)))</f>
        <v/>
      </c>
    </row>
    <row r="294" spans="1:18" s="363" customFormat="1" ht="19.95" customHeight="1">
      <c r="A294" s="363" t="str">
        <f>IF(ISBLANK(INDEX('Policy Characteristics'!A:A,MATCH($C294,'Policy Characteristics'!$C:$C,0))),"",INDEX('Policy Characteristics'!A:A,MATCH($C294,'Policy Characteristics'!$C:$C,0)))</f>
        <v>Electricity Supply</v>
      </c>
      <c r="B294" s="375" t="str">
        <f>IF(ISBLANK(INDEX('Policy Characteristics'!B:B,MATCH($C294,'Policy Characteristics'!$C:$C,0))),"",INDEX('Policy Characteristics'!B:B,MATCH($C294,'Policy Characteristics'!$C:$C,0)))</f>
        <v>Ban New Power Plant Retrofits</v>
      </c>
      <c r="C294" s="363" t="str">
        <f t="shared" si="19"/>
        <v>Boolean Ban New Power Plant Retrofits</v>
      </c>
      <c r="D294" s="356" t="s">
        <v>829</v>
      </c>
      <c r="E294" s="255"/>
      <c r="F294" s="356" t="s">
        <v>830</v>
      </c>
      <c r="G294" s="255"/>
      <c r="H294" s="18">
        <v>2452</v>
      </c>
      <c r="I294" s="376" t="s">
        <v>741</v>
      </c>
      <c r="J294" s="377" t="str">
        <f>IF(ISBLANK(INDEX('Policy Characteristics'!D:D,MATCH($C294,'Policy Characteristics'!$C:$C,0))),"",INDEX('Policy Characteristics'!D:D,MATCH($C294,'Policy Characteristics'!$C:$C,0)))</f>
        <v>Ban New Power Plant Retrofits</v>
      </c>
      <c r="K294" s="363" t="str">
        <f>IF(ISBLANK(INDEX('Policy Characteristics'!E:E,MATCH($C294,'Policy Characteristics'!$C:$C,0))),"",INDEX('Policy Characteristics'!E:E,MATCH($C294,'Policy Characteristics'!$C:$C,0)))</f>
        <v>elec ban new power plant retrofits</v>
      </c>
      <c r="L294" s="363">
        <f>IF(ISBLANK(INDEX('Policy Characteristics'!F:F,MATCH($C294,'Policy Characteristics'!$C:$C,0))),"",INDEX('Policy Characteristics'!F:F,MATCH($C294,'Policy Characteristics'!$C:$C,0)))</f>
        <v>0</v>
      </c>
      <c r="M294" s="363">
        <f>IF(ISBLANK(INDEX('Policy Characteristics'!G:G,MATCH($C294,'Policy Characteristics'!$C:$C,0))),"",INDEX('Policy Characteristics'!G:G,MATCH($C294,'Policy Characteristics'!$C:$C,0)))</f>
        <v>1</v>
      </c>
      <c r="N294" s="363">
        <f>IF(ISBLANK(INDEX('Policy Characteristics'!H:H,MATCH($C294,'Policy Characteristics'!$C:$C,0))),"",INDEX('Policy Characteristics'!H:H,MATCH($C294,'Policy Characteristics'!$C:$C,0)))</f>
        <v>1</v>
      </c>
      <c r="O294" s="363" t="str">
        <f>IF(ISBLANK(INDEX('Policy Characteristics'!I:I,MATCH($C294,'Policy Characteristics'!$C:$C,0))),"",INDEX('Policy Characteristics'!I:I,MATCH($C294,'Policy Characteristics'!$C:$C,0)))</f>
        <v>on/off</v>
      </c>
      <c r="P294" s="363"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63" t="str">
        <f>IF(ISBLANK(INDEX('Policy Characteristics'!K:K,MATCH($C294,'Policy Characteristics'!$C:$C,0))),"",INDEX('Policy Characteristics'!K:K,MATCH($C294,'Policy Characteristics'!$C:$C,0)))</f>
        <v/>
      </c>
      <c r="R294" s="363" t="str">
        <f>IF(ISBLANK(INDEX('Policy Characteristics'!L:L,MATCH($C294,'Policy Characteristics'!$C:$C,0))),"",INDEX('Policy Characteristics'!L:L,MATCH($C294,'Policy Characteristics'!$C:$C,0)))</f>
        <v/>
      </c>
    </row>
    <row r="295" spans="1:18" s="363" customFormat="1" ht="19.95" customHeight="1">
      <c r="A295" s="363" t="str">
        <f>IF(ISBLANK(INDEX('Policy Characteristics'!A:A,MATCH($C295,'Policy Characteristics'!$C:$C,0))),"",INDEX('Policy Characteristics'!A:A,MATCH($C295,'Policy Characteristics'!$C:$C,0)))</f>
        <v>Electricity Supply</v>
      </c>
      <c r="B295" s="375" t="str">
        <f>IF(ISBLANK(INDEX('Policy Characteristics'!B:B,MATCH($C295,'Policy Characteristics'!$C:$C,0))),"",INDEX('Policy Characteristics'!B:B,MATCH($C295,'Policy Characteristics'!$C:$C,0)))</f>
        <v>Ban New Power Plant Retrofits</v>
      </c>
      <c r="C295" s="363" t="str">
        <f t="shared" si="19"/>
        <v>Boolean Ban New Power Plant Retrofits</v>
      </c>
      <c r="D295" s="356" t="s">
        <v>831</v>
      </c>
      <c r="E295" s="255"/>
      <c r="F295" s="356" t="s">
        <v>832</v>
      </c>
      <c r="G295" s="255"/>
      <c r="H295" s="18">
        <v>2453</v>
      </c>
      <c r="I295" s="376" t="s">
        <v>731</v>
      </c>
      <c r="J295" s="377" t="str">
        <f>IF(ISBLANK(INDEX('Policy Characteristics'!D:D,MATCH($C295,'Policy Characteristics'!$C:$C,0))),"",INDEX('Policy Characteristics'!D:D,MATCH($C295,'Policy Characteristics'!$C:$C,0)))</f>
        <v>Ban New Power Plant Retrofits</v>
      </c>
      <c r="K295" s="363" t="str">
        <f>IF(ISBLANK(INDEX('Policy Characteristics'!E:E,MATCH($C295,'Policy Characteristics'!$C:$C,0))),"",INDEX('Policy Characteristics'!E:E,MATCH($C295,'Policy Characteristics'!$C:$C,0)))</f>
        <v>elec ban new power plant retrofits</v>
      </c>
      <c r="L295" s="363">
        <f>IF(ISBLANK(INDEX('Policy Characteristics'!F:F,MATCH($C295,'Policy Characteristics'!$C:$C,0))),"",INDEX('Policy Characteristics'!F:F,MATCH($C295,'Policy Characteristics'!$C:$C,0)))</f>
        <v>0</v>
      </c>
      <c r="M295" s="363">
        <f>IF(ISBLANK(INDEX('Policy Characteristics'!G:G,MATCH($C295,'Policy Characteristics'!$C:$C,0))),"",INDEX('Policy Characteristics'!G:G,MATCH($C295,'Policy Characteristics'!$C:$C,0)))</f>
        <v>1</v>
      </c>
      <c r="N295" s="363">
        <f>IF(ISBLANK(INDEX('Policy Characteristics'!H:H,MATCH($C295,'Policy Characteristics'!$C:$C,0))),"",INDEX('Policy Characteristics'!H:H,MATCH($C295,'Policy Characteristics'!$C:$C,0)))</f>
        <v>1</v>
      </c>
      <c r="O295" s="363" t="str">
        <f>IF(ISBLANK(INDEX('Policy Characteristics'!I:I,MATCH($C295,'Policy Characteristics'!$C:$C,0))),"",INDEX('Policy Characteristics'!I:I,MATCH($C295,'Policy Characteristics'!$C:$C,0)))</f>
        <v>on/off</v>
      </c>
      <c r="P295" s="363"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63" t="str">
        <f>IF(ISBLANK(INDEX('Policy Characteristics'!K:K,MATCH($C295,'Policy Characteristics'!$C:$C,0))),"",INDEX('Policy Characteristics'!K:K,MATCH($C295,'Policy Characteristics'!$C:$C,0)))</f>
        <v/>
      </c>
      <c r="R295" s="363" t="str">
        <f>IF(ISBLANK(INDEX('Policy Characteristics'!L:L,MATCH($C295,'Policy Characteristics'!$C:$C,0))),"",INDEX('Policy Characteristics'!L:L,MATCH($C295,'Policy Characteristics'!$C:$C,0)))</f>
        <v/>
      </c>
    </row>
    <row r="296" spans="1:18" s="363" customFormat="1" ht="19.95" customHeight="1">
      <c r="A296" s="363" t="str">
        <f>IF(ISBLANK(INDEX('Policy Characteristics'!A:A,MATCH($C296,'Policy Characteristics'!$C:$C,0))),"",INDEX('Policy Characteristics'!A:A,MATCH($C296,'Policy Characteristics'!$C:$C,0)))</f>
        <v>Electricity Supply</v>
      </c>
      <c r="B296" s="375" t="str">
        <f>IF(ISBLANK(INDEX('Policy Characteristics'!B:B,MATCH($C296,'Policy Characteristics'!$C:$C,0))),"",INDEX('Policy Characteristics'!B:B,MATCH($C296,'Policy Characteristics'!$C:$C,0)))</f>
        <v>Ban New Power Plant Retrofits</v>
      </c>
      <c r="C296" s="363" t="str">
        <f t="shared" si="19"/>
        <v>Boolean Ban New Power Plant Retrofits</v>
      </c>
      <c r="D296" s="356" t="s">
        <v>833</v>
      </c>
      <c r="E296" s="255"/>
      <c r="F296" s="356" t="s">
        <v>834</v>
      </c>
      <c r="G296" s="255"/>
      <c r="H296" s="18">
        <v>2454</v>
      </c>
      <c r="I296" s="376" t="s">
        <v>731</v>
      </c>
      <c r="J296" s="377" t="str">
        <f>IF(ISBLANK(INDEX('Policy Characteristics'!D:D,MATCH($C296,'Policy Characteristics'!$C:$C,0))),"",INDEX('Policy Characteristics'!D:D,MATCH($C296,'Policy Characteristics'!$C:$C,0)))</f>
        <v>Ban New Power Plant Retrofits</v>
      </c>
      <c r="K296" s="363" t="str">
        <f>IF(ISBLANK(INDEX('Policy Characteristics'!E:E,MATCH($C296,'Policy Characteristics'!$C:$C,0))),"",INDEX('Policy Characteristics'!E:E,MATCH($C296,'Policy Characteristics'!$C:$C,0)))</f>
        <v>elec ban new power plant retrofits</v>
      </c>
      <c r="L296" s="363">
        <f>IF(ISBLANK(INDEX('Policy Characteristics'!F:F,MATCH($C296,'Policy Characteristics'!$C:$C,0))),"",INDEX('Policy Characteristics'!F:F,MATCH($C296,'Policy Characteristics'!$C:$C,0)))</f>
        <v>0</v>
      </c>
      <c r="M296" s="363">
        <f>IF(ISBLANK(INDEX('Policy Characteristics'!G:G,MATCH($C296,'Policy Characteristics'!$C:$C,0))),"",INDEX('Policy Characteristics'!G:G,MATCH($C296,'Policy Characteristics'!$C:$C,0)))</f>
        <v>1</v>
      </c>
      <c r="N296" s="363">
        <f>IF(ISBLANK(INDEX('Policy Characteristics'!H:H,MATCH($C296,'Policy Characteristics'!$C:$C,0))),"",INDEX('Policy Characteristics'!H:H,MATCH($C296,'Policy Characteristics'!$C:$C,0)))</f>
        <v>1</v>
      </c>
      <c r="O296" s="363" t="str">
        <f>IF(ISBLANK(INDEX('Policy Characteristics'!I:I,MATCH($C296,'Policy Characteristics'!$C:$C,0))),"",INDEX('Policy Characteristics'!I:I,MATCH($C296,'Policy Characteristics'!$C:$C,0)))</f>
        <v>on/off</v>
      </c>
      <c r="P296" s="363"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63" t="str">
        <f>IF(ISBLANK(INDEX('Policy Characteristics'!K:K,MATCH($C296,'Policy Characteristics'!$C:$C,0))),"",INDEX('Policy Characteristics'!K:K,MATCH($C296,'Policy Characteristics'!$C:$C,0)))</f>
        <v/>
      </c>
      <c r="R296" s="363" t="str">
        <f>IF(ISBLANK(INDEX('Policy Characteristics'!L:L,MATCH($C296,'Policy Characteristics'!$C:$C,0))),"",INDEX('Policy Characteristics'!L:L,MATCH($C296,'Policy Characteristics'!$C:$C,0)))</f>
        <v/>
      </c>
    </row>
    <row r="297" spans="1:18" s="363" customFormat="1" ht="19.95" customHeight="1">
      <c r="A297" s="363" t="str">
        <f>IF(ISBLANK(INDEX('Policy Characteristics'!A:A,MATCH($C297,'Policy Characteristics'!$C:$C,0))),"",INDEX('Policy Characteristics'!A:A,MATCH($C297,'Policy Characteristics'!$C:$C,0)))</f>
        <v>Electricity Supply</v>
      </c>
      <c r="B297" s="375" t="str">
        <f>IF(ISBLANK(INDEX('Policy Characteristics'!B:B,MATCH($C297,'Policy Characteristics'!$C:$C,0))),"",INDEX('Policy Characteristics'!B:B,MATCH($C297,'Policy Characteristics'!$C:$C,0)))</f>
        <v>Ban New Power Plant Retrofits</v>
      </c>
      <c r="C297" s="363" t="str">
        <f t="shared" si="19"/>
        <v>Boolean Ban New Power Plant Retrofits</v>
      </c>
      <c r="D297" s="356" t="s">
        <v>835</v>
      </c>
      <c r="E297" s="255"/>
      <c r="F297" s="356" t="s">
        <v>836</v>
      </c>
      <c r="G297" s="255"/>
      <c r="H297" s="18">
        <v>2455</v>
      </c>
      <c r="I297" s="376" t="s">
        <v>731</v>
      </c>
      <c r="J297" s="377" t="str">
        <f>IF(ISBLANK(INDEX('Policy Characteristics'!D:D,MATCH($C297,'Policy Characteristics'!$C:$C,0))),"",INDEX('Policy Characteristics'!D:D,MATCH($C297,'Policy Characteristics'!$C:$C,0)))</f>
        <v>Ban New Power Plant Retrofits</v>
      </c>
      <c r="K297" s="363" t="str">
        <f>IF(ISBLANK(INDEX('Policy Characteristics'!E:E,MATCH($C297,'Policy Characteristics'!$C:$C,0))),"",INDEX('Policy Characteristics'!E:E,MATCH($C297,'Policy Characteristics'!$C:$C,0)))</f>
        <v>elec ban new power plant retrofits</v>
      </c>
      <c r="L297" s="363">
        <f>IF(ISBLANK(INDEX('Policy Characteristics'!F:F,MATCH($C297,'Policy Characteristics'!$C:$C,0))),"",INDEX('Policy Characteristics'!F:F,MATCH($C297,'Policy Characteristics'!$C:$C,0)))</f>
        <v>0</v>
      </c>
      <c r="M297" s="363">
        <f>IF(ISBLANK(INDEX('Policy Characteristics'!G:G,MATCH($C297,'Policy Characteristics'!$C:$C,0))),"",INDEX('Policy Characteristics'!G:G,MATCH($C297,'Policy Characteristics'!$C:$C,0)))</f>
        <v>1</v>
      </c>
      <c r="N297" s="363">
        <f>IF(ISBLANK(INDEX('Policy Characteristics'!H:H,MATCH($C297,'Policy Characteristics'!$C:$C,0))),"",INDEX('Policy Characteristics'!H:H,MATCH($C297,'Policy Characteristics'!$C:$C,0)))</f>
        <v>1</v>
      </c>
      <c r="O297" s="363" t="str">
        <f>IF(ISBLANK(INDEX('Policy Characteristics'!I:I,MATCH($C297,'Policy Characteristics'!$C:$C,0))),"",INDEX('Policy Characteristics'!I:I,MATCH($C297,'Policy Characteristics'!$C:$C,0)))</f>
        <v>on/off</v>
      </c>
      <c r="P297" s="363"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63" t="str">
        <f>IF(ISBLANK(INDEX('Policy Characteristics'!K:K,MATCH($C297,'Policy Characteristics'!$C:$C,0))),"",INDEX('Policy Characteristics'!K:K,MATCH($C297,'Policy Characteristics'!$C:$C,0)))</f>
        <v/>
      </c>
      <c r="R297" s="363" t="str">
        <f>IF(ISBLANK(INDEX('Policy Characteristics'!L:L,MATCH($C297,'Policy Characteristics'!$C:$C,0))),"",INDEX('Policy Characteristics'!L:L,MATCH($C297,'Policy Characteristics'!$C:$C,0)))</f>
        <v/>
      </c>
    </row>
    <row r="298" spans="1:18" s="363" customFormat="1" ht="19.95" customHeight="1">
      <c r="A298" s="363" t="str">
        <f>IF(ISBLANK(INDEX('Policy Characteristics'!A:A,MATCH($C298,'Policy Characteristics'!$C:$C,0))),"",INDEX('Policy Characteristics'!A:A,MATCH($C298,'Policy Characteristics'!$C:$C,0)))</f>
        <v>Electricity Supply</v>
      </c>
      <c r="B298" s="375" t="str">
        <f>IF(ISBLANK(INDEX('Policy Characteristics'!B:B,MATCH($C298,'Policy Characteristics'!$C:$C,0))),"",INDEX('Policy Characteristics'!B:B,MATCH($C298,'Policy Characteristics'!$C:$C,0)))</f>
        <v>Ban New Power Plant Retrofits</v>
      </c>
      <c r="C298" s="363" t="str">
        <f t="shared" si="19"/>
        <v>Boolean Ban New Power Plant Retrofits</v>
      </c>
      <c r="D298" s="356" t="s">
        <v>837</v>
      </c>
      <c r="E298" s="255"/>
      <c r="F298" s="356" t="s">
        <v>838</v>
      </c>
      <c r="G298" s="255"/>
      <c r="H298" s="18">
        <v>2456</v>
      </c>
      <c r="I298" s="376" t="s">
        <v>731</v>
      </c>
      <c r="J298" s="377" t="str">
        <f>IF(ISBLANK(INDEX('Policy Characteristics'!D:D,MATCH($C298,'Policy Characteristics'!$C:$C,0))),"",INDEX('Policy Characteristics'!D:D,MATCH($C298,'Policy Characteristics'!$C:$C,0)))</f>
        <v>Ban New Power Plant Retrofits</v>
      </c>
      <c r="K298" s="363" t="str">
        <f>IF(ISBLANK(INDEX('Policy Characteristics'!E:E,MATCH($C298,'Policy Characteristics'!$C:$C,0))),"",INDEX('Policy Characteristics'!E:E,MATCH($C298,'Policy Characteristics'!$C:$C,0)))</f>
        <v>elec ban new power plant retrofits</v>
      </c>
      <c r="L298" s="363">
        <f>IF(ISBLANK(INDEX('Policy Characteristics'!F:F,MATCH($C298,'Policy Characteristics'!$C:$C,0))),"",INDEX('Policy Characteristics'!F:F,MATCH($C298,'Policy Characteristics'!$C:$C,0)))</f>
        <v>0</v>
      </c>
      <c r="M298" s="363">
        <f>IF(ISBLANK(INDEX('Policy Characteristics'!G:G,MATCH($C298,'Policy Characteristics'!$C:$C,0))),"",INDEX('Policy Characteristics'!G:G,MATCH($C298,'Policy Characteristics'!$C:$C,0)))</f>
        <v>1</v>
      </c>
      <c r="N298" s="363">
        <f>IF(ISBLANK(INDEX('Policy Characteristics'!H:H,MATCH($C298,'Policy Characteristics'!$C:$C,0))),"",INDEX('Policy Characteristics'!H:H,MATCH($C298,'Policy Characteristics'!$C:$C,0)))</f>
        <v>1</v>
      </c>
      <c r="O298" s="363" t="str">
        <f>IF(ISBLANK(INDEX('Policy Characteristics'!I:I,MATCH($C298,'Policy Characteristics'!$C:$C,0))),"",INDEX('Policy Characteristics'!I:I,MATCH($C298,'Policy Characteristics'!$C:$C,0)))</f>
        <v>on/off</v>
      </c>
      <c r="P298" s="363"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63" t="str">
        <f>IF(ISBLANK(INDEX('Policy Characteristics'!K:K,MATCH($C298,'Policy Characteristics'!$C:$C,0))),"",INDEX('Policy Characteristics'!K:K,MATCH($C298,'Policy Characteristics'!$C:$C,0)))</f>
        <v/>
      </c>
      <c r="R298" s="363" t="str">
        <f>IF(ISBLANK(INDEX('Policy Characteristics'!L:L,MATCH($C298,'Policy Characteristics'!$C:$C,0))),"",INDEX('Policy Characteristics'!L:L,MATCH($C298,'Policy Characteristics'!$C:$C,0)))</f>
        <v/>
      </c>
    </row>
    <row r="299" spans="1:18" s="363" customFormat="1" ht="19.95" customHeight="1">
      <c r="A299" s="363" t="str">
        <f>IF(ISBLANK(INDEX('Policy Characteristics'!A:A,MATCH($C299,'Policy Characteristics'!$C:$C,0))),"",INDEX('Policy Characteristics'!A:A,MATCH($C299,'Policy Characteristics'!$C:$C,0)))</f>
        <v>Electricity Supply</v>
      </c>
      <c r="B299" s="375" t="str">
        <f>IF(ISBLANK(INDEX('Policy Characteristics'!B:B,MATCH($C299,'Policy Characteristics'!$C:$C,0))),"",INDEX('Policy Characteristics'!B:B,MATCH($C299,'Policy Characteristics'!$C:$C,0)))</f>
        <v>Ban New Power Plant Retrofits</v>
      </c>
      <c r="C299" s="363" t="str">
        <f t="shared" si="19"/>
        <v>Boolean Ban New Power Plant Retrofits</v>
      </c>
      <c r="D299" s="356" t="s">
        <v>839</v>
      </c>
      <c r="E299" s="255"/>
      <c r="F299" s="356" t="s">
        <v>840</v>
      </c>
      <c r="G299" s="255"/>
      <c r="H299" s="18">
        <v>2457</v>
      </c>
      <c r="I299" s="376" t="s">
        <v>741</v>
      </c>
      <c r="J299" s="377" t="str">
        <f>IF(ISBLANK(INDEX('Policy Characteristics'!D:D,MATCH($C299,'Policy Characteristics'!$C:$C,0))),"",INDEX('Policy Characteristics'!D:D,MATCH($C299,'Policy Characteristics'!$C:$C,0)))</f>
        <v>Ban New Power Plant Retrofits</v>
      </c>
      <c r="K299" s="363" t="str">
        <f>IF(ISBLANK(INDEX('Policy Characteristics'!E:E,MATCH($C299,'Policy Characteristics'!$C:$C,0))),"",INDEX('Policy Characteristics'!E:E,MATCH($C299,'Policy Characteristics'!$C:$C,0)))</f>
        <v>elec ban new power plant retrofits</v>
      </c>
      <c r="L299" s="363">
        <f>IF(ISBLANK(INDEX('Policy Characteristics'!F:F,MATCH($C299,'Policy Characteristics'!$C:$C,0))),"",INDEX('Policy Characteristics'!F:F,MATCH($C299,'Policy Characteristics'!$C:$C,0)))</f>
        <v>0</v>
      </c>
      <c r="M299" s="363">
        <f>IF(ISBLANK(INDEX('Policy Characteristics'!G:G,MATCH($C299,'Policy Characteristics'!$C:$C,0))),"",INDEX('Policy Characteristics'!G:G,MATCH($C299,'Policy Characteristics'!$C:$C,0)))</f>
        <v>1</v>
      </c>
      <c r="N299" s="363">
        <f>IF(ISBLANK(INDEX('Policy Characteristics'!H:H,MATCH($C299,'Policy Characteristics'!$C:$C,0))),"",INDEX('Policy Characteristics'!H:H,MATCH($C299,'Policy Characteristics'!$C:$C,0)))</f>
        <v>1</v>
      </c>
      <c r="O299" s="363" t="str">
        <f>IF(ISBLANK(INDEX('Policy Characteristics'!I:I,MATCH($C299,'Policy Characteristics'!$C:$C,0))),"",INDEX('Policy Characteristics'!I:I,MATCH($C299,'Policy Characteristics'!$C:$C,0)))</f>
        <v>on/off</v>
      </c>
      <c r="P299" s="363"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63" t="str">
        <f>IF(ISBLANK(INDEX('Policy Characteristics'!K:K,MATCH($C299,'Policy Characteristics'!$C:$C,0))),"",INDEX('Policy Characteristics'!K:K,MATCH($C299,'Policy Characteristics'!$C:$C,0)))</f>
        <v/>
      </c>
      <c r="R299" s="363" t="str">
        <f>IF(ISBLANK(INDEX('Policy Characteristics'!L:L,MATCH($C299,'Policy Characteristics'!$C:$C,0))),"",INDEX('Policy Characteristics'!L:L,MATCH($C299,'Policy Characteristics'!$C:$C,0)))</f>
        <v/>
      </c>
    </row>
    <row r="300" spans="1:18" s="363" customFormat="1" ht="19.95" customHeight="1">
      <c r="A300" s="363" t="str">
        <f>IF(ISBLANK(INDEX('Policy Characteristics'!A:A,MATCH($C300,'Policy Characteristics'!$C:$C,0))),"",INDEX('Policy Characteristics'!A:A,MATCH($C300,'Policy Characteristics'!$C:$C,0)))</f>
        <v>Electricity Supply</v>
      </c>
      <c r="B300" s="375" t="str">
        <f>IF(ISBLANK(INDEX('Policy Characteristics'!B:B,MATCH($C300,'Policy Characteristics'!$C:$C,0))),"",INDEX('Policy Characteristics'!B:B,MATCH($C300,'Policy Characteristics'!$C:$C,0)))</f>
        <v>Ban New Power Plant Retrofits</v>
      </c>
      <c r="C300" s="363" t="str">
        <f t="shared" si="19"/>
        <v>Boolean Ban New Power Plant Retrofits</v>
      </c>
      <c r="D300" s="356" t="s">
        <v>841</v>
      </c>
      <c r="E300" s="255"/>
      <c r="F300" s="356" t="s">
        <v>842</v>
      </c>
      <c r="G300" s="255"/>
      <c r="H300" s="18">
        <v>2458</v>
      </c>
      <c r="I300" s="376" t="s">
        <v>741</v>
      </c>
      <c r="J300" s="377" t="str">
        <f>IF(ISBLANK(INDEX('Policy Characteristics'!D:D,MATCH($C300,'Policy Characteristics'!$C:$C,0))),"",INDEX('Policy Characteristics'!D:D,MATCH($C300,'Policy Characteristics'!$C:$C,0)))</f>
        <v>Ban New Power Plant Retrofits</v>
      </c>
      <c r="K300" s="363" t="str">
        <f>IF(ISBLANK(INDEX('Policy Characteristics'!E:E,MATCH($C300,'Policy Characteristics'!$C:$C,0))),"",INDEX('Policy Characteristics'!E:E,MATCH($C300,'Policy Characteristics'!$C:$C,0)))</f>
        <v>elec ban new power plant retrofits</v>
      </c>
      <c r="L300" s="363">
        <f>IF(ISBLANK(INDEX('Policy Characteristics'!F:F,MATCH($C300,'Policy Characteristics'!$C:$C,0))),"",INDEX('Policy Characteristics'!F:F,MATCH($C300,'Policy Characteristics'!$C:$C,0)))</f>
        <v>0</v>
      </c>
      <c r="M300" s="363">
        <f>IF(ISBLANK(INDEX('Policy Characteristics'!G:G,MATCH($C300,'Policy Characteristics'!$C:$C,0))),"",INDEX('Policy Characteristics'!G:G,MATCH($C300,'Policy Characteristics'!$C:$C,0)))</f>
        <v>1</v>
      </c>
      <c r="N300" s="363">
        <f>IF(ISBLANK(INDEX('Policy Characteristics'!H:H,MATCH($C300,'Policy Characteristics'!$C:$C,0))),"",INDEX('Policy Characteristics'!H:H,MATCH($C300,'Policy Characteristics'!$C:$C,0)))</f>
        <v>1</v>
      </c>
      <c r="O300" s="363" t="str">
        <f>IF(ISBLANK(INDEX('Policy Characteristics'!I:I,MATCH($C300,'Policy Characteristics'!$C:$C,0))),"",INDEX('Policy Characteristics'!I:I,MATCH($C300,'Policy Characteristics'!$C:$C,0)))</f>
        <v>on/off</v>
      </c>
      <c r="P300" s="363"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63" t="str">
        <f>IF(ISBLANK(INDEX('Policy Characteristics'!K:K,MATCH($C300,'Policy Characteristics'!$C:$C,0))),"",INDEX('Policy Characteristics'!K:K,MATCH($C300,'Policy Characteristics'!$C:$C,0)))</f>
        <v/>
      </c>
      <c r="R300" s="363" t="str">
        <f>IF(ISBLANK(INDEX('Policy Characteristics'!L:L,MATCH($C300,'Policy Characteristics'!$C:$C,0))),"",INDEX('Policy Characteristics'!L:L,MATCH($C300,'Policy Characteristics'!$C:$C,0)))</f>
        <v/>
      </c>
    </row>
    <row r="301" spans="1:18" s="363" customFormat="1" ht="19.95" customHeight="1">
      <c r="A301" s="363" t="str">
        <f>IF(ISBLANK(INDEX('Policy Characteristics'!A:A,MATCH($C301,'Policy Characteristics'!$C:$C,0))),"",INDEX('Policy Characteristics'!A:A,MATCH($C301,'Policy Characteristics'!$C:$C,0)))</f>
        <v>Electricity Supply</v>
      </c>
      <c r="B301" s="375" t="str">
        <f>IF(ISBLANK(INDEX('Policy Characteristics'!B:B,MATCH($C301,'Policy Characteristics'!$C:$C,0))),"",INDEX('Policy Characteristics'!B:B,MATCH($C301,'Policy Characteristics'!$C:$C,0)))</f>
        <v>Ban New Power Plant Retrofits</v>
      </c>
      <c r="C301" s="363" t="str">
        <f t="shared" si="19"/>
        <v>Boolean Ban New Power Plant Retrofits</v>
      </c>
      <c r="D301" s="356" t="s">
        <v>843</v>
      </c>
      <c r="E301" s="255"/>
      <c r="F301" s="356" t="s">
        <v>844</v>
      </c>
      <c r="G301" s="255"/>
      <c r="H301" s="18">
        <v>2459</v>
      </c>
      <c r="I301" s="376" t="s">
        <v>741</v>
      </c>
      <c r="J301" s="377" t="str">
        <f>IF(ISBLANK(INDEX('Policy Characteristics'!D:D,MATCH($C301,'Policy Characteristics'!$C:$C,0))),"",INDEX('Policy Characteristics'!D:D,MATCH($C301,'Policy Characteristics'!$C:$C,0)))</f>
        <v>Ban New Power Plant Retrofits</v>
      </c>
      <c r="K301" s="363" t="str">
        <f>IF(ISBLANK(INDEX('Policy Characteristics'!E:E,MATCH($C301,'Policy Characteristics'!$C:$C,0))),"",INDEX('Policy Characteristics'!E:E,MATCH($C301,'Policy Characteristics'!$C:$C,0)))</f>
        <v>elec ban new power plant retrofits</v>
      </c>
      <c r="L301" s="363">
        <f>IF(ISBLANK(INDEX('Policy Characteristics'!F:F,MATCH($C301,'Policy Characteristics'!$C:$C,0))),"",INDEX('Policy Characteristics'!F:F,MATCH($C301,'Policy Characteristics'!$C:$C,0)))</f>
        <v>0</v>
      </c>
      <c r="M301" s="363">
        <f>IF(ISBLANK(INDEX('Policy Characteristics'!G:G,MATCH($C301,'Policy Characteristics'!$C:$C,0))),"",INDEX('Policy Characteristics'!G:G,MATCH($C301,'Policy Characteristics'!$C:$C,0)))</f>
        <v>1</v>
      </c>
      <c r="N301" s="363">
        <f>IF(ISBLANK(INDEX('Policy Characteristics'!H:H,MATCH($C301,'Policy Characteristics'!$C:$C,0))),"",INDEX('Policy Characteristics'!H:H,MATCH($C301,'Policy Characteristics'!$C:$C,0)))</f>
        <v>1</v>
      </c>
      <c r="O301" s="363" t="str">
        <f>IF(ISBLANK(INDEX('Policy Characteristics'!I:I,MATCH($C301,'Policy Characteristics'!$C:$C,0))),"",INDEX('Policy Characteristics'!I:I,MATCH($C301,'Policy Characteristics'!$C:$C,0)))</f>
        <v>on/off</v>
      </c>
      <c r="P301" s="363"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63" t="str">
        <f>IF(ISBLANK(INDEX('Policy Characteristics'!K:K,MATCH($C301,'Policy Characteristics'!$C:$C,0))),"",INDEX('Policy Characteristics'!K:K,MATCH($C301,'Policy Characteristics'!$C:$C,0)))</f>
        <v/>
      </c>
      <c r="R301" s="363" t="str">
        <f>IF(ISBLANK(INDEX('Policy Characteristics'!L:L,MATCH($C301,'Policy Characteristics'!$C:$C,0))),"",INDEX('Policy Characteristics'!L:L,MATCH($C301,'Policy Characteristics'!$C:$C,0)))</f>
        <v/>
      </c>
    </row>
    <row r="302" spans="1:18" s="363" customFormat="1" ht="19.95" customHeight="1">
      <c r="A302" s="363" t="str">
        <f>IF(ISBLANK(INDEX('Policy Characteristics'!A:A,MATCH($C302,'Policy Characteristics'!$C:$C,0))),"",INDEX('Policy Characteristics'!A:A,MATCH($C302,'Policy Characteristics'!$C:$C,0)))</f>
        <v>Electricity Supply</v>
      </c>
      <c r="B302" s="375" t="str">
        <f>IF(ISBLANK(INDEX('Policy Characteristics'!B:B,MATCH($C302,'Policy Characteristics'!$C:$C,0))),"",INDEX('Policy Characteristics'!B:B,MATCH($C302,'Policy Characteristics'!$C:$C,0)))</f>
        <v>Clean Electricity Standard</v>
      </c>
      <c r="C302" t="s">
        <v>244</v>
      </c>
      <c r="D302" s="255"/>
      <c r="E302" s="255"/>
      <c r="F302" s="255"/>
      <c r="G302" s="255"/>
      <c r="H302" s="18">
        <v>508</v>
      </c>
      <c r="I302" s="376" t="s">
        <v>731</v>
      </c>
      <c r="J302" s="377" t="str">
        <f>IF(ISBLANK(INDEX('Policy Characteristics'!D:D,MATCH($C302,'Policy Characteristics'!$C:$C,0))),"",INDEX('Policy Characteristics'!D:D,MATCH($C302,'Policy Characteristics'!$C:$C,0)))</f>
        <v>Clean Electricity Standard</v>
      </c>
      <c r="K302" s="363"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63" t="str">
        <f>IF(ISBLANK(INDEX('Policy Characteristics'!I:I,MATCH($C302,'Policy Characteristics'!$C:$C,0))),"",INDEX('Policy Characteristics'!I:I,MATCH($C302,'Policy Characteristics'!$C:$C,0)))</f>
        <v>% of electricity generation</v>
      </c>
      <c r="P302" s="363"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363" t="str">
        <f>IF(ISBLANK(INDEX('Policy Characteristics'!K:K,MATCH($C302,'Policy Characteristics'!$C:$C,0))),"",INDEX('Policy Characteristics'!K:K,MATCH($C302,'Policy Characteristics'!$C:$C,0)))</f>
        <v>electricity-sector-main.html#ces</v>
      </c>
      <c r="R302" s="363" t="str">
        <f>IF(ISBLANK(INDEX('Policy Characteristics'!L:L,MATCH($C302,'Policy Characteristics'!$C:$C,0))),"",INDEX('Policy Characteristics'!L:L,MATCH($C302,'Policy Characteristics'!$C:$C,0)))</f>
        <v>clean-energy-standard.html</v>
      </c>
    </row>
    <row r="303" spans="1:18" s="363" customFormat="1" ht="19.95" customHeight="1">
      <c r="A303" s="363" t="str">
        <f>IF(ISBLANK(INDEX('Policy Characteristics'!A:A,MATCH($C303,'Policy Characteristics'!$C:$C,0))),"",INDEX('Policy Characteristics'!A:A,MATCH($C303,'Policy Characteristics'!$C:$C,0)))</f>
        <v>Electricity Supply</v>
      </c>
      <c r="B303" s="375" t="str">
        <f>IF(ISBLANK(INDEX('Policy Characteristics'!B:B,MATCH($C303,'Policy Characteristics'!$C:$C,0))),"",INDEX('Policy Characteristics'!B:B,MATCH($C303,'Policy Characteristics'!$C:$C,0)))</f>
        <v>Clean Electricity Standard Foresight</v>
      </c>
      <c r="C303" t="s">
        <v>252</v>
      </c>
      <c r="D303" s="255"/>
      <c r="E303" s="255"/>
      <c r="F303" s="255"/>
      <c r="G303" s="255"/>
      <c r="H303" s="18">
        <v>2234</v>
      </c>
      <c r="I303" s="376" t="s">
        <v>741</v>
      </c>
      <c r="J303" s="377" t="str">
        <f>IF(ISBLANK(INDEX('Policy Characteristics'!D:D,MATCH($C303,'Policy Characteristics'!$C:$C,0))),"",INDEX('Policy Characteristics'!D:D,MATCH($C303,'Policy Characteristics'!$C:$C,0)))</f>
        <v/>
      </c>
      <c r="K303" s="363"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63" t="str">
        <f>IF(ISBLANK(INDEX('Policy Characteristics'!I:I,MATCH($C303,'Policy Characteristics'!$C:$C,0))),"",INDEX('Policy Characteristics'!I:I,MATCH($C303,'Policy Characteristics'!$C:$C,0)))</f>
        <v>on/off</v>
      </c>
      <c r="P303" s="363"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63" t="str">
        <f>IF(ISBLANK(INDEX('Policy Characteristics'!K:K,MATCH($C303,'Policy Characteristics'!$C:$C,0))),"",INDEX('Policy Characteristics'!K:K,MATCH($C303,'Policy Characteristics'!$C:$C,0)))</f>
        <v/>
      </c>
      <c r="R303" s="363" t="str">
        <f>IF(ISBLANK(INDEX('Policy Characteristics'!L:L,MATCH($C303,'Policy Characteristics'!$C:$C,0))),"",INDEX('Policy Characteristics'!L:L,MATCH($C303,'Policy Characteristics'!$C:$C,0)))</f>
        <v/>
      </c>
    </row>
    <row r="304" spans="1:18" s="363" customFormat="1" ht="19.95" customHeight="1">
      <c r="A304" s="363" t="str">
        <f>IF(ISBLANK(INDEX('Policy Characteristics'!A:A,MATCH($C304,'Policy Characteristics'!$C:$C,0))),"",INDEX('Policy Characteristics'!A:A,MATCH($C304,'Policy Characteristics'!$C:$C,0)))</f>
        <v>Electricity Supply</v>
      </c>
      <c r="B304" s="375" t="str">
        <f>IF(ISBLANK(INDEX('Policy Characteristics'!B:B,MATCH($C304,'Policy Characteristics'!$C:$C,0))),"",INDEX('Policy Characteristics'!B:B,MATCH($C304,'Policy Characteristics'!$C:$C,0)))</f>
        <v xml:space="preserve">Lift the Clean Electricity Standard Alternative Compliance Payment </v>
      </c>
      <c r="C304" t="s">
        <v>255</v>
      </c>
      <c r="D304" s="255"/>
      <c r="E304" s="255"/>
      <c r="F304" s="255"/>
      <c r="G304" s="255"/>
      <c r="H304" s="18">
        <v>2285</v>
      </c>
      <c r="I304" s="376" t="s">
        <v>741</v>
      </c>
      <c r="J304" s="377" t="str">
        <f>IF(ISBLANK(INDEX('Policy Characteristics'!D:D,MATCH($C304,'Policy Characteristics'!$C:$C,0))),"",INDEX('Policy Characteristics'!D:D,MATCH($C304,'Policy Characteristics'!$C:$C,0)))</f>
        <v>Clean Electricity Standard</v>
      </c>
      <c r="K304" s="363"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63" t="str">
        <f>IF(ISBLANK(INDEX('Policy Characteristics'!I:I,MATCH($C304,'Policy Characteristics'!$C:$C,0))),"",INDEX('Policy Characteristics'!I:I,MATCH($C304,'Policy Characteristics'!$C:$C,0)))</f>
        <v>on/off</v>
      </c>
      <c r="P304" s="363"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63" t="str">
        <f>IF(ISBLANK(INDEX('Policy Characteristics'!K:K,MATCH($C304,'Policy Characteristics'!$C:$C,0))),"",INDEX('Policy Characteristics'!K:K,MATCH($C304,'Policy Characteristics'!$C:$C,0)))</f>
        <v/>
      </c>
      <c r="R304" s="363" t="str">
        <f>IF(ISBLANK(INDEX('Policy Characteristics'!L:L,MATCH($C304,'Policy Characteristics'!$C:$C,0))),"",INDEX('Policy Characteristics'!L:L,MATCH($C304,'Policy Characteristics'!$C:$C,0)))</f>
        <v/>
      </c>
    </row>
    <row r="305" spans="1:18" s="350" customFormat="1" ht="19.95" customHeight="1">
      <c r="A305" s="363" t="str">
        <f>IF(ISBLANK(INDEX('Policy Characteristics'!A:A,MATCH($C305,'Policy Characteristics'!$C:$C,0))),"",INDEX('Policy Characteristics'!A:A,MATCH($C305,'Policy Characteristics'!$C:$C,0)))</f>
        <v>Electricity Supply</v>
      </c>
      <c r="B305" s="375" t="str">
        <f>IF(ISBLANK(INDEX('Policy Characteristics'!B:B,MATCH($C305,'Policy Characteristics'!$C:$C,0))),"",INDEX('Policy Characteristics'!B:B,MATCH($C305,'Policy Characteristics'!$C:$C,0)))</f>
        <v>Change Electricity Exports</v>
      </c>
      <c r="C305" s="350" t="s">
        <v>259</v>
      </c>
      <c r="D305" s="356"/>
      <c r="E305" s="356"/>
      <c r="F305" s="356"/>
      <c r="G305" s="356"/>
      <c r="H305" s="241">
        <v>148</v>
      </c>
      <c r="I305" s="376" t="s">
        <v>731</v>
      </c>
      <c r="J305" s="377" t="str">
        <f>IF(ISBLANK(INDEX('Policy Characteristics'!D:D,MATCH($C305,'Policy Characteristics'!$C:$C,0))),"",INDEX('Policy Characteristics'!D:D,MATCH($C305,'Policy Characteristics'!$C:$C,0)))</f>
        <v>Electricity Imports and Exports</v>
      </c>
      <c r="K305" s="363"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63" t="str">
        <f>IF(ISBLANK(INDEX('Policy Characteristics'!I:I,MATCH($C305,'Policy Characteristics'!$C:$C,0))),"",INDEX('Policy Characteristics'!I:I,MATCH($C305,'Policy Characteristics'!$C:$C,0)))</f>
        <v>% change in exports</v>
      </c>
      <c r="P305" s="363"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363" t="str">
        <f>IF(ISBLANK(INDEX('Policy Characteristics'!K:K,MATCH($C305,'Policy Characteristics'!$C:$C,0))),"",INDEX('Policy Characteristics'!K:K,MATCH($C305,'Policy Characteristics'!$C:$C,0)))</f>
        <v>electricity-sector-main.html#elec-exports</v>
      </c>
      <c r="R305" s="363" t="str">
        <f>IF(ISBLANK(INDEX('Policy Characteristics'!L:L,MATCH($C305,'Policy Characteristics'!$C:$C,0))),"",INDEX('Policy Characteristics'!L:L,MATCH($C305,'Policy Characteristics'!$C:$C,0)))</f>
        <v>electricity-imports-exports.html</v>
      </c>
    </row>
    <row r="306" spans="1:18" s="350" customFormat="1" ht="19.95" customHeight="1">
      <c r="A306" s="363" t="str">
        <f>IF(ISBLANK(INDEX('Policy Characteristics'!A:A,MATCH($C306,'Policy Characteristics'!$C:$C,0))),"",INDEX('Policy Characteristics'!A:A,MATCH($C306,'Policy Characteristics'!$C:$C,0)))</f>
        <v>Electricity Supply</v>
      </c>
      <c r="B306" s="375" t="str">
        <f>IF(ISBLANK(INDEX('Policy Characteristics'!B:B,MATCH($C306,'Policy Characteristics'!$C:$C,0))),"",INDEX('Policy Characteristics'!B:B,MATCH($C306,'Policy Characteristics'!$C:$C,0)))</f>
        <v>Change Electricity Imports</v>
      </c>
      <c r="C306" s="350" t="s">
        <v>268</v>
      </c>
      <c r="D306" s="255" t="s">
        <v>797</v>
      </c>
      <c r="E306" s="255"/>
      <c r="F306" s="255" t="s">
        <v>798</v>
      </c>
      <c r="G306" s="356"/>
      <c r="H306" s="241">
        <v>149</v>
      </c>
      <c r="I306" s="376" t="s">
        <v>731</v>
      </c>
      <c r="J306" s="377" t="str">
        <f>IF(ISBLANK(INDEX('Policy Characteristics'!D:D,MATCH($C306,'Policy Characteristics'!$C:$C,0))),"",INDEX('Policy Characteristics'!D:D,MATCH($C306,'Policy Characteristics'!$C:$C,0)))</f>
        <v>Electricity Imports and Exports</v>
      </c>
      <c r="K306" s="363"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63" t="str">
        <f>IF(ISBLANK(INDEX('Policy Characteristics'!I:I,MATCH($C306,'Policy Characteristics'!$C:$C,0))),"",INDEX('Policy Characteristics'!I:I,MATCH($C306,'Policy Characteristics'!$C:$C,0)))</f>
        <v>% change in imports</v>
      </c>
      <c r="P306" s="363"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363" t="str">
        <f>IF(ISBLANK(INDEX('Policy Characteristics'!K:K,MATCH($C306,'Policy Characteristics'!$C:$C,0))),"",INDEX('Policy Characteristics'!K:K,MATCH($C306,'Policy Characteristics'!$C:$C,0)))</f>
        <v>electricity-sector-main.html#elec-imports</v>
      </c>
      <c r="R306" s="363" t="str">
        <f>IF(ISBLANK(INDEX('Policy Characteristics'!L:L,MATCH($C306,'Policy Characteristics'!$C:$C,0))),"",INDEX('Policy Characteristics'!L:L,MATCH($C306,'Policy Characteristics'!$C:$C,0)))</f>
        <v>electricity-imports-exports.html</v>
      </c>
    </row>
    <row r="307" spans="1:18" s="350" customFormat="1" ht="19.95" customHeight="1">
      <c r="A307" s="363" t="str">
        <f>IF(ISBLANK(INDEX('Policy Characteristics'!A:A,MATCH($C307,'Policy Characteristics'!$C:$C,0))),"",INDEX('Policy Characteristics'!A:A,MATCH($C307,'Policy Characteristics'!$C:$C,0)))</f>
        <v>Electricity Supply</v>
      </c>
      <c r="B307" s="375" t="str">
        <f>IF(ISBLANK(INDEX('Policy Characteristics'!B:B,MATCH($C307,'Policy Characteristics'!$C:$C,0))),"",INDEX('Policy Characteristics'!B:B,MATCH($C307,'Policy Characteristics'!$C:$C,0)))</f>
        <v>Change Electricity Imports</v>
      </c>
      <c r="C307" s="363" t="str">
        <f t="shared" ref="C307:C329" si="20">C$306</f>
        <v>Percent Change in Electricity Imports</v>
      </c>
      <c r="D307" s="356" t="s">
        <v>799</v>
      </c>
      <c r="E307" s="255"/>
      <c r="F307" s="356" t="s">
        <v>800</v>
      </c>
      <c r="G307" s="356"/>
      <c r="H307" s="241">
        <v>526</v>
      </c>
      <c r="I307" s="376" t="s">
        <v>731</v>
      </c>
      <c r="J307" s="377" t="str">
        <f>IF(ISBLANK(INDEX('Policy Characteristics'!D:D,MATCH($C307,'Policy Characteristics'!$C:$C,0))),"",INDEX('Policy Characteristics'!D:D,MATCH($C307,'Policy Characteristics'!$C:$C,0)))</f>
        <v>Electricity Imports and Exports</v>
      </c>
      <c r="K307" s="363"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63" t="str">
        <f>IF(ISBLANK(INDEX('Policy Characteristics'!I:I,MATCH($C307,'Policy Characteristics'!$C:$C,0))),"",INDEX('Policy Characteristics'!I:I,MATCH($C307,'Policy Characteristics'!$C:$C,0)))</f>
        <v>% change in imports</v>
      </c>
      <c r="P307" s="363"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363" t="str">
        <f>IF(ISBLANK(INDEX('Policy Characteristics'!K:K,MATCH($C307,'Policy Characteristics'!$C:$C,0))),"",INDEX('Policy Characteristics'!K:K,MATCH($C307,'Policy Characteristics'!$C:$C,0)))</f>
        <v>electricity-sector-main.html#elec-imports</v>
      </c>
      <c r="R307" s="363" t="str">
        <f>IF(ISBLANK(INDEX('Policy Characteristics'!L:L,MATCH($C307,'Policy Characteristics'!$C:$C,0))),"",INDEX('Policy Characteristics'!L:L,MATCH($C307,'Policy Characteristics'!$C:$C,0)))</f>
        <v>electricity-imports-exports.html</v>
      </c>
    </row>
    <row r="308" spans="1:18" s="350" customFormat="1" ht="19.95" customHeight="1">
      <c r="A308" s="363" t="str">
        <f>IF(ISBLANK(INDEX('Policy Characteristics'!A:A,MATCH($C308,'Policy Characteristics'!$C:$C,0))),"",INDEX('Policy Characteristics'!A:A,MATCH($C308,'Policy Characteristics'!$C:$C,0)))</f>
        <v>Electricity Supply</v>
      </c>
      <c r="B308" s="375" t="str">
        <f>IF(ISBLANK(INDEX('Policy Characteristics'!B:B,MATCH($C308,'Policy Characteristics'!$C:$C,0))),"",INDEX('Policy Characteristics'!B:B,MATCH($C308,'Policy Characteristics'!$C:$C,0)))</f>
        <v>Change Electricity Imports</v>
      </c>
      <c r="C308" s="363" t="str">
        <f t="shared" si="20"/>
        <v>Percent Change in Electricity Imports</v>
      </c>
      <c r="D308" s="356" t="s">
        <v>801</v>
      </c>
      <c r="E308" s="255"/>
      <c r="F308" s="356" t="s">
        <v>802</v>
      </c>
      <c r="G308" s="356"/>
      <c r="H308" s="241">
        <v>1753</v>
      </c>
      <c r="I308" s="376" t="s">
        <v>731</v>
      </c>
      <c r="J308" s="377" t="str">
        <f>IF(ISBLANK(INDEX('Policy Characteristics'!D:D,MATCH($C308,'Policy Characteristics'!$C:$C,0))),"",INDEX('Policy Characteristics'!D:D,MATCH($C308,'Policy Characteristics'!$C:$C,0)))</f>
        <v>Electricity Imports and Exports</v>
      </c>
      <c r="K308" s="363"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63" t="str">
        <f>IF(ISBLANK(INDEX('Policy Characteristics'!I:I,MATCH($C308,'Policy Characteristics'!$C:$C,0))),"",INDEX('Policy Characteristics'!I:I,MATCH($C308,'Policy Characteristics'!$C:$C,0)))</f>
        <v>% change in imports</v>
      </c>
      <c r="P308" s="363"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363" t="str">
        <f>IF(ISBLANK(INDEX('Policy Characteristics'!K:K,MATCH($C308,'Policy Characteristics'!$C:$C,0))),"",INDEX('Policy Characteristics'!K:K,MATCH($C308,'Policy Characteristics'!$C:$C,0)))</f>
        <v>electricity-sector-main.html#elec-imports</v>
      </c>
      <c r="R308" s="363" t="str">
        <f>IF(ISBLANK(INDEX('Policy Characteristics'!L:L,MATCH($C308,'Policy Characteristics'!$C:$C,0))),"",INDEX('Policy Characteristics'!L:L,MATCH($C308,'Policy Characteristics'!$C:$C,0)))</f>
        <v>electricity-imports-exports.html</v>
      </c>
    </row>
    <row r="309" spans="1:18" s="350" customFormat="1" ht="19.95" customHeight="1">
      <c r="A309" s="363" t="str">
        <f>IF(ISBLANK(INDEX('Policy Characteristics'!A:A,MATCH($C309,'Policy Characteristics'!$C:$C,0))),"",INDEX('Policy Characteristics'!A:A,MATCH($C309,'Policy Characteristics'!$C:$C,0)))</f>
        <v>Electricity Supply</v>
      </c>
      <c r="B309" s="375" t="str">
        <f>IF(ISBLANK(INDEX('Policy Characteristics'!B:B,MATCH($C309,'Policy Characteristics'!$C:$C,0))),"",INDEX('Policy Characteristics'!B:B,MATCH($C309,'Policy Characteristics'!$C:$C,0)))</f>
        <v>Change Electricity Imports</v>
      </c>
      <c r="C309" s="363" t="str">
        <f t="shared" si="20"/>
        <v>Percent Change in Electricity Imports</v>
      </c>
      <c r="D309" s="356" t="s">
        <v>803</v>
      </c>
      <c r="E309" s="255"/>
      <c r="F309" s="356" t="s">
        <v>804</v>
      </c>
      <c r="G309" s="356"/>
      <c r="H309" s="241">
        <v>527</v>
      </c>
      <c r="I309" s="376" t="s">
        <v>731</v>
      </c>
      <c r="J309" s="377" t="str">
        <f>IF(ISBLANK(INDEX('Policy Characteristics'!D:D,MATCH($C309,'Policy Characteristics'!$C:$C,0))),"",INDEX('Policy Characteristics'!D:D,MATCH($C309,'Policy Characteristics'!$C:$C,0)))</f>
        <v>Electricity Imports and Exports</v>
      </c>
      <c r="K309" s="363"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63" t="str">
        <f>IF(ISBLANK(INDEX('Policy Characteristics'!I:I,MATCH($C309,'Policy Characteristics'!$C:$C,0))),"",INDEX('Policy Characteristics'!I:I,MATCH($C309,'Policy Characteristics'!$C:$C,0)))</f>
        <v>% change in imports</v>
      </c>
      <c r="P309" s="363"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363" t="str">
        <f>IF(ISBLANK(INDEX('Policy Characteristics'!K:K,MATCH($C309,'Policy Characteristics'!$C:$C,0))),"",INDEX('Policy Characteristics'!K:K,MATCH($C309,'Policy Characteristics'!$C:$C,0)))</f>
        <v>electricity-sector-main.html#elec-imports</v>
      </c>
      <c r="R309" s="363" t="str">
        <f>IF(ISBLANK(INDEX('Policy Characteristics'!L:L,MATCH($C309,'Policy Characteristics'!$C:$C,0))),"",INDEX('Policy Characteristics'!L:L,MATCH($C309,'Policy Characteristics'!$C:$C,0)))</f>
        <v>electricity-imports-exports.html</v>
      </c>
    </row>
    <row r="310" spans="1:18" s="350" customFormat="1" ht="19.95" customHeight="1">
      <c r="A310" s="363" t="str">
        <f>IF(ISBLANK(INDEX('Policy Characteristics'!A:A,MATCH($C310,'Policy Characteristics'!$C:$C,0))),"",INDEX('Policy Characteristics'!A:A,MATCH($C310,'Policy Characteristics'!$C:$C,0)))</f>
        <v>Electricity Supply</v>
      </c>
      <c r="B310" s="375" t="str">
        <f>IF(ISBLANK(INDEX('Policy Characteristics'!B:B,MATCH($C310,'Policy Characteristics'!$C:$C,0))),"",INDEX('Policy Characteristics'!B:B,MATCH($C310,'Policy Characteristics'!$C:$C,0)))</f>
        <v>Change Electricity Imports</v>
      </c>
      <c r="C310" s="363" t="str">
        <f t="shared" si="20"/>
        <v>Percent Change in Electricity Imports</v>
      </c>
      <c r="D310" s="356" t="s">
        <v>805</v>
      </c>
      <c r="E310" s="255"/>
      <c r="F310" s="356" t="s">
        <v>806</v>
      </c>
      <c r="G310" s="356"/>
      <c r="H310" s="241">
        <v>528</v>
      </c>
      <c r="I310" s="376" t="s">
        <v>731</v>
      </c>
      <c r="J310" s="377" t="str">
        <f>IF(ISBLANK(INDEX('Policy Characteristics'!D:D,MATCH($C310,'Policy Characteristics'!$C:$C,0))),"",INDEX('Policy Characteristics'!D:D,MATCH($C310,'Policy Characteristics'!$C:$C,0)))</f>
        <v>Electricity Imports and Exports</v>
      </c>
      <c r="K310" s="363"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63" t="str">
        <f>IF(ISBLANK(INDEX('Policy Characteristics'!I:I,MATCH($C310,'Policy Characteristics'!$C:$C,0))),"",INDEX('Policy Characteristics'!I:I,MATCH($C310,'Policy Characteristics'!$C:$C,0)))</f>
        <v>% change in imports</v>
      </c>
      <c r="P310" s="363"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363" t="str">
        <f>IF(ISBLANK(INDEX('Policy Characteristics'!K:K,MATCH($C310,'Policy Characteristics'!$C:$C,0))),"",INDEX('Policy Characteristics'!K:K,MATCH($C310,'Policy Characteristics'!$C:$C,0)))</f>
        <v>electricity-sector-main.html#elec-imports</v>
      </c>
      <c r="R310" s="363" t="str">
        <f>IF(ISBLANK(INDEX('Policy Characteristics'!L:L,MATCH($C310,'Policy Characteristics'!$C:$C,0))),"",INDEX('Policy Characteristics'!L:L,MATCH($C310,'Policy Characteristics'!$C:$C,0)))</f>
        <v>electricity-imports-exports.html</v>
      </c>
    </row>
    <row r="311" spans="1:18" s="350" customFormat="1" ht="19.95" customHeight="1">
      <c r="A311" s="363" t="str">
        <f>IF(ISBLANK(INDEX('Policy Characteristics'!A:A,MATCH($C311,'Policy Characteristics'!$C:$C,0))),"",INDEX('Policy Characteristics'!A:A,MATCH($C311,'Policy Characteristics'!$C:$C,0)))</f>
        <v>Electricity Supply</v>
      </c>
      <c r="B311" s="375" t="str">
        <f>IF(ISBLANK(INDEX('Policy Characteristics'!B:B,MATCH($C311,'Policy Characteristics'!$C:$C,0))),"",INDEX('Policy Characteristics'!B:B,MATCH($C311,'Policy Characteristics'!$C:$C,0)))</f>
        <v>Change Electricity Imports</v>
      </c>
      <c r="C311" s="363" t="str">
        <f t="shared" si="20"/>
        <v>Percent Change in Electricity Imports</v>
      </c>
      <c r="D311" s="356" t="s">
        <v>807</v>
      </c>
      <c r="E311" s="255"/>
      <c r="F311" s="356" t="s">
        <v>808</v>
      </c>
      <c r="G311" s="356"/>
      <c r="H311" s="241">
        <v>529</v>
      </c>
      <c r="I311" s="376" t="s">
        <v>731</v>
      </c>
      <c r="J311" s="377" t="str">
        <f>IF(ISBLANK(INDEX('Policy Characteristics'!D:D,MATCH($C311,'Policy Characteristics'!$C:$C,0))),"",INDEX('Policy Characteristics'!D:D,MATCH($C311,'Policy Characteristics'!$C:$C,0)))</f>
        <v>Electricity Imports and Exports</v>
      </c>
      <c r="K311" s="363"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63" t="str">
        <f>IF(ISBLANK(INDEX('Policy Characteristics'!I:I,MATCH($C311,'Policy Characteristics'!$C:$C,0))),"",INDEX('Policy Characteristics'!I:I,MATCH($C311,'Policy Characteristics'!$C:$C,0)))</f>
        <v>% change in imports</v>
      </c>
      <c r="P311" s="363"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363" t="str">
        <f>IF(ISBLANK(INDEX('Policy Characteristics'!K:K,MATCH($C311,'Policy Characteristics'!$C:$C,0))),"",INDEX('Policy Characteristics'!K:K,MATCH($C311,'Policy Characteristics'!$C:$C,0)))</f>
        <v>electricity-sector-main.html#elec-imports</v>
      </c>
      <c r="R311" s="363" t="str">
        <f>IF(ISBLANK(INDEX('Policy Characteristics'!L:L,MATCH($C311,'Policy Characteristics'!$C:$C,0))),"",INDEX('Policy Characteristics'!L:L,MATCH($C311,'Policy Characteristics'!$C:$C,0)))</f>
        <v>electricity-imports-exports.html</v>
      </c>
    </row>
    <row r="312" spans="1:18" s="350" customFormat="1" ht="19.95" customHeight="1">
      <c r="A312" s="363" t="str">
        <f>IF(ISBLANK(INDEX('Policy Characteristics'!A:A,MATCH($C312,'Policy Characteristics'!$C:$C,0))),"",INDEX('Policy Characteristics'!A:A,MATCH($C312,'Policy Characteristics'!$C:$C,0)))</f>
        <v>Electricity Supply</v>
      </c>
      <c r="B312" s="375" t="str">
        <f>IF(ISBLANK(INDEX('Policy Characteristics'!B:B,MATCH($C312,'Policy Characteristics'!$C:$C,0))),"",INDEX('Policy Characteristics'!B:B,MATCH($C312,'Policy Characteristics'!$C:$C,0)))</f>
        <v>Change Electricity Imports</v>
      </c>
      <c r="C312" s="363" t="str">
        <f t="shared" si="20"/>
        <v>Percent Change in Electricity Imports</v>
      </c>
      <c r="D312" s="356" t="s">
        <v>809</v>
      </c>
      <c r="E312" s="255"/>
      <c r="F312" s="356" t="s">
        <v>810</v>
      </c>
      <c r="G312" s="356"/>
      <c r="H312" s="241">
        <v>530</v>
      </c>
      <c r="I312" s="376" t="s">
        <v>731</v>
      </c>
      <c r="J312" s="377" t="str">
        <f>IF(ISBLANK(INDEX('Policy Characteristics'!D:D,MATCH($C312,'Policy Characteristics'!$C:$C,0))),"",INDEX('Policy Characteristics'!D:D,MATCH($C312,'Policy Characteristics'!$C:$C,0)))</f>
        <v>Electricity Imports and Exports</v>
      </c>
      <c r="K312" s="363"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63" t="str">
        <f>IF(ISBLANK(INDEX('Policy Characteristics'!I:I,MATCH($C312,'Policy Characteristics'!$C:$C,0))),"",INDEX('Policy Characteristics'!I:I,MATCH($C312,'Policy Characteristics'!$C:$C,0)))</f>
        <v>% change in imports</v>
      </c>
      <c r="P312" s="363"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363" t="str">
        <f>IF(ISBLANK(INDEX('Policy Characteristics'!K:K,MATCH($C312,'Policy Characteristics'!$C:$C,0))),"",INDEX('Policy Characteristics'!K:K,MATCH($C312,'Policy Characteristics'!$C:$C,0)))</f>
        <v>electricity-sector-main.html#elec-imports</v>
      </c>
      <c r="R312" s="363" t="str">
        <f>IF(ISBLANK(INDEX('Policy Characteristics'!L:L,MATCH($C312,'Policy Characteristics'!$C:$C,0))),"",INDEX('Policy Characteristics'!L:L,MATCH($C312,'Policy Characteristics'!$C:$C,0)))</f>
        <v>electricity-imports-exports.html</v>
      </c>
    </row>
    <row r="313" spans="1:18" s="350" customFormat="1" ht="19.95" customHeight="1">
      <c r="A313" s="363" t="str">
        <f>IF(ISBLANK(INDEX('Policy Characteristics'!A:A,MATCH($C313,'Policy Characteristics'!$C:$C,0))),"",INDEX('Policy Characteristics'!A:A,MATCH($C313,'Policy Characteristics'!$C:$C,0)))</f>
        <v>Electricity Supply</v>
      </c>
      <c r="B313" s="375" t="str">
        <f>IF(ISBLANK(INDEX('Policy Characteristics'!B:B,MATCH($C313,'Policy Characteristics'!$C:$C,0))),"",INDEX('Policy Characteristics'!B:B,MATCH($C313,'Policy Characteristics'!$C:$C,0)))</f>
        <v>Change Electricity Imports</v>
      </c>
      <c r="C313" s="363" t="str">
        <f t="shared" si="20"/>
        <v>Percent Change in Electricity Imports</v>
      </c>
      <c r="D313" s="356" t="s">
        <v>811</v>
      </c>
      <c r="E313" s="255"/>
      <c r="F313" s="356" t="s">
        <v>812</v>
      </c>
      <c r="G313" s="356"/>
      <c r="H313" s="241">
        <v>531</v>
      </c>
      <c r="I313" s="376" t="s">
        <v>741</v>
      </c>
      <c r="J313" s="377" t="str">
        <f>IF(ISBLANK(INDEX('Policy Characteristics'!D:D,MATCH($C313,'Policy Characteristics'!$C:$C,0))),"",INDEX('Policy Characteristics'!D:D,MATCH($C313,'Policy Characteristics'!$C:$C,0)))</f>
        <v>Electricity Imports and Exports</v>
      </c>
      <c r="K313" s="363"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63" t="str">
        <f>IF(ISBLANK(INDEX('Policy Characteristics'!I:I,MATCH($C313,'Policy Characteristics'!$C:$C,0))),"",INDEX('Policy Characteristics'!I:I,MATCH($C313,'Policy Characteristics'!$C:$C,0)))</f>
        <v>% change in imports</v>
      </c>
      <c r="P313" s="363"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363" t="str">
        <f>IF(ISBLANK(INDEX('Policy Characteristics'!K:K,MATCH($C313,'Policy Characteristics'!$C:$C,0))),"",INDEX('Policy Characteristics'!K:K,MATCH($C313,'Policy Characteristics'!$C:$C,0)))</f>
        <v>electricity-sector-main.html#elec-imports</v>
      </c>
      <c r="R313" s="363" t="str">
        <f>IF(ISBLANK(INDEX('Policy Characteristics'!L:L,MATCH($C313,'Policy Characteristics'!$C:$C,0))),"",INDEX('Policy Characteristics'!L:L,MATCH($C313,'Policy Characteristics'!$C:$C,0)))</f>
        <v>electricity-imports-exports.html</v>
      </c>
    </row>
    <row r="314" spans="1:18" s="350" customFormat="1" ht="19.95" customHeight="1">
      <c r="A314" s="363" t="str">
        <f>IF(ISBLANK(INDEX('Policy Characteristics'!A:A,MATCH($C314,'Policy Characteristics'!$C:$C,0))),"",INDEX('Policy Characteristics'!A:A,MATCH($C314,'Policy Characteristics'!$C:$C,0)))</f>
        <v>Electricity Supply</v>
      </c>
      <c r="B314" s="375" t="str">
        <f>IF(ISBLANK(INDEX('Policy Characteristics'!B:B,MATCH($C314,'Policy Characteristics'!$C:$C,0))),"",INDEX('Policy Characteristics'!B:B,MATCH($C314,'Policy Characteristics'!$C:$C,0)))</f>
        <v>Change Electricity Imports</v>
      </c>
      <c r="C314" s="363" t="str">
        <f t="shared" si="20"/>
        <v>Percent Change in Electricity Imports</v>
      </c>
      <c r="D314" s="356" t="s">
        <v>813</v>
      </c>
      <c r="E314" s="255"/>
      <c r="F314" s="356" t="s">
        <v>814</v>
      </c>
      <c r="G314" s="356"/>
      <c r="H314" s="241">
        <v>532</v>
      </c>
      <c r="I314" s="376" t="s">
        <v>731</v>
      </c>
      <c r="J314" s="377" t="str">
        <f>IF(ISBLANK(INDEX('Policy Characteristics'!D:D,MATCH($C314,'Policy Characteristics'!$C:$C,0))),"",INDEX('Policy Characteristics'!D:D,MATCH($C314,'Policy Characteristics'!$C:$C,0)))</f>
        <v>Electricity Imports and Exports</v>
      </c>
      <c r="K314" s="363"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63" t="str">
        <f>IF(ISBLANK(INDEX('Policy Characteristics'!I:I,MATCH($C314,'Policy Characteristics'!$C:$C,0))),"",INDEX('Policy Characteristics'!I:I,MATCH($C314,'Policy Characteristics'!$C:$C,0)))</f>
        <v>% change in imports</v>
      </c>
      <c r="P314" s="363"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363" t="str">
        <f>IF(ISBLANK(INDEX('Policy Characteristics'!K:K,MATCH($C314,'Policy Characteristics'!$C:$C,0))),"",INDEX('Policy Characteristics'!K:K,MATCH($C314,'Policy Characteristics'!$C:$C,0)))</f>
        <v>electricity-sector-main.html#elec-imports</v>
      </c>
      <c r="R314" s="363" t="str">
        <f>IF(ISBLANK(INDEX('Policy Characteristics'!L:L,MATCH($C314,'Policy Characteristics'!$C:$C,0))),"",INDEX('Policy Characteristics'!L:L,MATCH($C314,'Policy Characteristics'!$C:$C,0)))</f>
        <v>electricity-imports-exports.html</v>
      </c>
    </row>
    <row r="315" spans="1:18" s="350" customFormat="1" ht="19.95" customHeight="1">
      <c r="A315" s="363" t="str">
        <f>IF(ISBLANK(INDEX('Policy Characteristics'!A:A,MATCH($C315,'Policy Characteristics'!$C:$C,0))),"",INDEX('Policy Characteristics'!A:A,MATCH($C315,'Policy Characteristics'!$C:$C,0)))</f>
        <v>Electricity Supply</v>
      </c>
      <c r="B315" s="375" t="str">
        <f>IF(ISBLANK(INDEX('Policy Characteristics'!B:B,MATCH($C315,'Policy Characteristics'!$C:$C,0))),"",INDEX('Policy Characteristics'!B:B,MATCH($C315,'Policy Characteristics'!$C:$C,0)))</f>
        <v>Change Electricity Imports</v>
      </c>
      <c r="C315" s="363" t="str">
        <f t="shared" si="20"/>
        <v>Percent Change in Electricity Imports</v>
      </c>
      <c r="D315" s="356" t="s">
        <v>815</v>
      </c>
      <c r="E315" s="255"/>
      <c r="F315" s="356" t="s">
        <v>816</v>
      </c>
      <c r="G315" s="356"/>
      <c r="H315" s="241">
        <v>533</v>
      </c>
      <c r="I315" s="376" t="s">
        <v>741</v>
      </c>
      <c r="J315" s="377" t="str">
        <f>IF(ISBLANK(INDEX('Policy Characteristics'!D:D,MATCH($C315,'Policy Characteristics'!$C:$C,0))),"",INDEX('Policy Characteristics'!D:D,MATCH($C315,'Policy Characteristics'!$C:$C,0)))</f>
        <v>Electricity Imports and Exports</v>
      </c>
      <c r="K315" s="363"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63" t="str">
        <f>IF(ISBLANK(INDEX('Policy Characteristics'!I:I,MATCH($C315,'Policy Characteristics'!$C:$C,0))),"",INDEX('Policy Characteristics'!I:I,MATCH($C315,'Policy Characteristics'!$C:$C,0)))</f>
        <v>% change in imports</v>
      </c>
      <c r="P315" s="363"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363" t="str">
        <f>IF(ISBLANK(INDEX('Policy Characteristics'!K:K,MATCH($C315,'Policy Characteristics'!$C:$C,0))),"",INDEX('Policy Characteristics'!K:K,MATCH($C315,'Policy Characteristics'!$C:$C,0)))</f>
        <v>electricity-sector-main.html#elec-imports</v>
      </c>
      <c r="R315" s="363" t="str">
        <f>IF(ISBLANK(INDEX('Policy Characteristics'!L:L,MATCH($C315,'Policy Characteristics'!$C:$C,0))),"",INDEX('Policy Characteristics'!L:L,MATCH($C315,'Policy Characteristics'!$C:$C,0)))</f>
        <v>electricity-imports-exports.html</v>
      </c>
    </row>
    <row r="316" spans="1:18" s="350" customFormat="1" ht="19.95" customHeight="1">
      <c r="A316" s="363" t="str">
        <f>IF(ISBLANK(INDEX('Policy Characteristics'!A:A,MATCH($C316,'Policy Characteristics'!$C:$C,0))),"",INDEX('Policy Characteristics'!A:A,MATCH($C316,'Policy Characteristics'!$C:$C,0)))</f>
        <v>Electricity Supply</v>
      </c>
      <c r="B316" s="375" t="str">
        <f>IF(ISBLANK(INDEX('Policy Characteristics'!B:B,MATCH($C316,'Policy Characteristics'!$C:$C,0))),"",INDEX('Policy Characteristics'!B:B,MATCH($C316,'Policy Characteristics'!$C:$C,0)))</f>
        <v>Change Electricity Imports</v>
      </c>
      <c r="C316" s="363" t="str">
        <f t="shared" si="20"/>
        <v>Percent Change in Electricity Imports</v>
      </c>
      <c r="D316" s="356" t="s">
        <v>817</v>
      </c>
      <c r="E316" s="255"/>
      <c r="F316" s="356" t="s">
        <v>818</v>
      </c>
      <c r="G316" s="356"/>
      <c r="H316" s="241">
        <v>534</v>
      </c>
      <c r="I316" s="376" t="s">
        <v>731</v>
      </c>
      <c r="J316" s="377" t="str">
        <f>IF(ISBLANK(INDEX('Policy Characteristics'!D:D,MATCH($C316,'Policy Characteristics'!$C:$C,0))),"",INDEX('Policy Characteristics'!D:D,MATCH($C316,'Policy Characteristics'!$C:$C,0)))</f>
        <v>Electricity Imports and Exports</v>
      </c>
      <c r="K316" s="363"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63" t="str">
        <f>IF(ISBLANK(INDEX('Policy Characteristics'!I:I,MATCH($C316,'Policy Characteristics'!$C:$C,0))),"",INDEX('Policy Characteristics'!I:I,MATCH($C316,'Policy Characteristics'!$C:$C,0)))</f>
        <v>% change in imports</v>
      </c>
      <c r="P316" s="363"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363" t="str">
        <f>IF(ISBLANK(INDEX('Policy Characteristics'!K:K,MATCH($C316,'Policy Characteristics'!$C:$C,0))),"",INDEX('Policy Characteristics'!K:K,MATCH($C316,'Policy Characteristics'!$C:$C,0)))</f>
        <v>electricity-sector-main.html#elec-imports</v>
      </c>
      <c r="R316" s="363" t="str">
        <f>IF(ISBLANK(INDEX('Policy Characteristics'!L:L,MATCH($C316,'Policy Characteristics'!$C:$C,0))),"",INDEX('Policy Characteristics'!L:L,MATCH($C316,'Policy Characteristics'!$C:$C,0)))</f>
        <v>electricity-imports-exports.html</v>
      </c>
    </row>
    <row r="317" spans="1:18" s="350" customFormat="1" ht="19.95" customHeight="1">
      <c r="A317" s="363" t="str">
        <f>IF(ISBLANK(INDEX('Policy Characteristics'!A:A,MATCH($C317,'Policy Characteristics'!$C:$C,0))),"",INDEX('Policy Characteristics'!A:A,MATCH($C317,'Policy Characteristics'!$C:$C,0)))</f>
        <v>Electricity Supply</v>
      </c>
      <c r="B317" s="375" t="str">
        <f>IF(ISBLANK(INDEX('Policy Characteristics'!B:B,MATCH($C317,'Policy Characteristics'!$C:$C,0))),"",INDEX('Policy Characteristics'!B:B,MATCH($C317,'Policy Characteristics'!$C:$C,0)))</f>
        <v>Change Electricity Imports</v>
      </c>
      <c r="C317" s="363" t="str">
        <f t="shared" si="20"/>
        <v>Percent Change in Electricity Imports</v>
      </c>
      <c r="D317" s="356" t="s">
        <v>819</v>
      </c>
      <c r="E317" s="255"/>
      <c r="F317" s="356" t="s">
        <v>820</v>
      </c>
      <c r="G317" s="356"/>
      <c r="H317" s="241">
        <v>535</v>
      </c>
      <c r="I317" s="376" t="s">
        <v>741</v>
      </c>
      <c r="J317" s="377" t="str">
        <f>IF(ISBLANK(INDEX('Policy Characteristics'!D:D,MATCH($C317,'Policy Characteristics'!$C:$C,0))),"",INDEX('Policy Characteristics'!D:D,MATCH($C317,'Policy Characteristics'!$C:$C,0)))</f>
        <v>Electricity Imports and Exports</v>
      </c>
      <c r="K317" s="363"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63" t="str">
        <f>IF(ISBLANK(INDEX('Policy Characteristics'!I:I,MATCH($C317,'Policy Characteristics'!$C:$C,0))),"",INDEX('Policy Characteristics'!I:I,MATCH($C317,'Policy Characteristics'!$C:$C,0)))</f>
        <v>% change in imports</v>
      </c>
      <c r="P317" s="363"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363" t="str">
        <f>IF(ISBLANK(INDEX('Policy Characteristics'!K:K,MATCH($C317,'Policy Characteristics'!$C:$C,0))),"",INDEX('Policy Characteristics'!K:K,MATCH($C317,'Policy Characteristics'!$C:$C,0)))</f>
        <v>electricity-sector-main.html#elec-imports</v>
      </c>
      <c r="R317" s="363" t="str">
        <f>IF(ISBLANK(INDEX('Policy Characteristics'!L:L,MATCH($C317,'Policy Characteristics'!$C:$C,0))),"",INDEX('Policy Characteristics'!L:L,MATCH($C317,'Policy Characteristics'!$C:$C,0)))</f>
        <v>electricity-imports-exports.html</v>
      </c>
    </row>
    <row r="318" spans="1:18" s="350" customFormat="1" ht="19.95" customHeight="1">
      <c r="A318" s="363" t="str">
        <f>IF(ISBLANK(INDEX('Policy Characteristics'!A:A,MATCH($C318,'Policy Characteristics'!$C:$C,0))),"",INDEX('Policy Characteristics'!A:A,MATCH($C318,'Policy Characteristics'!$C:$C,0)))</f>
        <v>Electricity Supply</v>
      </c>
      <c r="B318" s="375" t="str">
        <f>IF(ISBLANK(INDEX('Policy Characteristics'!B:B,MATCH($C318,'Policy Characteristics'!$C:$C,0))),"",INDEX('Policy Characteristics'!B:B,MATCH($C318,'Policy Characteristics'!$C:$C,0)))</f>
        <v>Change Electricity Imports</v>
      </c>
      <c r="C318" s="363" t="str">
        <f t="shared" si="20"/>
        <v>Percent Change in Electricity Imports</v>
      </c>
      <c r="D318" s="356" t="s">
        <v>821</v>
      </c>
      <c r="E318" s="255"/>
      <c r="F318" s="356" t="s">
        <v>822</v>
      </c>
      <c r="G318" s="356"/>
      <c r="H318" s="241">
        <v>536</v>
      </c>
      <c r="I318" s="376" t="s">
        <v>741</v>
      </c>
      <c r="J318" s="377" t="str">
        <f>IF(ISBLANK(INDEX('Policy Characteristics'!D:D,MATCH($C318,'Policy Characteristics'!$C:$C,0))),"",INDEX('Policy Characteristics'!D:D,MATCH($C318,'Policy Characteristics'!$C:$C,0)))</f>
        <v>Electricity Imports and Exports</v>
      </c>
      <c r="K318" s="363"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63" t="str">
        <f>IF(ISBLANK(INDEX('Policy Characteristics'!I:I,MATCH($C318,'Policy Characteristics'!$C:$C,0))),"",INDEX('Policy Characteristics'!I:I,MATCH($C318,'Policy Characteristics'!$C:$C,0)))</f>
        <v>% change in imports</v>
      </c>
      <c r="P318" s="363"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363" t="str">
        <f>IF(ISBLANK(INDEX('Policy Characteristics'!K:K,MATCH($C318,'Policy Characteristics'!$C:$C,0))),"",INDEX('Policy Characteristics'!K:K,MATCH($C318,'Policy Characteristics'!$C:$C,0)))</f>
        <v>electricity-sector-main.html#elec-imports</v>
      </c>
      <c r="R318" s="363" t="str">
        <f>IF(ISBLANK(INDEX('Policy Characteristics'!L:L,MATCH($C318,'Policy Characteristics'!$C:$C,0))),"",INDEX('Policy Characteristics'!L:L,MATCH($C318,'Policy Characteristics'!$C:$C,0)))</f>
        <v>electricity-imports-exports.html</v>
      </c>
    </row>
    <row r="319" spans="1:18" s="350" customFormat="1" ht="19.95" customHeight="1">
      <c r="A319" s="363" t="str">
        <f>IF(ISBLANK(INDEX('Policy Characteristics'!A:A,MATCH($C319,'Policy Characteristics'!$C:$C,0))),"",INDEX('Policy Characteristics'!A:A,MATCH($C319,'Policy Characteristics'!$C:$C,0)))</f>
        <v>Electricity Supply</v>
      </c>
      <c r="B319" s="375" t="str">
        <f>IF(ISBLANK(INDEX('Policy Characteristics'!B:B,MATCH($C319,'Policy Characteristics'!$C:$C,0))),"",INDEX('Policy Characteristics'!B:B,MATCH($C319,'Policy Characteristics'!$C:$C,0)))</f>
        <v>Change Electricity Imports</v>
      </c>
      <c r="C319" s="363" t="str">
        <f t="shared" si="20"/>
        <v>Percent Change in Electricity Imports</v>
      </c>
      <c r="D319" s="356" t="s">
        <v>823</v>
      </c>
      <c r="E319" s="255"/>
      <c r="F319" s="356" t="s">
        <v>824</v>
      </c>
      <c r="G319" s="356"/>
      <c r="H319" s="241">
        <v>537</v>
      </c>
      <c r="I319" s="376" t="s">
        <v>741</v>
      </c>
      <c r="J319" s="377" t="str">
        <f>IF(ISBLANK(INDEX('Policy Characteristics'!D:D,MATCH($C319,'Policy Characteristics'!$C:$C,0))),"",INDEX('Policy Characteristics'!D:D,MATCH($C319,'Policy Characteristics'!$C:$C,0)))</f>
        <v>Electricity Imports and Exports</v>
      </c>
      <c r="K319" s="363"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63" t="str">
        <f>IF(ISBLANK(INDEX('Policy Characteristics'!I:I,MATCH($C319,'Policy Characteristics'!$C:$C,0))),"",INDEX('Policy Characteristics'!I:I,MATCH($C319,'Policy Characteristics'!$C:$C,0)))</f>
        <v>% change in imports</v>
      </c>
      <c r="P319" s="363"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363" t="str">
        <f>IF(ISBLANK(INDEX('Policy Characteristics'!K:K,MATCH($C319,'Policy Characteristics'!$C:$C,0))),"",INDEX('Policy Characteristics'!K:K,MATCH($C319,'Policy Characteristics'!$C:$C,0)))</f>
        <v>electricity-sector-main.html#elec-imports</v>
      </c>
      <c r="R319" s="363" t="str">
        <f>IF(ISBLANK(INDEX('Policy Characteristics'!L:L,MATCH($C319,'Policy Characteristics'!$C:$C,0))),"",INDEX('Policy Characteristics'!L:L,MATCH($C319,'Policy Characteristics'!$C:$C,0)))</f>
        <v>electricity-imports-exports.html</v>
      </c>
    </row>
    <row r="320" spans="1:18" s="350" customFormat="1" ht="19.95" customHeight="1">
      <c r="A320" s="363" t="str">
        <f>IF(ISBLANK(INDEX('Policy Characteristics'!A:A,MATCH($C320,'Policy Characteristics'!$C:$C,0))),"",INDEX('Policy Characteristics'!A:A,MATCH($C320,'Policy Characteristics'!$C:$C,0)))</f>
        <v>Electricity Supply</v>
      </c>
      <c r="B320" s="375" t="str">
        <f>IF(ISBLANK(INDEX('Policy Characteristics'!B:B,MATCH($C320,'Policy Characteristics'!$C:$C,0))),"",INDEX('Policy Characteristics'!B:B,MATCH($C320,'Policy Characteristics'!$C:$C,0)))</f>
        <v>Change Electricity Imports</v>
      </c>
      <c r="C320" s="363" t="str">
        <f t="shared" si="20"/>
        <v>Percent Change in Electricity Imports</v>
      </c>
      <c r="D320" s="356" t="s">
        <v>825</v>
      </c>
      <c r="E320" s="255"/>
      <c r="F320" s="356" t="s">
        <v>826</v>
      </c>
      <c r="G320" s="356"/>
      <c r="H320" s="241">
        <v>538</v>
      </c>
      <c r="I320" s="376" t="s">
        <v>741</v>
      </c>
      <c r="J320" s="377" t="str">
        <f>IF(ISBLANK(INDEX('Policy Characteristics'!D:D,MATCH($C320,'Policy Characteristics'!$C:$C,0))),"",INDEX('Policy Characteristics'!D:D,MATCH($C320,'Policy Characteristics'!$C:$C,0)))</f>
        <v>Electricity Imports and Exports</v>
      </c>
      <c r="K320" s="363"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63" t="str">
        <f>IF(ISBLANK(INDEX('Policy Characteristics'!I:I,MATCH($C320,'Policy Characteristics'!$C:$C,0))),"",INDEX('Policy Characteristics'!I:I,MATCH($C320,'Policy Characteristics'!$C:$C,0)))</f>
        <v>% change in imports</v>
      </c>
      <c r="P320" s="363"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363" t="str">
        <f>IF(ISBLANK(INDEX('Policy Characteristics'!K:K,MATCH($C320,'Policy Characteristics'!$C:$C,0))),"",INDEX('Policy Characteristics'!K:K,MATCH($C320,'Policy Characteristics'!$C:$C,0)))</f>
        <v>electricity-sector-main.html#elec-imports</v>
      </c>
      <c r="R320" s="363" t="str">
        <f>IF(ISBLANK(INDEX('Policy Characteristics'!L:L,MATCH($C320,'Policy Characteristics'!$C:$C,0))),"",INDEX('Policy Characteristics'!L:L,MATCH($C320,'Policy Characteristics'!$C:$C,0)))</f>
        <v>electricity-imports-exports.html</v>
      </c>
    </row>
    <row r="321" spans="1:19" s="350" customFormat="1" ht="19.95" customHeight="1">
      <c r="A321" s="363" t="str">
        <f>IF(ISBLANK(INDEX('Policy Characteristics'!A:A,MATCH($C321,'Policy Characteristics'!$C:$C,0))),"",INDEX('Policy Characteristics'!A:A,MATCH($C321,'Policy Characteristics'!$C:$C,0)))</f>
        <v>Electricity Supply</v>
      </c>
      <c r="B321" s="375" t="str">
        <f>IF(ISBLANK(INDEX('Policy Characteristics'!B:B,MATCH($C321,'Policy Characteristics'!$C:$C,0))),"",INDEX('Policy Characteristics'!B:B,MATCH($C321,'Policy Characteristics'!$C:$C,0)))</f>
        <v>Change Electricity Imports</v>
      </c>
      <c r="C321" s="363" t="str">
        <f t="shared" si="20"/>
        <v>Percent Change in Electricity Imports</v>
      </c>
      <c r="D321" s="356" t="s">
        <v>827</v>
      </c>
      <c r="E321" s="255"/>
      <c r="F321" s="356" t="s">
        <v>828</v>
      </c>
      <c r="G321" s="356"/>
      <c r="H321" s="241">
        <v>539</v>
      </c>
      <c r="I321" s="376" t="s">
        <v>741</v>
      </c>
      <c r="J321" s="377" t="str">
        <f>IF(ISBLANK(INDEX('Policy Characteristics'!D:D,MATCH($C321,'Policy Characteristics'!$C:$C,0))),"",INDEX('Policy Characteristics'!D:D,MATCH($C321,'Policy Characteristics'!$C:$C,0)))</f>
        <v>Electricity Imports and Exports</v>
      </c>
      <c r="K321" s="363"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63" t="str">
        <f>IF(ISBLANK(INDEX('Policy Characteristics'!I:I,MATCH($C321,'Policy Characteristics'!$C:$C,0))),"",INDEX('Policy Characteristics'!I:I,MATCH($C321,'Policy Characteristics'!$C:$C,0)))</f>
        <v>% change in imports</v>
      </c>
      <c r="P321" s="363"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363" t="str">
        <f>IF(ISBLANK(INDEX('Policy Characteristics'!K:K,MATCH($C321,'Policy Characteristics'!$C:$C,0))),"",INDEX('Policy Characteristics'!K:K,MATCH($C321,'Policy Characteristics'!$C:$C,0)))</f>
        <v>electricity-sector-main.html#elec-imports</v>
      </c>
      <c r="R321" s="363" t="str">
        <f>IF(ISBLANK(INDEX('Policy Characteristics'!L:L,MATCH($C321,'Policy Characteristics'!$C:$C,0))),"",INDEX('Policy Characteristics'!L:L,MATCH($C321,'Policy Characteristics'!$C:$C,0)))</f>
        <v>electricity-imports-exports.html</v>
      </c>
    </row>
    <row r="322" spans="1:19" s="350" customFormat="1" ht="19.95" customHeight="1">
      <c r="A322" s="363" t="str">
        <f>IF(ISBLANK(INDEX('Policy Characteristics'!A:A,MATCH($C322,'Policy Characteristics'!$C:$C,0))),"",INDEX('Policy Characteristics'!A:A,MATCH($C322,'Policy Characteristics'!$C:$C,0)))</f>
        <v>Electricity Supply</v>
      </c>
      <c r="B322" s="375" t="str">
        <f>IF(ISBLANK(INDEX('Policy Characteristics'!B:B,MATCH($C322,'Policy Characteristics'!$C:$C,0))),"",INDEX('Policy Characteristics'!B:B,MATCH($C322,'Policy Characteristics'!$C:$C,0)))</f>
        <v>Change Electricity Imports</v>
      </c>
      <c r="C322" s="363" t="str">
        <f t="shared" si="20"/>
        <v>Percent Change in Electricity Imports</v>
      </c>
      <c r="D322" s="356" t="s">
        <v>829</v>
      </c>
      <c r="E322" s="255"/>
      <c r="F322" s="356" t="s">
        <v>830</v>
      </c>
      <c r="G322" s="356"/>
      <c r="H322" s="241">
        <v>540</v>
      </c>
      <c r="I322" s="376" t="s">
        <v>741</v>
      </c>
      <c r="J322" s="377" t="str">
        <f>IF(ISBLANK(INDEX('Policy Characteristics'!D:D,MATCH($C322,'Policy Characteristics'!$C:$C,0))),"",INDEX('Policy Characteristics'!D:D,MATCH($C322,'Policy Characteristics'!$C:$C,0)))</f>
        <v>Electricity Imports and Exports</v>
      </c>
      <c r="K322" s="363"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63" t="str">
        <f>IF(ISBLANK(INDEX('Policy Characteristics'!I:I,MATCH($C322,'Policy Characteristics'!$C:$C,0))),"",INDEX('Policy Characteristics'!I:I,MATCH($C322,'Policy Characteristics'!$C:$C,0)))</f>
        <v>% change in imports</v>
      </c>
      <c r="P322" s="363"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363" t="str">
        <f>IF(ISBLANK(INDEX('Policy Characteristics'!K:K,MATCH($C322,'Policy Characteristics'!$C:$C,0))),"",INDEX('Policy Characteristics'!K:K,MATCH($C322,'Policy Characteristics'!$C:$C,0)))</f>
        <v>electricity-sector-main.html#elec-imports</v>
      </c>
      <c r="R322" s="363" t="str">
        <f>IF(ISBLANK(INDEX('Policy Characteristics'!L:L,MATCH($C322,'Policy Characteristics'!$C:$C,0))),"",INDEX('Policy Characteristics'!L:L,MATCH($C322,'Policy Characteristics'!$C:$C,0)))</f>
        <v>electricity-imports-exports.html</v>
      </c>
    </row>
    <row r="323" spans="1:19" s="350" customFormat="1" ht="19.95" customHeight="1">
      <c r="A323" s="363" t="str">
        <f>IF(ISBLANK(INDEX('Policy Characteristics'!A:A,MATCH($C323,'Policy Characteristics'!$C:$C,0))),"",INDEX('Policy Characteristics'!A:A,MATCH($C323,'Policy Characteristics'!$C:$C,0)))</f>
        <v>Electricity Supply</v>
      </c>
      <c r="B323" s="375" t="str">
        <f>IF(ISBLANK(INDEX('Policy Characteristics'!B:B,MATCH($C323,'Policy Characteristics'!$C:$C,0))),"",INDEX('Policy Characteristics'!B:B,MATCH($C323,'Policy Characteristics'!$C:$C,0)))</f>
        <v>Change Electricity Imports</v>
      </c>
      <c r="C323" s="363" t="str">
        <f t="shared" si="20"/>
        <v>Percent Change in Electricity Imports</v>
      </c>
      <c r="D323" s="356" t="s">
        <v>831</v>
      </c>
      <c r="E323" s="255"/>
      <c r="F323" s="356" t="s">
        <v>832</v>
      </c>
      <c r="G323" s="356"/>
      <c r="H323" s="241">
        <v>1754</v>
      </c>
      <c r="I323" s="376" t="s">
        <v>741</v>
      </c>
      <c r="J323" s="377" t="str">
        <f>IF(ISBLANK(INDEX('Policy Characteristics'!D:D,MATCH($C323,'Policy Characteristics'!$C:$C,0))),"",INDEX('Policy Characteristics'!D:D,MATCH($C323,'Policy Characteristics'!$C:$C,0)))</f>
        <v>Electricity Imports and Exports</v>
      </c>
      <c r="K323" s="363"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63" t="str">
        <f>IF(ISBLANK(INDEX('Policy Characteristics'!I:I,MATCH($C323,'Policy Characteristics'!$C:$C,0))),"",INDEX('Policy Characteristics'!I:I,MATCH($C323,'Policy Characteristics'!$C:$C,0)))</f>
        <v>% change in imports</v>
      </c>
      <c r="P323" s="363"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363" t="str">
        <f>IF(ISBLANK(INDEX('Policy Characteristics'!K:K,MATCH($C323,'Policy Characteristics'!$C:$C,0))),"",INDEX('Policy Characteristics'!K:K,MATCH($C323,'Policy Characteristics'!$C:$C,0)))</f>
        <v>electricity-sector-main.html#elec-imports</v>
      </c>
      <c r="R323" s="363" t="str">
        <f>IF(ISBLANK(INDEX('Policy Characteristics'!L:L,MATCH($C323,'Policy Characteristics'!$C:$C,0))),"",INDEX('Policy Characteristics'!L:L,MATCH($C323,'Policy Characteristics'!$C:$C,0)))</f>
        <v>electricity-imports-exports.html</v>
      </c>
    </row>
    <row r="324" spans="1:19" s="350" customFormat="1" ht="19.95" customHeight="1">
      <c r="A324" s="363" t="str">
        <f>IF(ISBLANK(INDEX('Policy Characteristics'!A:A,MATCH($C324,'Policy Characteristics'!$C:$C,0))),"",INDEX('Policy Characteristics'!A:A,MATCH($C324,'Policy Characteristics'!$C:$C,0)))</f>
        <v>Electricity Supply</v>
      </c>
      <c r="B324" s="375" t="str">
        <f>IF(ISBLANK(INDEX('Policy Characteristics'!B:B,MATCH($C324,'Policy Characteristics'!$C:$C,0))),"",INDEX('Policy Characteristics'!B:B,MATCH($C324,'Policy Characteristics'!$C:$C,0)))</f>
        <v>Change Electricity Imports</v>
      </c>
      <c r="C324" s="363" t="str">
        <f t="shared" si="20"/>
        <v>Percent Change in Electricity Imports</v>
      </c>
      <c r="D324" s="356" t="s">
        <v>833</v>
      </c>
      <c r="E324" s="255"/>
      <c r="F324" s="356" t="s">
        <v>834</v>
      </c>
      <c r="G324" s="356"/>
      <c r="H324" s="241">
        <v>1755</v>
      </c>
      <c r="I324" s="376" t="s">
        <v>741</v>
      </c>
      <c r="J324" s="377" t="str">
        <f>IF(ISBLANK(INDEX('Policy Characteristics'!D:D,MATCH($C324,'Policy Characteristics'!$C:$C,0))),"",INDEX('Policy Characteristics'!D:D,MATCH($C324,'Policy Characteristics'!$C:$C,0)))</f>
        <v>Electricity Imports and Exports</v>
      </c>
      <c r="K324" s="363"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63" t="str">
        <f>IF(ISBLANK(INDEX('Policy Characteristics'!I:I,MATCH($C324,'Policy Characteristics'!$C:$C,0))),"",INDEX('Policy Characteristics'!I:I,MATCH($C324,'Policy Characteristics'!$C:$C,0)))</f>
        <v>% change in imports</v>
      </c>
      <c r="P324" s="363"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363" t="str">
        <f>IF(ISBLANK(INDEX('Policy Characteristics'!K:K,MATCH($C324,'Policy Characteristics'!$C:$C,0))),"",INDEX('Policy Characteristics'!K:K,MATCH($C324,'Policy Characteristics'!$C:$C,0)))</f>
        <v>electricity-sector-main.html#elec-imports</v>
      </c>
      <c r="R324" s="363" t="str">
        <f>IF(ISBLANK(INDEX('Policy Characteristics'!L:L,MATCH($C324,'Policy Characteristics'!$C:$C,0))),"",INDEX('Policy Characteristics'!L:L,MATCH($C324,'Policy Characteristics'!$C:$C,0)))</f>
        <v>electricity-imports-exports.html</v>
      </c>
    </row>
    <row r="325" spans="1:19" s="350" customFormat="1" ht="19.95" customHeight="1">
      <c r="A325" s="363" t="str">
        <f>IF(ISBLANK(INDEX('Policy Characteristics'!A:A,MATCH($C325,'Policy Characteristics'!$C:$C,0))),"",INDEX('Policy Characteristics'!A:A,MATCH($C325,'Policy Characteristics'!$C:$C,0)))</f>
        <v>Electricity Supply</v>
      </c>
      <c r="B325" s="375" t="str">
        <f>IF(ISBLANK(INDEX('Policy Characteristics'!B:B,MATCH($C325,'Policy Characteristics'!$C:$C,0))),"",INDEX('Policy Characteristics'!B:B,MATCH($C325,'Policy Characteristics'!$C:$C,0)))</f>
        <v>Change Electricity Imports</v>
      </c>
      <c r="C325" s="363" t="str">
        <f t="shared" si="20"/>
        <v>Percent Change in Electricity Imports</v>
      </c>
      <c r="D325" s="356" t="s">
        <v>835</v>
      </c>
      <c r="E325" s="255"/>
      <c r="F325" s="356" t="s">
        <v>836</v>
      </c>
      <c r="G325" s="356"/>
      <c r="H325" s="241">
        <v>1756</v>
      </c>
      <c r="I325" s="376" t="s">
        <v>741</v>
      </c>
      <c r="J325" s="377" t="str">
        <f>IF(ISBLANK(INDEX('Policy Characteristics'!D:D,MATCH($C325,'Policy Characteristics'!$C:$C,0))),"",INDEX('Policy Characteristics'!D:D,MATCH($C325,'Policy Characteristics'!$C:$C,0)))</f>
        <v>Electricity Imports and Exports</v>
      </c>
      <c r="K325" s="363"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63" t="str">
        <f>IF(ISBLANK(INDEX('Policy Characteristics'!I:I,MATCH($C325,'Policy Characteristics'!$C:$C,0))),"",INDEX('Policy Characteristics'!I:I,MATCH($C325,'Policy Characteristics'!$C:$C,0)))</f>
        <v>% change in imports</v>
      </c>
      <c r="P325" s="363"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363" t="str">
        <f>IF(ISBLANK(INDEX('Policy Characteristics'!K:K,MATCH($C325,'Policy Characteristics'!$C:$C,0))),"",INDEX('Policy Characteristics'!K:K,MATCH($C325,'Policy Characteristics'!$C:$C,0)))</f>
        <v>electricity-sector-main.html#elec-imports</v>
      </c>
      <c r="R325" s="363" t="str">
        <f>IF(ISBLANK(INDEX('Policy Characteristics'!L:L,MATCH($C325,'Policy Characteristics'!$C:$C,0))),"",INDEX('Policy Characteristics'!L:L,MATCH($C325,'Policy Characteristics'!$C:$C,0)))</f>
        <v>electricity-imports-exports.html</v>
      </c>
    </row>
    <row r="326" spans="1:19" s="350" customFormat="1" ht="19.95" customHeight="1">
      <c r="A326" s="363" t="str">
        <f>IF(ISBLANK(INDEX('Policy Characteristics'!A:A,MATCH($C326,'Policy Characteristics'!$C:$C,0))),"",INDEX('Policy Characteristics'!A:A,MATCH($C326,'Policy Characteristics'!$C:$C,0)))</f>
        <v>Electricity Supply</v>
      </c>
      <c r="B326" s="375" t="str">
        <f>IF(ISBLANK(INDEX('Policy Characteristics'!B:B,MATCH($C326,'Policy Characteristics'!$C:$C,0))),"",INDEX('Policy Characteristics'!B:B,MATCH($C326,'Policy Characteristics'!$C:$C,0)))</f>
        <v>Change Electricity Imports</v>
      </c>
      <c r="C326" s="363" t="str">
        <f t="shared" si="20"/>
        <v>Percent Change in Electricity Imports</v>
      </c>
      <c r="D326" s="356" t="s">
        <v>837</v>
      </c>
      <c r="E326" s="255"/>
      <c r="F326" s="356" t="s">
        <v>838</v>
      </c>
      <c r="G326" s="356"/>
      <c r="H326" s="241">
        <v>1757</v>
      </c>
      <c r="I326" s="376" t="s">
        <v>741</v>
      </c>
      <c r="J326" s="377" t="str">
        <f>IF(ISBLANK(INDEX('Policy Characteristics'!D:D,MATCH($C326,'Policy Characteristics'!$C:$C,0))),"",INDEX('Policy Characteristics'!D:D,MATCH($C326,'Policy Characteristics'!$C:$C,0)))</f>
        <v>Electricity Imports and Exports</v>
      </c>
      <c r="K326" s="363"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63" t="str">
        <f>IF(ISBLANK(INDEX('Policy Characteristics'!I:I,MATCH($C326,'Policy Characteristics'!$C:$C,0))),"",INDEX('Policy Characteristics'!I:I,MATCH($C326,'Policy Characteristics'!$C:$C,0)))</f>
        <v>% change in imports</v>
      </c>
      <c r="P326" s="363"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363" t="str">
        <f>IF(ISBLANK(INDEX('Policy Characteristics'!K:K,MATCH($C326,'Policy Characteristics'!$C:$C,0))),"",INDEX('Policy Characteristics'!K:K,MATCH($C326,'Policy Characteristics'!$C:$C,0)))</f>
        <v>electricity-sector-main.html#elec-imports</v>
      </c>
      <c r="R326" s="363" t="str">
        <f>IF(ISBLANK(INDEX('Policy Characteristics'!L:L,MATCH($C326,'Policy Characteristics'!$C:$C,0))),"",INDEX('Policy Characteristics'!L:L,MATCH($C326,'Policy Characteristics'!$C:$C,0)))</f>
        <v>electricity-imports-exports.html</v>
      </c>
    </row>
    <row r="327" spans="1:19" s="350" customFormat="1" ht="19.95" customHeight="1">
      <c r="A327" s="363" t="str">
        <f>IF(ISBLANK(INDEX('Policy Characteristics'!A:A,MATCH($C327,'Policy Characteristics'!$C:$C,0))),"",INDEX('Policy Characteristics'!A:A,MATCH($C327,'Policy Characteristics'!$C:$C,0)))</f>
        <v>Electricity Supply</v>
      </c>
      <c r="B327" s="375" t="str">
        <f>IF(ISBLANK(INDEX('Policy Characteristics'!B:B,MATCH($C327,'Policy Characteristics'!$C:$C,0))),"",INDEX('Policy Characteristics'!B:B,MATCH($C327,'Policy Characteristics'!$C:$C,0)))</f>
        <v>Change Electricity Imports</v>
      </c>
      <c r="C327" s="363" t="str">
        <f t="shared" si="20"/>
        <v>Percent Change in Electricity Imports</v>
      </c>
      <c r="D327" s="356" t="s">
        <v>839</v>
      </c>
      <c r="E327" s="255"/>
      <c r="F327" s="356" t="s">
        <v>840</v>
      </c>
      <c r="G327" s="356"/>
      <c r="H327" s="241">
        <v>1758</v>
      </c>
      <c r="I327" s="376" t="s">
        <v>741</v>
      </c>
      <c r="J327" s="377" t="str">
        <f>IF(ISBLANK(INDEX('Policy Characteristics'!D:D,MATCH($C327,'Policy Characteristics'!$C:$C,0))),"",INDEX('Policy Characteristics'!D:D,MATCH($C327,'Policy Characteristics'!$C:$C,0)))</f>
        <v>Electricity Imports and Exports</v>
      </c>
      <c r="K327" s="363"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63" t="str">
        <f>IF(ISBLANK(INDEX('Policy Characteristics'!I:I,MATCH($C327,'Policy Characteristics'!$C:$C,0))),"",INDEX('Policy Characteristics'!I:I,MATCH($C327,'Policy Characteristics'!$C:$C,0)))</f>
        <v>% change in imports</v>
      </c>
      <c r="P327" s="363"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363" t="str">
        <f>IF(ISBLANK(INDEX('Policy Characteristics'!K:K,MATCH($C327,'Policy Characteristics'!$C:$C,0))),"",INDEX('Policy Characteristics'!K:K,MATCH($C327,'Policy Characteristics'!$C:$C,0)))</f>
        <v>electricity-sector-main.html#elec-imports</v>
      </c>
      <c r="R327" s="363" t="str">
        <f>IF(ISBLANK(INDEX('Policy Characteristics'!L:L,MATCH($C327,'Policy Characteristics'!$C:$C,0))),"",INDEX('Policy Characteristics'!L:L,MATCH($C327,'Policy Characteristics'!$C:$C,0)))</f>
        <v>electricity-imports-exports.html</v>
      </c>
    </row>
    <row r="328" spans="1:19" s="350" customFormat="1" ht="19.95" customHeight="1">
      <c r="A328" s="363" t="str">
        <f>IF(ISBLANK(INDEX('Policy Characteristics'!A:A,MATCH($C328,'Policy Characteristics'!$C:$C,0))),"",INDEX('Policy Characteristics'!A:A,MATCH($C328,'Policy Characteristics'!$C:$C,0)))</f>
        <v>Electricity Supply</v>
      </c>
      <c r="B328" s="375" t="str">
        <f>IF(ISBLANK(INDEX('Policy Characteristics'!B:B,MATCH($C328,'Policy Characteristics'!$C:$C,0))),"",INDEX('Policy Characteristics'!B:B,MATCH($C328,'Policy Characteristics'!$C:$C,0)))</f>
        <v>Change Electricity Imports</v>
      </c>
      <c r="C328" s="363" t="str">
        <f t="shared" si="20"/>
        <v>Percent Change in Electricity Imports</v>
      </c>
      <c r="D328" s="356" t="s">
        <v>841</v>
      </c>
      <c r="E328" s="255"/>
      <c r="F328" s="356" t="s">
        <v>842</v>
      </c>
      <c r="G328" s="356"/>
      <c r="H328" s="241">
        <v>1759</v>
      </c>
      <c r="I328" s="376" t="s">
        <v>741</v>
      </c>
      <c r="J328" s="377" t="str">
        <f>IF(ISBLANK(INDEX('Policy Characteristics'!D:D,MATCH($C328,'Policy Characteristics'!$C:$C,0))),"",INDEX('Policy Characteristics'!D:D,MATCH($C328,'Policy Characteristics'!$C:$C,0)))</f>
        <v>Electricity Imports and Exports</v>
      </c>
      <c r="K328" s="363"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63" t="str">
        <f>IF(ISBLANK(INDEX('Policy Characteristics'!I:I,MATCH($C328,'Policy Characteristics'!$C:$C,0))),"",INDEX('Policy Characteristics'!I:I,MATCH($C328,'Policy Characteristics'!$C:$C,0)))</f>
        <v>% change in imports</v>
      </c>
      <c r="P328" s="363"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363" t="str">
        <f>IF(ISBLANK(INDEX('Policy Characteristics'!K:K,MATCH($C328,'Policy Characteristics'!$C:$C,0))),"",INDEX('Policy Characteristics'!K:K,MATCH($C328,'Policy Characteristics'!$C:$C,0)))</f>
        <v>electricity-sector-main.html#elec-imports</v>
      </c>
      <c r="R328" s="363" t="str">
        <f>IF(ISBLANK(INDEX('Policy Characteristics'!L:L,MATCH($C328,'Policy Characteristics'!$C:$C,0))),"",INDEX('Policy Characteristics'!L:L,MATCH($C328,'Policy Characteristics'!$C:$C,0)))</f>
        <v>electricity-imports-exports.html</v>
      </c>
    </row>
    <row r="329" spans="1:19" s="350" customFormat="1" ht="19.95" customHeight="1">
      <c r="A329" s="363" t="str">
        <f>IF(ISBLANK(INDEX('Policy Characteristics'!A:A,MATCH($C329,'Policy Characteristics'!$C:$C,0))),"",INDEX('Policy Characteristics'!A:A,MATCH($C329,'Policy Characteristics'!$C:$C,0)))</f>
        <v>Electricity Supply</v>
      </c>
      <c r="B329" s="375" t="str">
        <f>IF(ISBLANK(INDEX('Policy Characteristics'!B:B,MATCH($C329,'Policy Characteristics'!$C:$C,0))),"",INDEX('Policy Characteristics'!B:B,MATCH($C329,'Policy Characteristics'!$C:$C,0)))</f>
        <v>Change Electricity Imports</v>
      </c>
      <c r="C329" s="363" t="str">
        <f t="shared" si="20"/>
        <v>Percent Change in Electricity Imports</v>
      </c>
      <c r="D329" s="356" t="s">
        <v>843</v>
      </c>
      <c r="E329" s="255"/>
      <c r="F329" s="356" t="s">
        <v>844</v>
      </c>
      <c r="G329" s="356"/>
      <c r="H329" s="241">
        <v>2237</v>
      </c>
      <c r="I329" s="376" t="s">
        <v>741</v>
      </c>
      <c r="J329" s="377" t="str">
        <f>IF(ISBLANK(INDEX('Policy Characteristics'!D:D,MATCH($C329,'Policy Characteristics'!$C:$C,0))),"",INDEX('Policy Characteristics'!D:D,MATCH($C329,'Policy Characteristics'!$C:$C,0)))</f>
        <v>Electricity Imports and Exports</v>
      </c>
      <c r="K329" s="363"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63" t="str">
        <f>IF(ISBLANK(INDEX('Policy Characteristics'!I:I,MATCH($C329,'Policy Characteristics'!$C:$C,0))),"",INDEX('Policy Characteristics'!I:I,MATCH($C329,'Policy Characteristics'!$C:$C,0)))</f>
        <v>% change in imports</v>
      </c>
      <c r="P329" s="363"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363" t="str">
        <f>IF(ISBLANK(INDEX('Policy Characteristics'!K:K,MATCH($C329,'Policy Characteristics'!$C:$C,0))),"",INDEX('Policy Characteristics'!K:K,MATCH($C329,'Policy Characteristics'!$C:$C,0)))</f>
        <v>electricity-sector-main.html#elec-imports</v>
      </c>
      <c r="R329" s="363" t="str">
        <f>IF(ISBLANK(INDEX('Policy Characteristics'!L:L,MATCH($C329,'Policy Characteristics'!$C:$C,0))),"",INDEX('Policy Characteristics'!L:L,MATCH($C329,'Policy Characteristics'!$C:$C,0)))</f>
        <v>electricity-imports-exports.html</v>
      </c>
    </row>
    <row r="330" spans="1:19" ht="19.95" customHeight="1">
      <c r="A330" s="363" t="str">
        <f>IF(ISBLANK(INDEX('Policy Characteristics'!A:A,MATCH($C330,'Policy Characteristics'!$C:$C,0))),"",INDEX('Policy Characteristics'!A:A,MATCH($C330,'Policy Characteristics'!$C:$C,0)))</f>
        <v>Electricity Supply</v>
      </c>
      <c r="B330" s="375" t="str">
        <f>IF(ISBLANK(INDEX('Policy Characteristics'!B:B,MATCH($C330,'Policy Characteristics'!$C:$C,0))),"",INDEX('Policy Characteristics'!B:B,MATCH($C330,'Policy Characteristics'!$C:$C,0)))</f>
        <v>Non BAU Guaranteed Dispatch</v>
      </c>
      <c r="C330" t="s">
        <v>274</v>
      </c>
      <c r="D330" s="255"/>
      <c r="E330" s="255"/>
      <c r="F330" s="255"/>
      <c r="G330" s="255"/>
      <c r="H330" s="18">
        <v>619</v>
      </c>
      <c r="I330" s="376" t="s">
        <v>741</v>
      </c>
      <c r="J330" s="377" t="str">
        <f>IF(ISBLANK(INDEX('Policy Characteristics'!D:D,MATCH($C330,'Policy Characteristics'!$C:$C,0))),"",INDEX('Policy Characteristics'!D:D,MATCH($C330,'Policy Characteristics'!$C:$C,0)))</f>
        <v>Non BAU Guaranteed Dispatch</v>
      </c>
      <c r="K330" s="363"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63" t="str">
        <f>IF(ISBLANK(INDEX('Policy Characteristics'!I:I,MATCH($C330,'Policy Characteristics'!$C:$C,0))),"",INDEX('Policy Characteristics'!I:I,MATCH($C330,'Policy Characteristics'!$C:$C,0)))</f>
        <v>on/off</v>
      </c>
      <c r="P330" s="363" t="str">
        <f>IF(ISBLANK(INDEX('Policy Characteristics'!J:J,MATCH($C330,'Policy Characteristics'!$C:$C,0))),"",INDEX('Policy Characteristics'!J:J,MATCH($C330,'Policy Characteristics'!$C:$C,0)))</f>
        <v/>
      </c>
      <c r="Q330" s="363" t="str">
        <f>IF(ISBLANK(INDEX('Policy Characteristics'!K:K,MATCH($C330,'Policy Characteristics'!$C:$C,0))),"",INDEX('Policy Characteristics'!K:K,MATCH($C330,'Policy Characteristics'!$C:$C,0)))</f>
        <v/>
      </c>
      <c r="R330" s="363" t="str">
        <f>IF(ISBLANK(INDEX('Policy Characteristics'!L:L,MATCH($C330,'Policy Characteristics'!$C:$C,0))),"",INDEX('Policy Characteristics'!L:L,MATCH($C330,'Policy Characteristics'!$C:$C,0)))</f>
        <v/>
      </c>
    </row>
    <row r="331" spans="1:19" ht="19.95" customHeight="1">
      <c r="A331" s="363" t="str">
        <f>IF(ISBLANK(INDEX('Policy Characteristics'!A:A,MATCH($C331,'Policy Characteristics'!$C:$C,0))),"",INDEX('Policy Characteristics'!A:A,MATCH($C331,'Policy Characteristics'!$C:$C,0)))</f>
        <v>Electricity Supply</v>
      </c>
      <c r="B331" s="375" t="str">
        <f>IF(ISBLANK(INDEX('Policy Characteristics'!B:B,MATCH($C331,'Policy Characteristics'!$C:$C,0))),"",INDEX('Policy Characteristics'!B:B,MATCH($C331,'Policy Characteristics'!$C:$C,0)))</f>
        <v>Decrease Cost of Capital</v>
      </c>
      <c r="C331" t="s">
        <v>277</v>
      </c>
      <c r="D331" s="255" t="s">
        <v>797</v>
      </c>
      <c r="E331" s="255"/>
      <c r="F331" s="255" t="s">
        <v>798</v>
      </c>
      <c r="G331" s="356"/>
      <c r="H331" s="18">
        <v>1730</v>
      </c>
      <c r="I331" s="378" t="s">
        <v>741</v>
      </c>
      <c r="J331" s="377" t="str">
        <f>IF(ISBLANK(INDEX('Policy Characteristics'!D:D,MATCH($C331,'Policy Characteristics'!$C:$C,0))),"",INDEX('Policy Characteristics'!D:D,MATCH($C331,'Policy Characteristics'!$C:$C,0)))</f>
        <v>Decrease Electricity Sector Cost of Capital</v>
      </c>
      <c r="K331" s="363" t="str">
        <f>IF(ISBLANK(INDEX('Policy Characteristics'!E:E,MATCH($C331,'Policy Characteristics'!$C:$C,0))),"",INDEX('Policy Characteristics'!E:E,MATCH($C331,'Policy Characteristics'!$C:$C,0)))</f>
        <v>elec power plant cost of capital</v>
      </c>
      <c r="L331" s="363">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63">
        <f>IF(ISBLANK(INDEX('Policy Characteristics'!H:H,MATCH($C331,'Policy Characteristics'!$C:$C,0))),"",INDEX('Policy Characteristics'!H:H,MATCH($C331,'Policy Characteristics'!$C:$C,0)))</f>
        <v>1</v>
      </c>
      <c r="O331" s="363" t="str">
        <f>IF(ISBLANK(INDEX('Policy Characteristics'!I:I,MATCH($C331,'Policy Characteristics'!$C:$C,0))),"",INDEX('Policy Characteristics'!I:I,MATCH($C331,'Policy Characteristics'!$C:$C,0)))</f>
        <v>% decrease</v>
      </c>
      <c r="P331" s="363"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63" t="str">
        <f>IF(ISBLANK(INDEX('Policy Characteristics'!K:K,MATCH($C331,'Policy Characteristics'!$C:$C,0))),"",INDEX('Policy Characteristics'!K:K,MATCH($C331,'Policy Characteristics'!$C:$C,0)))</f>
        <v/>
      </c>
      <c r="R331" s="363" t="str">
        <f>IF(ISBLANK(INDEX('Policy Characteristics'!L:L,MATCH($C331,'Policy Characteristics'!$C:$C,0))),"",INDEX('Policy Characteristics'!L:L,MATCH($C331,'Policy Characteristics'!$C:$C,0)))</f>
        <v/>
      </c>
      <c r="S331" s="356"/>
    </row>
    <row r="332" spans="1:19" ht="19.95" customHeight="1">
      <c r="A332" s="363" t="str">
        <f>IF(ISBLANK(INDEX('Policy Characteristics'!A:A,MATCH($C332,'Policy Characteristics'!$C:$C,0))),"",INDEX('Policy Characteristics'!A:A,MATCH($C332,'Policy Characteristics'!$C:$C,0)))</f>
        <v>Electricity Supply</v>
      </c>
      <c r="B332" s="375" t="str">
        <f>IF(ISBLANK(INDEX('Policy Characteristics'!B:B,MATCH($C332,'Policy Characteristics'!$C:$C,0))),"",INDEX('Policy Characteristics'!B:B,MATCH($C332,'Policy Characteristics'!$C:$C,0)))</f>
        <v>Decrease Cost of Capital</v>
      </c>
      <c r="C332" s="363" t="str">
        <f t="shared" ref="C332:C354" si="21">$C$331</f>
        <v>Percentage Decrease in Cost of Capital for Power Plants</v>
      </c>
      <c r="D332" s="356" t="s">
        <v>799</v>
      </c>
      <c r="E332" s="255"/>
      <c r="F332" s="356" t="s">
        <v>800</v>
      </c>
      <c r="G332" s="356"/>
      <c r="H332" s="18">
        <v>1731</v>
      </c>
      <c r="I332" s="378" t="s">
        <v>741</v>
      </c>
      <c r="J332" s="377" t="str">
        <f>IF(ISBLANK(INDEX('Policy Characteristics'!D:D,MATCH($C332,'Policy Characteristics'!$C:$C,0))),"",INDEX('Policy Characteristics'!D:D,MATCH($C332,'Policy Characteristics'!$C:$C,0)))</f>
        <v>Decrease Electricity Sector Cost of Capital</v>
      </c>
      <c r="K332" s="363" t="str">
        <f>IF(ISBLANK(INDEX('Policy Characteristics'!E:E,MATCH($C332,'Policy Characteristics'!$C:$C,0))),"",INDEX('Policy Characteristics'!E:E,MATCH($C332,'Policy Characteristics'!$C:$C,0)))</f>
        <v>elec power plant cost of capital</v>
      </c>
      <c r="L332" s="363">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63">
        <f>IF(ISBLANK(INDEX('Policy Characteristics'!H:H,MATCH($C332,'Policy Characteristics'!$C:$C,0))),"",INDEX('Policy Characteristics'!H:H,MATCH($C332,'Policy Characteristics'!$C:$C,0)))</f>
        <v>1</v>
      </c>
      <c r="O332" s="363" t="str">
        <f>IF(ISBLANK(INDEX('Policy Characteristics'!I:I,MATCH($C332,'Policy Characteristics'!$C:$C,0))),"",INDEX('Policy Characteristics'!I:I,MATCH($C332,'Policy Characteristics'!$C:$C,0)))</f>
        <v>% decrease</v>
      </c>
      <c r="P332" s="363"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63" t="str">
        <f>IF(ISBLANK(INDEX('Policy Characteristics'!K:K,MATCH($C332,'Policy Characteristics'!$C:$C,0))),"",INDEX('Policy Characteristics'!K:K,MATCH($C332,'Policy Characteristics'!$C:$C,0)))</f>
        <v/>
      </c>
      <c r="R332" s="363" t="str">
        <f>IF(ISBLANK(INDEX('Policy Characteristics'!L:L,MATCH($C332,'Policy Characteristics'!$C:$C,0))),"",INDEX('Policy Characteristics'!L:L,MATCH($C332,'Policy Characteristics'!$C:$C,0)))</f>
        <v/>
      </c>
      <c r="S332" s="356"/>
    </row>
    <row r="333" spans="1:19" ht="19.95" customHeight="1">
      <c r="A333" s="363" t="str">
        <f>IF(ISBLANK(INDEX('Policy Characteristics'!A:A,MATCH($C333,'Policy Characteristics'!$C:$C,0))),"",INDEX('Policy Characteristics'!A:A,MATCH($C333,'Policy Characteristics'!$C:$C,0)))</f>
        <v>Electricity Supply</v>
      </c>
      <c r="B333" s="375" t="str">
        <f>IF(ISBLANK(INDEX('Policy Characteristics'!B:B,MATCH($C333,'Policy Characteristics'!$C:$C,0))),"",INDEX('Policy Characteristics'!B:B,MATCH($C333,'Policy Characteristics'!$C:$C,0)))</f>
        <v>Decrease Cost of Capital</v>
      </c>
      <c r="C333" s="363" t="str">
        <f t="shared" si="21"/>
        <v>Percentage Decrease in Cost of Capital for Power Plants</v>
      </c>
      <c r="D333" s="356" t="s">
        <v>801</v>
      </c>
      <c r="E333" s="255"/>
      <c r="F333" s="356" t="s">
        <v>802</v>
      </c>
      <c r="G333" s="356"/>
      <c r="H333" s="18">
        <v>1803</v>
      </c>
      <c r="I333" s="378" t="s">
        <v>741</v>
      </c>
      <c r="J333" s="377" t="str">
        <f>IF(ISBLANK(INDEX('Policy Characteristics'!D:D,MATCH($C333,'Policy Characteristics'!$C:$C,0))),"",INDEX('Policy Characteristics'!D:D,MATCH($C333,'Policy Characteristics'!$C:$C,0)))</f>
        <v>Decrease Electricity Sector Cost of Capital</v>
      </c>
      <c r="K333" s="363" t="str">
        <f>IF(ISBLANK(INDEX('Policy Characteristics'!E:E,MATCH($C333,'Policy Characteristics'!$C:$C,0))),"",INDEX('Policy Characteristics'!E:E,MATCH($C333,'Policy Characteristics'!$C:$C,0)))</f>
        <v>elec power plant cost of capital</v>
      </c>
      <c r="L333" s="363">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63">
        <f>IF(ISBLANK(INDEX('Policy Characteristics'!H:H,MATCH($C333,'Policy Characteristics'!$C:$C,0))),"",INDEX('Policy Characteristics'!H:H,MATCH($C333,'Policy Characteristics'!$C:$C,0)))</f>
        <v>1</v>
      </c>
      <c r="O333" s="363" t="str">
        <f>IF(ISBLANK(INDEX('Policy Characteristics'!I:I,MATCH($C333,'Policy Characteristics'!$C:$C,0))),"",INDEX('Policy Characteristics'!I:I,MATCH($C333,'Policy Characteristics'!$C:$C,0)))</f>
        <v>% decrease</v>
      </c>
      <c r="P333" s="363"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63" t="str">
        <f>IF(ISBLANK(INDEX('Policy Characteristics'!K:K,MATCH($C333,'Policy Characteristics'!$C:$C,0))),"",INDEX('Policy Characteristics'!K:K,MATCH($C333,'Policy Characteristics'!$C:$C,0)))</f>
        <v/>
      </c>
      <c r="R333" s="363" t="str">
        <f>IF(ISBLANK(INDEX('Policy Characteristics'!L:L,MATCH($C333,'Policy Characteristics'!$C:$C,0))),"",INDEX('Policy Characteristics'!L:L,MATCH($C333,'Policy Characteristics'!$C:$C,0)))</f>
        <v/>
      </c>
      <c r="S333" s="356"/>
    </row>
    <row r="334" spans="1:19" ht="19.95" customHeight="1">
      <c r="A334" s="363" t="str">
        <f>IF(ISBLANK(INDEX('Policy Characteristics'!A:A,MATCH($C334,'Policy Characteristics'!$C:$C,0))),"",INDEX('Policy Characteristics'!A:A,MATCH($C334,'Policy Characteristics'!$C:$C,0)))</f>
        <v>Electricity Supply</v>
      </c>
      <c r="B334" s="375" t="str">
        <f>IF(ISBLANK(INDEX('Policy Characteristics'!B:B,MATCH($C334,'Policy Characteristics'!$C:$C,0))),"",INDEX('Policy Characteristics'!B:B,MATCH($C334,'Policy Characteristics'!$C:$C,0)))</f>
        <v>Decrease Cost of Capital</v>
      </c>
      <c r="C334" s="363" t="str">
        <f t="shared" si="21"/>
        <v>Percentage Decrease in Cost of Capital for Power Plants</v>
      </c>
      <c r="D334" s="356" t="s">
        <v>803</v>
      </c>
      <c r="E334" s="255"/>
      <c r="F334" s="356" t="s">
        <v>804</v>
      </c>
      <c r="G334" s="356"/>
      <c r="H334" s="18">
        <v>1732</v>
      </c>
      <c r="I334" s="378" t="s">
        <v>741</v>
      </c>
      <c r="J334" s="377" t="str">
        <f>IF(ISBLANK(INDEX('Policy Characteristics'!D:D,MATCH($C334,'Policy Characteristics'!$C:$C,0))),"",INDEX('Policy Characteristics'!D:D,MATCH($C334,'Policy Characteristics'!$C:$C,0)))</f>
        <v>Decrease Electricity Sector Cost of Capital</v>
      </c>
      <c r="K334" s="363" t="str">
        <f>IF(ISBLANK(INDEX('Policy Characteristics'!E:E,MATCH($C334,'Policy Characteristics'!$C:$C,0))),"",INDEX('Policy Characteristics'!E:E,MATCH($C334,'Policy Characteristics'!$C:$C,0)))</f>
        <v>elec power plant cost of capital</v>
      </c>
      <c r="L334" s="363">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63">
        <f>IF(ISBLANK(INDEX('Policy Characteristics'!H:H,MATCH($C334,'Policy Characteristics'!$C:$C,0))),"",INDEX('Policy Characteristics'!H:H,MATCH($C334,'Policy Characteristics'!$C:$C,0)))</f>
        <v>1</v>
      </c>
      <c r="O334" s="363" t="str">
        <f>IF(ISBLANK(INDEX('Policy Characteristics'!I:I,MATCH($C334,'Policy Characteristics'!$C:$C,0))),"",INDEX('Policy Characteristics'!I:I,MATCH($C334,'Policy Characteristics'!$C:$C,0)))</f>
        <v>% decrease</v>
      </c>
      <c r="P334" s="363"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63" t="str">
        <f>IF(ISBLANK(INDEX('Policy Characteristics'!K:K,MATCH($C334,'Policy Characteristics'!$C:$C,0))),"",INDEX('Policy Characteristics'!K:K,MATCH($C334,'Policy Characteristics'!$C:$C,0)))</f>
        <v/>
      </c>
      <c r="R334" s="363" t="str">
        <f>IF(ISBLANK(INDEX('Policy Characteristics'!L:L,MATCH($C334,'Policy Characteristics'!$C:$C,0))),"",INDEX('Policy Characteristics'!L:L,MATCH($C334,'Policy Characteristics'!$C:$C,0)))</f>
        <v/>
      </c>
      <c r="S334" s="356"/>
    </row>
    <row r="335" spans="1:19" ht="19.95" customHeight="1">
      <c r="A335" s="363" t="str">
        <f>IF(ISBLANK(INDEX('Policy Characteristics'!A:A,MATCH($C335,'Policy Characteristics'!$C:$C,0))),"",INDEX('Policy Characteristics'!A:A,MATCH($C335,'Policy Characteristics'!$C:$C,0)))</f>
        <v>Electricity Supply</v>
      </c>
      <c r="B335" s="375" t="str">
        <f>IF(ISBLANK(INDEX('Policy Characteristics'!B:B,MATCH($C335,'Policy Characteristics'!$C:$C,0))),"",INDEX('Policy Characteristics'!B:B,MATCH($C335,'Policy Characteristics'!$C:$C,0)))</f>
        <v>Decrease Cost of Capital</v>
      </c>
      <c r="C335" s="363" t="str">
        <f t="shared" si="21"/>
        <v>Percentage Decrease in Cost of Capital for Power Plants</v>
      </c>
      <c r="D335" s="356" t="s">
        <v>805</v>
      </c>
      <c r="E335" s="255"/>
      <c r="F335" s="356" t="s">
        <v>806</v>
      </c>
      <c r="G335" s="356"/>
      <c r="H335" s="18">
        <v>1733</v>
      </c>
      <c r="I335" s="378" t="s">
        <v>731</v>
      </c>
      <c r="J335" s="377" t="str">
        <f>IF(ISBLANK(INDEX('Policy Characteristics'!D:D,MATCH($C335,'Policy Characteristics'!$C:$C,0))),"",INDEX('Policy Characteristics'!D:D,MATCH($C335,'Policy Characteristics'!$C:$C,0)))</f>
        <v>Decrease Electricity Sector Cost of Capital</v>
      </c>
      <c r="K335" s="363" t="str">
        <f>IF(ISBLANK(INDEX('Policy Characteristics'!E:E,MATCH($C335,'Policy Characteristics'!$C:$C,0))),"",INDEX('Policy Characteristics'!E:E,MATCH($C335,'Policy Characteristics'!$C:$C,0)))</f>
        <v>elec power plant cost of capital</v>
      </c>
      <c r="L335" s="363">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63">
        <f>IF(ISBLANK(INDEX('Policy Characteristics'!H:H,MATCH($C335,'Policy Characteristics'!$C:$C,0))),"",INDEX('Policy Characteristics'!H:H,MATCH($C335,'Policy Characteristics'!$C:$C,0)))</f>
        <v>1</v>
      </c>
      <c r="O335" s="363" t="str">
        <f>IF(ISBLANK(INDEX('Policy Characteristics'!I:I,MATCH($C335,'Policy Characteristics'!$C:$C,0))),"",INDEX('Policy Characteristics'!I:I,MATCH($C335,'Policy Characteristics'!$C:$C,0)))</f>
        <v>% decrease</v>
      </c>
      <c r="P335" s="363"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63" t="str">
        <f>IF(ISBLANK(INDEX('Policy Characteristics'!K:K,MATCH($C335,'Policy Characteristics'!$C:$C,0))),"",INDEX('Policy Characteristics'!K:K,MATCH($C335,'Policy Characteristics'!$C:$C,0)))</f>
        <v/>
      </c>
      <c r="R335" s="363" t="str">
        <f>IF(ISBLANK(INDEX('Policy Characteristics'!L:L,MATCH($C335,'Policy Characteristics'!$C:$C,0))),"",INDEX('Policy Characteristics'!L:L,MATCH($C335,'Policy Characteristics'!$C:$C,0)))</f>
        <v/>
      </c>
      <c r="S335" s="356"/>
    </row>
    <row r="336" spans="1:19" ht="19.95" customHeight="1">
      <c r="A336" s="363" t="str">
        <f>IF(ISBLANK(INDEX('Policy Characteristics'!A:A,MATCH($C336,'Policy Characteristics'!$C:$C,0))),"",INDEX('Policy Characteristics'!A:A,MATCH($C336,'Policy Characteristics'!$C:$C,0)))</f>
        <v>Electricity Supply</v>
      </c>
      <c r="B336" s="375" t="str">
        <f>IF(ISBLANK(INDEX('Policy Characteristics'!B:B,MATCH($C336,'Policy Characteristics'!$C:$C,0))),"",INDEX('Policy Characteristics'!B:B,MATCH($C336,'Policy Characteristics'!$C:$C,0)))</f>
        <v>Decrease Cost of Capital</v>
      </c>
      <c r="C336" s="363" t="str">
        <f t="shared" si="21"/>
        <v>Percentage Decrease in Cost of Capital for Power Plants</v>
      </c>
      <c r="D336" s="356" t="s">
        <v>807</v>
      </c>
      <c r="E336" s="255"/>
      <c r="F336" s="356" t="s">
        <v>808</v>
      </c>
      <c r="G336" s="356"/>
      <c r="H336" s="18">
        <v>1734</v>
      </c>
      <c r="I336" s="378" t="s">
        <v>731</v>
      </c>
      <c r="J336" s="377" t="str">
        <f>IF(ISBLANK(INDEX('Policy Characteristics'!D:D,MATCH($C336,'Policy Characteristics'!$C:$C,0))),"",INDEX('Policy Characteristics'!D:D,MATCH($C336,'Policy Characteristics'!$C:$C,0)))</f>
        <v>Decrease Electricity Sector Cost of Capital</v>
      </c>
      <c r="K336" s="363" t="str">
        <f>IF(ISBLANK(INDEX('Policy Characteristics'!E:E,MATCH($C336,'Policy Characteristics'!$C:$C,0))),"",INDEX('Policy Characteristics'!E:E,MATCH($C336,'Policy Characteristics'!$C:$C,0)))</f>
        <v>elec power plant cost of capital</v>
      </c>
      <c r="L336" s="363">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63">
        <f>IF(ISBLANK(INDEX('Policy Characteristics'!H:H,MATCH($C336,'Policy Characteristics'!$C:$C,0))),"",INDEX('Policy Characteristics'!H:H,MATCH($C336,'Policy Characteristics'!$C:$C,0)))</f>
        <v>1</v>
      </c>
      <c r="O336" s="363" t="str">
        <f>IF(ISBLANK(INDEX('Policy Characteristics'!I:I,MATCH($C336,'Policy Characteristics'!$C:$C,0))),"",INDEX('Policy Characteristics'!I:I,MATCH($C336,'Policy Characteristics'!$C:$C,0)))</f>
        <v>% decrease</v>
      </c>
      <c r="P336" s="363"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63" t="str">
        <f>IF(ISBLANK(INDEX('Policy Characteristics'!K:K,MATCH($C336,'Policy Characteristics'!$C:$C,0))),"",INDEX('Policy Characteristics'!K:K,MATCH($C336,'Policy Characteristics'!$C:$C,0)))</f>
        <v/>
      </c>
      <c r="R336" s="363" t="str">
        <f>IF(ISBLANK(INDEX('Policy Characteristics'!L:L,MATCH($C336,'Policy Characteristics'!$C:$C,0))),"",INDEX('Policy Characteristics'!L:L,MATCH($C336,'Policy Characteristics'!$C:$C,0)))</f>
        <v/>
      </c>
      <c r="S336" s="356"/>
    </row>
    <row r="337" spans="1:19" ht="19.95" customHeight="1">
      <c r="A337" s="363" t="str">
        <f>IF(ISBLANK(INDEX('Policy Characteristics'!A:A,MATCH($C337,'Policy Characteristics'!$C:$C,0))),"",INDEX('Policy Characteristics'!A:A,MATCH($C337,'Policy Characteristics'!$C:$C,0)))</f>
        <v>Electricity Supply</v>
      </c>
      <c r="B337" s="375" t="str">
        <f>IF(ISBLANK(INDEX('Policy Characteristics'!B:B,MATCH($C337,'Policy Characteristics'!$C:$C,0))),"",INDEX('Policy Characteristics'!B:B,MATCH($C337,'Policy Characteristics'!$C:$C,0)))</f>
        <v>Decrease Cost of Capital</v>
      </c>
      <c r="C337" s="363" t="str">
        <f t="shared" si="21"/>
        <v>Percentage Decrease in Cost of Capital for Power Plants</v>
      </c>
      <c r="D337" s="356" t="s">
        <v>809</v>
      </c>
      <c r="E337" s="255"/>
      <c r="F337" s="356" t="s">
        <v>810</v>
      </c>
      <c r="G337" s="356"/>
      <c r="H337" s="18">
        <v>1735</v>
      </c>
      <c r="I337" s="378" t="s">
        <v>731</v>
      </c>
      <c r="J337" s="377" t="str">
        <f>IF(ISBLANK(INDEX('Policy Characteristics'!D:D,MATCH($C337,'Policy Characteristics'!$C:$C,0))),"",INDEX('Policy Characteristics'!D:D,MATCH($C337,'Policy Characteristics'!$C:$C,0)))</f>
        <v>Decrease Electricity Sector Cost of Capital</v>
      </c>
      <c r="K337" s="363" t="str">
        <f>IF(ISBLANK(INDEX('Policy Characteristics'!E:E,MATCH($C337,'Policy Characteristics'!$C:$C,0))),"",INDEX('Policy Characteristics'!E:E,MATCH($C337,'Policy Characteristics'!$C:$C,0)))</f>
        <v>elec power plant cost of capital</v>
      </c>
      <c r="L337" s="363">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63">
        <f>IF(ISBLANK(INDEX('Policy Characteristics'!H:H,MATCH($C337,'Policy Characteristics'!$C:$C,0))),"",INDEX('Policy Characteristics'!H:H,MATCH($C337,'Policy Characteristics'!$C:$C,0)))</f>
        <v>1</v>
      </c>
      <c r="O337" s="363" t="str">
        <f>IF(ISBLANK(INDEX('Policy Characteristics'!I:I,MATCH($C337,'Policy Characteristics'!$C:$C,0))),"",INDEX('Policy Characteristics'!I:I,MATCH($C337,'Policy Characteristics'!$C:$C,0)))</f>
        <v>% decrease</v>
      </c>
      <c r="P337" s="363"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63" t="str">
        <f>IF(ISBLANK(INDEX('Policy Characteristics'!K:K,MATCH($C337,'Policy Characteristics'!$C:$C,0))),"",INDEX('Policy Characteristics'!K:K,MATCH($C337,'Policy Characteristics'!$C:$C,0)))</f>
        <v/>
      </c>
      <c r="R337" s="363" t="str">
        <f>IF(ISBLANK(INDEX('Policy Characteristics'!L:L,MATCH($C337,'Policy Characteristics'!$C:$C,0))),"",INDEX('Policy Characteristics'!L:L,MATCH($C337,'Policy Characteristics'!$C:$C,0)))</f>
        <v/>
      </c>
      <c r="S337" s="356"/>
    </row>
    <row r="338" spans="1:19" ht="19.95" customHeight="1">
      <c r="A338" s="363" t="str">
        <f>IF(ISBLANK(INDEX('Policy Characteristics'!A:A,MATCH($C338,'Policy Characteristics'!$C:$C,0))),"",INDEX('Policy Characteristics'!A:A,MATCH($C338,'Policy Characteristics'!$C:$C,0)))</f>
        <v>Electricity Supply</v>
      </c>
      <c r="B338" s="375" t="str">
        <f>IF(ISBLANK(INDEX('Policy Characteristics'!B:B,MATCH($C338,'Policy Characteristics'!$C:$C,0))),"",INDEX('Policy Characteristics'!B:B,MATCH($C338,'Policy Characteristics'!$C:$C,0)))</f>
        <v>Decrease Cost of Capital</v>
      </c>
      <c r="C338" s="363" t="str">
        <f t="shared" si="21"/>
        <v>Percentage Decrease in Cost of Capital for Power Plants</v>
      </c>
      <c r="D338" s="356" t="s">
        <v>811</v>
      </c>
      <c r="E338" s="255"/>
      <c r="F338" s="356" t="s">
        <v>812</v>
      </c>
      <c r="G338" s="356"/>
      <c r="H338" s="18">
        <v>1736</v>
      </c>
      <c r="I338" s="378" t="s">
        <v>731</v>
      </c>
      <c r="J338" s="377" t="str">
        <f>IF(ISBLANK(INDEX('Policy Characteristics'!D:D,MATCH($C338,'Policy Characteristics'!$C:$C,0))),"",INDEX('Policy Characteristics'!D:D,MATCH($C338,'Policy Characteristics'!$C:$C,0)))</f>
        <v>Decrease Electricity Sector Cost of Capital</v>
      </c>
      <c r="K338" s="363" t="str">
        <f>IF(ISBLANK(INDEX('Policy Characteristics'!E:E,MATCH($C338,'Policy Characteristics'!$C:$C,0))),"",INDEX('Policy Characteristics'!E:E,MATCH($C338,'Policy Characteristics'!$C:$C,0)))</f>
        <v>elec power plant cost of capital</v>
      </c>
      <c r="L338" s="363">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63">
        <f>IF(ISBLANK(INDEX('Policy Characteristics'!H:H,MATCH($C338,'Policy Characteristics'!$C:$C,0))),"",INDEX('Policy Characteristics'!H:H,MATCH($C338,'Policy Characteristics'!$C:$C,0)))</f>
        <v>1</v>
      </c>
      <c r="O338" s="363" t="str">
        <f>IF(ISBLANK(INDEX('Policy Characteristics'!I:I,MATCH($C338,'Policy Characteristics'!$C:$C,0))),"",INDEX('Policy Characteristics'!I:I,MATCH($C338,'Policy Characteristics'!$C:$C,0)))</f>
        <v>% decrease</v>
      </c>
      <c r="P338" s="363"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63" t="str">
        <f>IF(ISBLANK(INDEX('Policy Characteristics'!K:K,MATCH($C338,'Policy Characteristics'!$C:$C,0))),"",INDEX('Policy Characteristics'!K:K,MATCH($C338,'Policy Characteristics'!$C:$C,0)))</f>
        <v/>
      </c>
      <c r="R338" s="363" t="str">
        <f>IF(ISBLANK(INDEX('Policy Characteristics'!L:L,MATCH($C338,'Policy Characteristics'!$C:$C,0))),"",INDEX('Policy Characteristics'!L:L,MATCH($C338,'Policy Characteristics'!$C:$C,0)))</f>
        <v/>
      </c>
      <c r="S338" s="356"/>
    </row>
    <row r="339" spans="1:19" ht="19.95" customHeight="1">
      <c r="A339" s="363" t="str">
        <f>IF(ISBLANK(INDEX('Policy Characteristics'!A:A,MATCH($C339,'Policy Characteristics'!$C:$C,0))),"",INDEX('Policy Characteristics'!A:A,MATCH($C339,'Policy Characteristics'!$C:$C,0)))</f>
        <v>Electricity Supply</v>
      </c>
      <c r="B339" s="375" t="str">
        <f>IF(ISBLANK(INDEX('Policy Characteristics'!B:B,MATCH($C339,'Policy Characteristics'!$C:$C,0))),"",INDEX('Policy Characteristics'!B:B,MATCH($C339,'Policy Characteristics'!$C:$C,0)))</f>
        <v>Decrease Cost of Capital</v>
      </c>
      <c r="C339" s="363" t="str">
        <f t="shared" si="21"/>
        <v>Percentage Decrease in Cost of Capital for Power Plants</v>
      </c>
      <c r="D339" s="356" t="s">
        <v>813</v>
      </c>
      <c r="E339" s="255"/>
      <c r="F339" s="356" t="s">
        <v>814</v>
      </c>
      <c r="G339" s="356"/>
      <c r="H339" s="18">
        <v>1737</v>
      </c>
      <c r="I339" s="378" t="s">
        <v>731</v>
      </c>
      <c r="J339" s="377" t="str">
        <f>IF(ISBLANK(INDEX('Policy Characteristics'!D:D,MATCH($C339,'Policy Characteristics'!$C:$C,0))),"",INDEX('Policy Characteristics'!D:D,MATCH($C339,'Policy Characteristics'!$C:$C,0)))</f>
        <v>Decrease Electricity Sector Cost of Capital</v>
      </c>
      <c r="K339" s="363" t="str">
        <f>IF(ISBLANK(INDEX('Policy Characteristics'!E:E,MATCH($C339,'Policy Characteristics'!$C:$C,0))),"",INDEX('Policy Characteristics'!E:E,MATCH($C339,'Policy Characteristics'!$C:$C,0)))</f>
        <v>elec power plant cost of capital</v>
      </c>
      <c r="L339" s="363">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63">
        <f>IF(ISBLANK(INDEX('Policy Characteristics'!H:H,MATCH($C339,'Policy Characteristics'!$C:$C,0))),"",INDEX('Policy Characteristics'!H:H,MATCH($C339,'Policy Characteristics'!$C:$C,0)))</f>
        <v>1</v>
      </c>
      <c r="O339" s="363" t="str">
        <f>IF(ISBLANK(INDEX('Policy Characteristics'!I:I,MATCH($C339,'Policy Characteristics'!$C:$C,0))),"",INDEX('Policy Characteristics'!I:I,MATCH($C339,'Policy Characteristics'!$C:$C,0)))</f>
        <v>% decrease</v>
      </c>
      <c r="P339" s="363"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63" t="str">
        <f>IF(ISBLANK(INDEX('Policy Characteristics'!K:K,MATCH($C339,'Policy Characteristics'!$C:$C,0))),"",INDEX('Policy Characteristics'!K:K,MATCH($C339,'Policy Characteristics'!$C:$C,0)))</f>
        <v/>
      </c>
      <c r="R339" s="363" t="str">
        <f>IF(ISBLANK(INDEX('Policy Characteristics'!L:L,MATCH($C339,'Policy Characteristics'!$C:$C,0))),"",INDEX('Policy Characteristics'!L:L,MATCH($C339,'Policy Characteristics'!$C:$C,0)))</f>
        <v/>
      </c>
      <c r="S339" s="356"/>
    </row>
    <row r="340" spans="1:19" ht="19.95" customHeight="1">
      <c r="A340" s="363" t="str">
        <f>IF(ISBLANK(INDEX('Policy Characteristics'!A:A,MATCH($C340,'Policy Characteristics'!$C:$C,0))),"",INDEX('Policy Characteristics'!A:A,MATCH($C340,'Policy Characteristics'!$C:$C,0)))</f>
        <v>Electricity Supply</v>
      </c>
      <c r="B340" s="375" t="str">
        <f>IF(ISBLANK(INDEX('Policy Characteristics'!B:B,MATCH($C340,'Policy Characteristics'!$C:$C,0))),"",INDEX('Policy Characteristics'!B:B,MATCH($C340,'Policy Characteristics'!$C:$C,0)))</f>
        <v>Decrease Cost of Capital</v>
      </c>
      <c r="C340" s="363" t="str">
        <f t="shared" si="21"/>
        <v>Percentage Decrease in Cost of Capital for Power Plants</v>
      </c>
      <c r="D340" s="356" t="s">
        <v>815</v>
      </c>
      <c r="E340" s="255"/>
      <c r="F340" s="356" t="s">
        <v>816</v>
      </c>
      <c r="G340" s="356"/>
      <c r="H340" s="18">
        <v>1738</v>
      </c>
      <c r="I340" s="378" t="s">
        <v>731</v>
      </c>
      <c r="J340" s="377" t="str">
        <f>IF(ISBLANK(INDEX('Policy Characteristics'!D:D,MATCH($C340,'Policy Characteristics'!$C:$C,0))),"",INDEX('Policy Characteristics'!D:D,MATCH($C340,'Policy Characteristics'!$C:$C,0)))</f>
        <v>Decrease Electricity Sector Cost of Capital</v>
      </c>
      <c r="K340" s="363" t="str">
        <f>IF(ISBLANK(INDEX('Policy Characteristics'!E:E,MATCH($C340,'Policy Characteristics'!$C:$C,0))),"",INDEX('Policy Characteristics'!E:E,MATCH($C340,'Policy Characteristics'!$C:$C,0)))</f>
        <v>elec power plant cost of capital</v>
      </c>
      <c r="L340" s="363">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63">
        <f>IF(ISBLANK(INDEX('Policy Characteristics'!H:H,MATCH($C340,'Policy Characteristics'!$C:$C,0))),"",INDEX('Policy Characteristics'!H:H,MATCH($C340,'Policy Characteristics'!$C:$C,0)))</f>
        <v>1</v>
      </c>
      <c r="O340" s="363" t="str">
        <f>IF(ISBLANK(INDEX('Policy Characteristics'!I:I,MATCH($C340,'Policy Characteristics'!$C:$C,0))),"",INDEX('Policy Characteristics'!I:I,MATCH($C340,'Policy Characteristics'!$C:$C,0)))</f>
        <v>% decrease</v>
      </c>
      <c r="P340" s="363"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63" t="str">
        <f>IF(ISBLANK(INDEX('Policy Characteristics'!K:K,MATCH($C340,'Policy Characteristics'!$C:$C,0))),"",INDEX('Policy Characteristics'!K:K,MATCH($C340,'Policy Characteristics'!$C:$C,0)))</f>
        <v/>
      </c>
      <c r="R340" s="363" t="str">
        <f>IF(ISBLANK(INDEX('Policy Characteristics'!L:L,MATCH($C340,'Policy Characteristics'!$C:$C,0))),"",INDEX('Policy Characteristics'!L:L,MATCH($C340,'Policy Characteristics'!$C:$C,0)))</f>
        <v/>
      </c>
      <c r="S340" s="356"/>
    </row>
    <row r="341" spans="1:19" ht="19.95" customHeight="1">
      <c r="A341" s="363" t="str">
        <f>IF(ISBLANK(INDEX('Policy Characteristics'!A:A,MATCH($C341,'Policy Characteristics'!$C:$C,0))),"",INDEX('Policy Characteristics'!A:A,MATCH($C341,'Policy Characteristics'!$C:$C,0)))</f>
        <v>Electricity Supply</v>
      </c>
      <c r="B341" s="375" t="str">
        <f>IF(ISBLANK(INDEX('Policy Characteristics'!B:B,MATCH($C341,'Policy Characteristics'!$C:$C,0))),"",INDEX('Policy Characteristics'!B:B,MATCH($C341,'Policy Characteristics'!$C:$C,0)))</f>
        <v>Decrease Cost of Capital</v>
      </c>
      <c r="C341" s="363" t="str">
        <f t="shared" si="21"/>
        <v>Percentage Decrease in Cost of Capital for Power Plants</v>
      </c>
      <c r="D341" s="356" t="s">
        <v>817</v>
      </c>
      <c r="E341" s="255"/>
      <c r="F341" s="356" t="s">
        <v>818</v>
      </c>
      <c r="G341" s="356"/>
      <c r="H341" s="18">
        <v>1739</v>
      </c>
      <c r="I341" s="378" t="s">
        <v>741</v>
      </c>
      <c r="J341" s="377" t="str">
        <f>IF(ISBLANK(INDEX('Policy Characteristics'!D:D,MATCH($C341,'Policy Characteristics'!$C:$C,0))),"",INDEX('Policy Characteristics'!D:D,MATCH($C341,'Policy Characteristics'!$C:$C,0)))</f>
        <v>Decrease Electricity Sector Cost of Capital</v>
      </c>
      <c r="K341" s="363" t="str">
        <f>IF(ISBLANK(INDEX('Policy Characteristics'!E:E,MATCH($C341,'Policy Characteristics'!$C:$C,0))),"",INDEX('Policy Characteristics'!E:E,MATCH($C341,'Policy Characteristics'!$C:$C,0)))</f>
        <v>elec power plant cost of capital</v>
      </c>
      <c r="L341" s="363">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63">
        <f>IF(ISBLANK(INDEX('Policy Characteristics'!H:H,MATCH($C341,'Policy Characteristics'!$C:$C,0))),"",INDEX('Policy Characteristics'!H:H,MATCH($C341,'Policy Characteristics'!$C:$C,0)))</f>
        <v>1</v>
      </c>
      <c r="O341" s="363" t="str">
        <f>IF(ISBLANK(INDEX('Policy Characteristics'!I:I,MATCH($C341,'Policy Characteristics'!$C:$C,0))),"",INDEX('Policy Characteristics'!I:I,MATCH($C341,'Policy Characteristics'!$C:$C,0)))</f>
        <v>% decrease</v>
      </c>
      <c r="P341" s="363"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63" t="str">
        <f>IF(ISBLANK(INDEX('Policy Characteristics'!K:K,MATCH($C341,'Policy Characteristics'!$C:$C,0))),"",INDEX('Policy Characteristics'!K:K,MATCH($C341,'Policy Characteristics'!$C:$C,0)))</f>
        <v/>
      </c>
      <c r="R341" s="363" t="str">
        <f>IF(ISBLANK(INDEX('Policy Characteristics'!L:L,MATCH($C341,'Policy Characteristics'!$C:$C,0))),"",INDEX('Policy Characteristics'!L:L,MATCH($C341,'Policy Characteristics'!$C:$C,0)))</f>
        <v/>
      </c>
      <c r="S341" s="356"/>
    </row>
    <row r="342" spans="1:19" ht="19.95" customHeight="1">
      <c r="A342" s="363" t="str">
        <f>IF(ISBLANK(INDEX('Policy Characteristics'!A:A,MATCH($C342,'Policy Characteristics'!$C:$C,0))),"",INDEX('Policy Characteristics'!A:A,MATCH($C342,'Policy Characteristics'!$C:$C,0)))</f>
        <v>Electricity Supply</v>
      </c>
      <c r="B342" s="375" t="str">
        <f>IF(ISBLANK(INDEX('Policy Characteristics'!B:B,MATCH($C342,'Policy Characteristics'!$C:$C,0))),"",INDEX('Policy Characteristics'!B:B,MATCH($C342,'Policy Characteristics'!$C:$C,0)))</f>
        <v>Decrease Cost of Capital</v>
      </c>
      <c r="C342" s="363" t="str">
        <f t="shared" si="21"/>
        <v>Percentage Decrease in Cost of Capital for Power Plants</v>
      </c>
      <c r="D342" s="356" t="s">
        <v>819</v>
      </c>
      <c r="E342" s="255"/>
      <c r="F342" s="356" t="s">
        <v>820</v>
      </c>
      <c r="G342" s="356"/>
      <c r="H342" s="18">
        <v>1740</v>
      </c>
      <c r="I342" s="378" t="s">
        <v>741</v>
      </c>
      <c r="J342" s="377" t="str">
        <f>IF(ISBLANK(INDEX('Policy Characteristics'!D:D,MATCH($C342,'Policy Characteristics'!$C:$C,0))),"",INDEX('Policy Characteristics'!D:D,MATCH($C342,'Policy Characteristics'!$C:$C,0)))</f>
        <v>Decrease Electricity Sector Cost of Capital</v>
      </c>
      <c r="K342" s="363" t="str">
        <f>IF(ISBLANK(INDEX('Policy Characteristics'!E:E,MATCH($C342,'Policy Characteristics'!$C:$C,0))),"",INDEX('Policy Characteristics'!E:E,MATCH($C342,'Policy Characteristics'!$C:$C,0)))</f>
        <v>elec power plant cost of capital</v>
      </c>
      <c r="L342" s="363">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63">
        <f>IF(ISBLANK(INDEX('Policy Characteristics'!H:H,MATCH($C342,'Policy Characteristics'!$C:$C,0))),"",INDEX('Policy Characteristics'!H:H,MATCH($C342,'Policy Characteristics'!$C:$C,0)))</f>
        <v>1</v>
      </c>
      <c r="O342" s="363" t="str">
        <f>IF(ISBLANK(INDEX('Policy Characteristics'!I:I,MATCH($C342,'Policy Characteristics'!$C:$C,0))),"",INDEX('Policy Characteristics'!I:I,MATCH($C342,'Policy Characteristics'!$C:$C,0)))</f>
        <v>% decrease</v>
      </c>
      <c r="P342" s="363"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63" t="str">
        <f>IF(ISBLANK(INDEX('Policy Characteristics'!K:K,MATCH($C342,'Policy Characteristics'!$C:$C,0))),"",INDEX('Policy Characteristics'!K:K,MATCH($C342,'Policy Characteristics'!$C:$C,0)))</f>
        <v/>
      </c>
      <c r="R342" s="363" t="str">
        <f>IF(ISBLANK(INDEX('Policy Characteristics'!L:L,MATCH($C342,'Policy Characteristics'!$C:$C,0))),"",INDEX('Policy Characteristics'!L:L,MATCH($C342,'Policy Characteristics'!$C:$C,0)))</f>
        <v/>
      </c>
      <c r="S342" s="356"/>
    </row>
    <row r="343" spans="1:19" ht="19.95" customHeight="1">
      <c r="A343" s="363" t="str">
        <f>IF(ISBLANK(INDEX('Policy Characteristics'!A:A,MATCH($C343,'Policy Characteristics'!$C:$C,0))),"",INDEX('Policy Characteristics'!A:A,MATCH($C343,'Policy Characteristics'!$C:$C,0)))</f>
        <v>Electricity Supply</v>
      </c>
      <c r="B343" s="375" t="str">
        <f>IF(ISBLANK(INDEX('Policy Characteristics'!B:B,MATCH($C343,'Policy Characteristics'!$C:$C,0))),"",INDEX('Policy Characteristics'!B:B,MATCH($C343,'Policy Characteristics'!$C:$C,0)))</f>
        <v>Decrease Cost of Capital</v>
      </c>
      <c r="C343" s="363" t="str">
        <f t="shared" si="21"/>
        <v>Percentage Decrease in Cost of Capital for Power Plants</v>
      </c>
      <c r="D343" s="356" t="s">
        <v>821</v>
      </c>
      <c r="E343" s="255"/>
      <c r="F343" s="356" t="s">
        <v>822</v>
      </c>
      <c r="G343" s="356"/>
      <c r="H343" s="18">
        <v>1741</v>
      </c>
      <c r="I343" s="378" t="s">
        <v>741</v>
      </c>
      <c r="J343" s="377" t="str">
        <f>IF(ISBLANK(INDEX('Policy Characteristics'!D:D,MATCH($C343,'Policy Characteristics'!$C:$C,0))),"",INDEX('Policy Characteristics'!D:D,MATCH($C343,'Policy Characteristics'!$C:$C,0)))</f>
        <v>Decrease Electricity Sector Cost of Capital</v>
      </c>
      <c r="K343" s="363" t="str">
        <f>IF(ISBLANK(INDEX('Policy Characteristics'!E:E,MATCH($C343,'Policy Characteristics'!$C:$C,0))),"",INDEX('Policy Characteristics'!E:E,MATCH($C343,'Policy Characteristics'!$C:$C,0)))</f>
        <v>elec power plant cost of capital</v>
      </c>
      <c r="L343" s="363">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63">
        <f>IF(ISBLANK(INDEX('Policy Characteristics'!H:H,MATCH($C343,'Policy Characteristics'!$C:$C,0))),"",INDEX('Policy Characteristics'!H:H,MATCH($C343,'Policy Characteristics'!$C:$C,0)))</f>
        <v>1</v>
      </c>
      <c r="O343" s="363" t="str">
        <f>IF(ISBLANK(INDEX('Policy Characteristics'!I:I,MATCH($C343,'Policy Characteristics'!$C:$C,0))),"",INDEX('Policy Characteristics'!I:I,MATCH($C343,'Policy Characteristics'!$C:$C,0)))</f>
        <v>% decrease</v>
      </c>
      <c r="P343" s="363"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63" t="str">
        <f>IF(ISBLANK(INDEX('Policy Characteristics'!K:K,MATCH($C343,'Policy Characteristics'!$C:$C,0))),"",INDEX('Policy Characteristics'!K:K,MATCH($C343,'Policy Characteristics'!$C:$C,0)))</f>
        <v/>
      </c>
      <c r="R343" s="363" t="str">
        <f>IF(ISBLANK(INDEX('Policy Characteristics'!L:L,MATCH($C343,'Policy Characteristics'!$C:$C,0))),"",INDEX('Policy Characteristics'!L:L,MATCH($C343,'Policy Characteristics'!$C:$C,0)))</f>
        <v/>
      </c>
      <c r="S343" s="356"/>
    </row>
    <row r="344" spans="1:19" ht="19.95" customHeight="1">
      <c r="A344" s="363" t="str">
        <f>IF(ISBLANK(INDEX('Policy Characteristics'!A:A,MATCH($C344,'Policy Characteristics'!$C:$C,0))),"",INDEX('Policy Characteristics'!A:A,MATCH($C344,'Policy Characteristics'!$C:$C,0)))</f>
        <v>Electricity Supply</v>
      </c>
      <c r="B344" s="375" t="str">
        <f>IF(ISBLANK(INDEX('Policy Characteristics'!B:B,MATCH($C344,'Policy Characteristics'!$C:$C,0))),"",INDEX('Policy Characteristics'!B:B,MATCH($C344,'Policy Characteristics'!$C:$C,0)))</f>
        <v>Decrease Cost of Capital</v>
      </c>
      <c r="C344" s="363" t="str">
        <f t="shared" si="21"/>
        <v>Percentage Decrease in Cost of Capital for Power Plants</v>
      </c>
      <c r="D344" s="356" t="s">
        <v>823</v>
      </c>
      <c r="E344" s="255"/>
      <c r="F344" s="356" t="s">
        <v>824</v>
      </c>
      <c r="G344" s="356"/>
      <c r="H344" s="18">
        <v>1742</v>
      </c>
      <c r="I344" s="378" t="s">
        <v>731</v>
      </c>
      <c r="J344" s="377" t="str">
        <f>IF(ISBLANK(INDEX('Policy Characteristics'!D:D,MATCH($C344,'Policy Characteristics'!$C:$C,0))),"",INDEX('Policy Characteristics'!D:D,MATCH($C344,'Policy Characteristics'!$C:$C,0)))</f>
        <v>Decrease Electricity Sector Cost of Capital</v>
      </c>
      <c r="K344" s="363" t="str">
        <f>IF(ISBLANK(INDEX('Policy Characteristics'!E:E,MATCH($C344,'Policy Characteristics'!$C:$C,0))),"",INDEX('Policy Characteristics'!E:E,MATCH($C344,'Policy Characteristics'!$C:$C,0)))</f>
        <v>elec power plant cost of capital</v>
      </c>
      <c r="L344" s="363">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63">
        <f>IF(ISBLANK(INDEX('Policy Characteristics'!H:H,MATCH($C344,'Policy Characteristics'!$C:$C,0))),"",INDEX('Policy Characteristics'!H:H,MATCH($C344,'Policy Characteristics'!$C:$C,0)))</f>
        <v>1</v>
      </c>
      <c r="O344" s="363" t="str">
        <f>IF(ISBLANK(INDEX('Policy Characteristics'!I:I,MATCH($C344,'Policy Characteristics'!$C:$C,0))),"",INDEX('Policy Characteristics'!I:I,MATCH($C344,'Policy Characteristics'!$C:$C,0)))</f>
        <v>% decrease</v>
      </c>
      <c r="P344" s="363"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63" t="str">
        <f>IF(ISBLANK(INDEX('Policy Characteristics'!K:K,MATCH($C344,'Policy Characteristics'!$C:$C,0))),"",INDEX('Policy Characteristics'!K:K,MATCH($C344,'Policy Characteristics'!$C:$C,0)))</f>
        <v/>
      </c>
      <c r="R344" s="363" t="str">
        <f>IF(ISBLANK(INDEX('Policy Characteristics'!L:L,MATCH($C344,'Policy Characteristics'!$C:$C,0))),"",INDEX('Policy Characteristics'!L:L,MATCH($C344,'Policy Characteristics'!$C:$C,0)))</f>
        <v/>
      </c>
      <c r="S344" s="356"/>
    </row>
    <row r="345" spans="1:19" ht="19.95" customHeight="1">
      <c r="A345" s="363" t="str">
        <f>IF(ISBLANK(INDEX('Policy Characteristics'!A:A,MATCH($C345,'Policy Characteristics'!$C:$C,0))),"",INDEX('Policy Characteristics'!A:A,MATCH($C345,'Policy Characteristics'!$C:$C,0)))</f>
        <v>Electricity Supply</v>
      </c>
      <c r="B345" s="375" t="str">
        <f>IF(ISBLANK(INDEX('Policy Characteristics'!B:B,MATCH($C345,'Policy Characteristics'!$C:$C,0))),"",INDEX('Policy Characteristics'!B:B,MATCH($C345,'Policy Characteristics'!$C:$C,0)))</f>
        <v>Decrease Cost of Capital</v>
      </c>
      <c r="C345" s="363" t="str">
        <f t="shared" si="21"/>
        <v>Percentage Decrease in Cost of Capital for Power Plants</v>
      </c>
      <c r="D345" s="356" t="s">
        <v>825</v>
      </c>
      <c r="E345" s="255"/>
      <c r="F345" s="356" t="s">
        <v>826</v>
      </c>
      <c r="G345" s="356"/>
      <c r="H345" s="18">
        <v>1743</v>
      </c>
      <c r="I345" s="378" t="s">
        <v>741</v>
      </c>
      <c r="J345" s="377" t="str">
        <f>IF(ISBLANK(INDEX('Policy Characteristics'!D:D,MATCH($C345,'Policy Characteristics'!$C:$C,0))),"",INDEX('Policy Characteristics'!D:D,MATCH($C345,'Policy Characteristics'!$C:$C,0)))</f>
        <v>Decrease Electricity Sector Cost of Capital</v>
      </c>
      <c r="K345" s="363" t="str">
        <f>IF(ISBLANK(INDEX('Policy Characteristics'!E:E,MATCH($C345,'Policy Characteristics'!$C:$C,0))),"",INDEX('Policy Characteristics'!E:E,MATCH($C345,'Policy Characteristics'!$C:$C,0)))</f>
        <v>elec power plant cost of capital</v>
      </c>
      <c r="L345" s="363">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63">
        <f>IF(ISBLANK(INDEX('Policy Characteristics'!H:H,MATCH($C345,'Policy Characteristics'!$C:$C,0))),"",INDEX('Policy Characteristics'!H:H,MATCH($C345,'Policy Characteristics'!$C:$C,0)))</f>
        <v>1</v>
      </c>
      <c r="O345" s="363" t="str">
        <f>IF(ISBLANK(INDEX('Policy Characteristics'!I:I,MATCH($C345,'Policy Characteristics'!$C:$C,0))),"",INDEX('Policy Characteristics'!I:I,MATCH($C345,'Policy Characteristics'!$C:$C,0)))</f>
        <v>% decrease</v>
      </c>
      <c r="P345" s="363"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63" t="str">
        <f>IF(ISBLANK(INDEX('Policy Characteristics'!K:K,MATCH($C345,'Policy Characteristics'!$C:$C,0))),"",INDEX('Policy Characteristics'!K:K,MATCH($C345,'Policy Characteristics'!$C:$C,0)))</f>
        <v/>
      </c>
      <c r="R345" s="363" t="str">
        <f>IF(ISBLANK(INDEX('Policy Characteristics'!L:L,MATCH($C345,'Policy Characteristics'!$C:$C,0))),"",INDEX('Policy Characteristics'!L:L,MATCH($C345,'Policy Characteristics'!$C:$C,0)))</f>
        <v/>
      </c>
      <c r="S345" s="356"/>
    </row>
    <row r="346" spans="1:19" ht="19.95" customHeight="1">
      <c r="A346" s="363" t="str">
        <f>IF(ISBLANK(INDEX('Policy Characteristics'!A:A,MATCH($C346,'Policy Characteristics'!$C:$C,0))),"",INDEX('Policy Characteristics'!A:A,MATCH($C346,'Policy Characteristics'!$C:$C,0)))</f>
        <v>Electricity Supply</v>
      </c>
      <c r="B346" s="375" t="str">
        <f>IF(ISBLANK(INDEX('Policy Characteristics'!B:B,MATCH($C346,'Policy Characteristics'!$C:$C,0))),"",INDEX('Policy Characteristics'!B:B,MATCH($C346,'Policy Characteristics'!$C:$C,0)))</f>
        <v>Decrease Cost of Capital</v>
      </c>
      <c r="C346" s="363" t="str">
        <f t="shared" si="21"/>
        <v>Percentage Decrease in Cost of Capital for Power Plants</v>
      </c>
      <c r="D346" s="356" t="s">
        <v>827</v>
      </c>
      <c r="E346" s="255"/>
      <c r="F346" s="356" t="s">
        <v>828</v>
      </c>
      <c r="G346" s="356"/>
      <c r="H346" s="18">
        <v>1744</v>
      </c>
      <c r="I346" s="378" t="s">
        <v>741</v>
      </c>
      <c r="J346" s="377" t="str">
        <f>IF(ISBLANK(INDEX('Policy Characteristics'!D:D,MATCH($C346,'Policy Characteristics'!$C:$C,0))),"",INDEX('Policy Characteristics'!D:D,MATCH($C346,'Policy Characteristics'!$C:$C,0)))</f>
        <v>Decrease Electricity Sector Cost of Capital</v>
      </c>
      <c r="K346" s="363" t="str">
        <f>IF(ISBLANK(INDEX('Policy Characteristics'!E:E,MATCH($C346,'Policy Characteristics'!$C:$C,0))),"",INDEX('Policy Characteristics'!E:E,MATCH($C346,'Policy Characteristics'!$C:$C,0)))</f>
        <v>elec power plant cost of capital</v>
      </c>
      <c r="L346" s="363">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63">
        <f>IF(ISBLANK(INDEX('Policy Characteristics'!H:H,MATCH($C346,'Policy Characteristics'!$C:$C,0))),"",INDEX('Policy Characteristics'!H:H,MATCH($C346,'Policy Characteristics'!$C:$C,0)))</f>
        <v>1</v>
      </c>
      <c r="O346" s="363" t="str">
        <f>IF(ISBLANK(INDEX('Policy Characteristics'!I:I,MATCH($C346,'Policy Characteristics'!$C:$C,0))),"",INDEX('Policy Characteristics'!I:I,MATCH($C346,'Policy Characteristics'!$C:$C,0)))</f>
        <v>% decrease</v>
      </c>
      <c r="P346" s="363"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63" t="str">
        <f>IF(ISBLANK(INDEX('Policy Characteristics'!K:K,MATCH($C346,'Policy Characteristics'!$C:$C,0))),"",INDEX('Policy Characteristics'!K:K,MATCH($C346,'Policy Characteristics'!$C:$C,0)))</f>
        <v/>
      </c>
      <c r="R346" s="363" t="str">
        <f>IF(ISBLANK(INDEX('Policy Characteristics'!L:L,MATCH($C346,'Policy Characteristics'!$C:$C,0))),"",INDEX('Policy Characteristics'!L:L,MATCH($C346,'Policy Characteristics'!$C:$C,0)))</f>
        <v/>
      </c>
      <c r="S346" s="356"/>
    </row>
    <row r="347" spans="1:19" ht="19.95" customHeight="1">
      <c r="A347" s="363" t="str">
        <f>IF(ISBLANK(INDEX('Policy Characteristics'!A:A,MATCH($C347,'Policy Characteristics'!$C:$C,0))),"",INDEX('Policy Characteristics'!A:A,MATCH($C347,'Policy Characteristics'!$C:$C,0)))</f>
        <v>Electricity Supply</v>
      </c>
      <c r="B347" s="375" t="str">
        <f>IF(ISBLANK(INDEX('Policy Characteristics'!B:B,MATCH($C347,'Policy Characteristics'!$C:$C,0))),"",INDEX('Policy Characteristics'!B:B,MATCH($C347,'Policy Characteristics'!$C:$C,0)))</f>
        <v>Decrease Cost of Capital</v>
      </c>
      <c r="C347" s="363" t="str">
        <f t="shared" si="21"/>
        <v>Percentage Decrease in Cost of Capital for Power Plants</v>
      </c>
      <c r="D347" s="356" t="s">
        <v>829</v>
      </c>
      <c r="E347" s="255"/>
      <c r="F347" s="356" t="s">
        <v>830</v>
      </c>
      <c r="G347" s="356"/>
      <c r="H347" s="18">
        <v>1745</v>
      </c>
      <c r="I347" s="378" t="s">
        <v>741</v>
      </c>
      <c r="J347" s="377" t="str">
        <f>IF(ISBLANK(INDEX('Policy Characteristics'!D:D,MATCH($C347,'Policy Characteristics'!$C:$C,0))),"",INDEX('Policy Characteristics'!D:D,MATCH($C347,'Policy Characteristics'!$C:$C,0)))</f>
        <v>Decrease Electricity Sector Cost of Capital</v>
      </c>
      <c r="K347" s="363" t="str">
        <f>IF(ISBLANK(INDEX('Policy Characteristics'!E:E,MATCH($C347,'Policy Characteristics'!$C:$C,0))),"",INDEX('Policy Characteristics'!E:E,MATCH($C347,'Policy Characteristics'!$C:$C,0)))</f>
        <v>elec power plant cost of capital</v>
      </c>
      <c r="L347" s="363">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63">
        <f>IF(ISBLANK(INDEX('Policy Characteristics'!H:H,MATCH($C347,'Policy Characteristics'!$C:$C,0))),"",INDEX('Policy Characteristics'!H:H,MATCH($C347,'Policy Characteristics'!$C:$C,0)))</f>
        <v>1</v>
      </c>
      <c r="O347" s="363" t="str">
        <f>IF(ISBLANK(INDEX('Policy Characteristics'!I:I,MATCH($C347,'Policy Characteristics'!$C:$C,0))),"",INDEX('Policy Characteristics'!I:I,MATCH($C347,'Policy Characteristics'!$C:$C,0)))</f>
        <v>% decrease</v>
      </c>
      <c r="P347" s="363"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63" t="str">
        <f>IF(ISBLANK(INDEX('Policy Characteristics'!K:K,MATCH($C347,'Policy Characteristics'!$C:$C,0))),"",INDEX('Policy Characteristics'!K:K,MATCH($C347,'Policy Characteristics'!$C:$C,0)))</f>
        <v/>
      </c>
      <c r="R347" s="363" t="str">
        <f>IF(ISBLANK(INDEX('Policy Characteristics'!L:L,MATCH($C347,'Policy Characteristics'!$C:$C,0))),"",INDEX('Policy Characteristics'!L:L,MATCH($C347,'Policy Characteristics'!$C:$C,0)))</f>
        <v/>
      </c>
      <c r="S347" s="356"/>
    </row>
    <row r="348" spans="1:19" ht="19.95" customHeight="1">
      <c r="A348" s="363" t="str">
        <f>IF(ISBLANK(INDEX('Policy Characteristics'!A:A,MATCH($C348,'Policy Characteristics'!$C:$C,0))),"",INDEX('Policy Characteristics'!A:A,MATCH($C348,'Policy Characteristics'!$C:$C,0)))</f>
        <v>Electricity Supply</v>
      </c>
      <c r="B348" s="375" t="str">
        <f>IF(ISBLANK(INDEX('Policy Characteristics'!B:B,MATCH($C348,'Policy Characteristics'!$C:$C,0))),"",INDEX('Policy Characteristics'!B:B,MATCH($C348,'Policy Characteristics'!$C:$C,0)))</f>
        <v>Decrease Cost of Capital</v>
      </c>
      <c r="C348" s="363" t="str">
        <f t="shared" si="21"/>
        <v>Percentage Decrease in Cost of Capital for Power Plants</v>
      </c>
      <c r="D348" s="356" t="s">
        <v>831</v>
      </c>
      <c r="E348" s="255"/>
      <c r="F348" s="356" t="s">
        <v>832</v>
      </c>
      <c r="G348" s="356"/>
      <c r="H348" s="18">
        <v>1804</v>
      </c>
      <c r="I348" s="378" t="s">
        <v>731</v>
      </c>
      <c r="J348" s="377" t="str">
        <f>IF(ISBLANK(INDEX('Policy Characteristics'!D:D,MATCH($C348,'Policy Characteristics'!$C:$C,0))),"",INDEX('Policy Characteristics'!D:D,MATCH($C348,'Policy Characteristics'!$C:$C,0)))</f>
        <v>Decrease Electricity Sector Cost of Capital</v>
      </c>
      <c r="K348" s="363" t="str">
        <f>IF(ISBLANK(INDEX('Policy Characteristics'!E:E,MATCH($C348,'Policy Characteristics'!$C:$C,0))),"",INDEX('Policy Characteristics'!E:E,MATCH($C348,'Policy Characteristics'!$C:$C,0)))</f>
        <v>elec power plant cost of capital</v>
      </c>
      <c r="L348" s="363">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63">
        <f>IF(ISBLANK(INDEX('Policy Characteristics'!H:H,MATCH($C348,'Policy Characteristics'!$C:$C,0))),"",INDEX('Policy Characteristics'!H:H,MATCH($C348,'Policy Characteristics'!$C:$C,0)))</f>
        <v>1</v>
      </c>
      <c r="O348" s="363" t="str">
        <f>IF(ISBLANK(INDEX('Policy Characteristics'!I:I,MATCH($C348,'Policy Characteristics'!$C:$C,0))),"",INDEX('Policy Characteristics'!I:I,MATCH($C348,'Policy Characteristics'!$C:$C,0)))</f>
        <v>% decrease</v>
      </c>
      <c r="P348" s="363"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63" t="str">
        <f>IF(ISBLANK(INDEX('Policy Characteristics'!K:K,MATCH($C348,'Policy Characteristics'!$C:$C,0))),"",INDEX('Policy Characteristics'!K:K,MATCH($C348,'Policy Characteristics'!$C:$C,0)))</f>
        <v/>
      </c>
      <c r="R348" s="363" t="str">
        <f>IF(ISBLANK(INDEX('Policy Characteristics'!L:L,MATCH($C348,'Policy Characteristics'!$C:$C,0))),"",INDEX('Policy Characteristics'!L:L,MATCH($C348,'Policy Characteristics'!$C:$C,0)))</f>
        <v/>
      </c>
      <c r="S348" s="356"/>
    </row>
    <row r="349" spans="1:19" ht="19.95" customHeight="1">
      <c r="A349" s="363" t="str">
        <f>IF(ISBLANK(INDEX('Policy Characteristics'!A:A,MATCH($C349,'Policy Characteristics'!$C:$C,0))),"",INDEX('Policy Characteristics'!A:A,MATCH($C349,'Policy Characteristics'!$C:$C,0)))</f>
        <v>Electricity Supply</v>
      </c>
      <c r="B349" s="375" t="str">
        <f>IF(ISBLANK(INDEX('Policy Characteristics'!B:B,MATCH($C349,'Policy Characteristics'!$C:$C,0))),"",INDEX('Policy Characteristics'!B:B,MATCH($C349,'Policy Characteristics'!$C:$C,0)))</f>
        <v>Decrease Cost of Capital</v>
      </c>
      <c r="C349" s="363" t="str">
        <f t="shared" si="21"/>
        <v>Percentage Decrease in Cost of Capital for Power Plants</v>
      </c>
      <c r="D349" s="356" t="s">
        <v>833</v>
      </c>
      <c r="E349" s="255"/>
      <c r="F349" s="356" t="s">
        <v>834</v>
      </c>
      <c r="G349" s="356"/>
      <c r="H349" s="18">
        <v>1805</v>
      </c>
      <c r="I349" s="378" t="s">
        <v>731</v>
      </c>
      <c r="J349" s="377" t="str">
        <f>IF(ISBLANK(INDEX('Policy Characteristics'!D:D,MATCH($C349,'Policy Characteristics'!$C:$C,0))),"",INDEX('Policy Characteristics'!D:D,MATCH($C349,'Policy Characteristics'!$C:$C,0)))</f>
        <v>Decrease Electricity Sector Cost of Capital</v>
      </c>
      <c r="K349" s="363" t="str">
        <f>IF(ISBLANK(INDEX('Policy Characteristics'!E:E,MATCH($C349,'Policy Characteristics'!$C:$C,0))),"",INDEX('Policy Characteristics'!E:E,MATCH($C349,'Policy Characteristics'!$C:$C,0)))</f>
        <v>elec power plant cost of capital</v>
      </c>
      <c r="L349" s="363">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63">
        <f>IF(ISBLANK(INDEX('Policy Characteristics'!H:H,MATCH($C349,'Policy Characteristics'!$C:$C,0))),"",INDEX('Policy Characteristics'!H:H,MATCH($C349,'Policy Characteristics'!$C:$C,0)))</f>
        <v>1</v>
      </c>
      <c r="O349" s="363" t="str">
        <f>IF(ISBLANK(INDEX('Policy Characteristics'!I:I,MATCH($C349,'Policy Characteristics'!$C:$C,0))),"",INDEX('Policy Characteristics'!I:I,MATCH($C349,'Policy Characteristics'!$C:$C,0)))</f>
        <v>% decrease</v>
      </c>
      <c r="P349" s="363"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63" t="str">
        <f>IF(ISBLANK(INDEX('Policy Characteristics'!K:K,MATCH($C349,'Policy Characteristics'!$C:$C,0))),"",INDEX('Policy Characteristics'!K:K,MATCH($C349,'Policy Characteristics'!$C:$C,0)))</f>
        <v/>
      </c>
      <c r="R349" s="363" t="str">
        <f>IF(ISBLANK(INDEX('Policy Characteristics'!L:L,MATCH($C349,'Policy Characteristics'!$C:$C,0))),"",INDEX('Policy Characteristics'!L:L,MATCH($C349,'Policy Characteristics'!$C:$C,0)))</f>
        <v/>
      </c>
      <c r="S349" s="356"/>
    </row>
    <row r="350" spans="1:19" ht="19.95" customHeight="1">
      <c r="A350" s="363" t="str">
        <f>IF(ISBLANK(INDEX('Policy Characteristics'!A:A,MATCH($C350,'Policy Characteristics'!$C:$C,0))),"",INDEX('Policy Characteristics'!A:A,MATCH($C350,'Policy Characteristics'!$C:$C,0)))</f>
        <v>Electricity Supply</v>
      </c>
      <c r="B350" s="375" t="str">
        <f>IF(ISBLANK(INDEX('Policy Characteristics'!B:B,MATCH($C350,'Policy Characteristics'!$C:$C,0))),"",INDEX('Policy Characteristics'!B:B,MATCH($C350,'Policy Characteristics'!$C:$C,0)))</f>
        <v>Decrease Cost of Capital</v>
      </c>
      <c r="C350" s="363" t="str">
        <f t="shared" si="21"/>
        <v>Percentage Decrease in Cost of Capital for Power Plants</v>
      </c>
      <c r="D350" s="356" t="s">
        <v>835</v>
      </c>
      <c r="E350" s="255"/>
      <c r="F350" s="356" t="s">
        <v>836</v>
      </c>
      <c r="G350" s="356"/>
      <c r="H350" s="18">
        <v>1806</v>
      </c>
      <c r="I350" s="378" t="s">
        <v>731</v>
      </c>
      <c r="J350" s="377" t="str">
        <f>IF(ISBLANK(INDEX('Policy Characteristics'!D:D,MATCH($C350,'Policy Characteristics'!$C:$C,0))),"",INDEX('Policy Characteristics'!D:D,MATCH($C350,'Policy Characteristics'!$C:$C,0)))</f>
        <v>Decrease Electricity Sector Cost of Capital</v>
      </c>
      <c r="K350" s="363" t="str">
        <f>IF(ISBLANK(INDEX('Policy Characteristics'!E:E,MATCH($C350,'Policy Characteristics'!$C:$C,0))),"",INDEX('Policy Characteristics'!E:E,MATCH($C350,'Policy Characteristics'!$C:$C,0)))</f>
        <v>elec power plant cost of capital</v>
      </c>
      <c r="L350" s="363">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63">
        <f>IF(ISBLANK(INDEX('Policy Characteristics'!H:H,MATCH($C350,'Policy Characteristics'!$C:$C,0))),"",INDEX('Policy Characteristics'!H:H,MATCH($C350,'Policy Characteristics'!$C:$C,0)))</f>
        <v>1</v>
      </c>
      <c r="O350" s="363" t="str">
        <f>IF(ISBLANK(INDEX('Policy Characteristics'!I:I,MATCH($C350,'Policy Characteristics'!$C:$C,0))),"",INDEX('Policy Characteristics'!I:I,MATCH($C350,'Policy Characteristics'!$C:$C,0)))</f>
        <v>% decrease</v>
      </c>
      <c r="P350" s="363"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63" t="str">
        <f>IF(ISBLANK(INDEX('Policy Characteristics'!K:K,MATCH($C350,'Policy Characteristics'!$C:$C,0))),"",INDEX('Policy Characteristics'!K:K,MATCH($C350,'Policy Characteristics'!$C:$C,0)))</f>
        <v/>
      </c>
      <c r="R350" s="363" t="str">
        <f>IF(ISBLANK(INDEX('Policy Characteristics'!L:L,MATCH($C350,'Policy Characteristics'!$C:$C,0))),"",INDEX('Policy Characteristics'!L:L,MATCH($C350,'Policy Characteristics'!$C:$C,0)))</f>
        <v/>
      </c>
      <c r="S350" s="356"/>
    </row>
    <row r="351" spans="1:19" ht="19.95" customHeight="1">
      <c r="A351" s="363" t="str">
        <f>IF(ISBLANK(INDEX('Policy Characteristics'!A:A,MATCH($C351,'Policy Characteristics'!$C:$C,0))),"",INDEX('Policy Characteristics'!A:A,MATCH($C351,'Policy Characteristics'!$C:$C,0)))</f>
        <v>Electricity Supply</v>
      </c>
      <c r="B351" s="375" t="str">
        <f>IF(ISBLANK(INDEX('Policy Characteristics'!B:B,MATCH($C351,'Policy Characteristics'!$C:$C,0))),"",INDEX('Policy Characteristics'!B:B,MATCH($C351,'Policy Characteristics'!$C:$C,0)))</f>
        <v>Decrease Cost of Capital</v>
      </c>
      <c r="C351" s="363" t="str">
        <f t="shared" si="21"/>
        <v>Percentage Decrease in Cost of Capital for Power Plants</v>
      </c>
      <c r="D351" s="356" t="s">
        <v>837</v>
      </c>
      <c r="E351" s="255"/>
      <c r="F351" s="356" t="s">
        <v>838</v>
      </c>
      <c r="G351" s="356"/>
      <c r="H351" s="18">
        <v>1807</v>
      </c>
      <c r="I351" s="378" t="s">
        <v>731</v>
      </c>
      <c r="J351" s="377" t="str">
        <f>IF(ISBLANK(INDEX('Policy Characteristics'!D:D,MATCH($C351,'Policy Characteristics'!$C:$C,0))),"",INDEX('Policy Characteristics'!D:D,MATCH($C351,'Policy Characteristics'!$C:$C,0)))</f>
        <v>Decrease Electricity Sector Cost of Capital</v>
      </c>
      <c r="K351" s="363" t="str">
        <f>IF(ISBLANK(INDEX('Policy Characteristics'!E:E,MATCH($C351,'Policy Characteristics'!$C:$C,0))),"",INDEX('Policy Characteristics'!E:E,MATCH($C351,'Policy Characteristics'!$C:$C,0)))</f>
        <v>elec power plant cost of capital</v>
      </c>
      <c r="L351" s="363">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63">
        <f>IF(ISBLANK(INDEX('Policy Characteristics'!H:H,MATCH($C351,'Policy Characteristics'!$C:$C,0))),"",INDEX('Policy Characteristics'!H:H,MATCH($C351,'Policy Characteristics'!$C:$C,0)))</f>
        <v>1</v>
      </c>
      <c r="O351" s="363" t="str">
        <f>IF(ISBLANK(INDEX('Policy Characteristics'!I:I,MATCH($C351,'Policy Characteristics'!$C:$C,0))),"",INDEX('Policy Characteristics'!I:I,MATCH($C351,'Policy Characteristics'!$C:$C,0)))</f>
        <v>% decrease</v>
      </c>
      <c r="P351" s="363"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63" t="str">
        <f>IF(ISBLANK(INDEX('Policy Characteristics'!K:K,MATCH($C351,'Policy Characteristics'!$C:$C,0))),"",INDEX('Policy Characteristics'!K:K,MATCH($C351,'Policy Characteristics'!$C:$C,0)))</f>
        <v/>
      </c>
      <c r="R351" s="363" t="str">
        <f>IF(ISBLANK(INDEX('Policy Characteristics'!L:L,MATCH($C351,'Policy Characteristics'!$C:$C,0))),"",INDEX('Policy Characteristics'!L:L,MATCH($C351,'Policy Characteristics'!$C:$C,0)))</f>
        <v/>
      </c>
      <c r="S351" s="356"/>
    </row>
    <row r="352" spans="1:19" ht="19.95" customHeight="1">
      <c r="A352" s="363" t="str">
        <f>IF(ISBLANK(INDEX('Policy Characteristics'!A:A,MATCH($C352,'Policy Characteristics'!$C:$C,0))),"",INDEX('Policy Characteristics'!A:A,MATCH($C352,'Policy Characteristics'!$C:$C,0)))</f>
        <v>Electricity Supply</v>
      </c>
      <c r="B352" s="375" t="str">
        <f>IF(ISBLANK(INDEX('Policy Characteristics'!B:B,MATCH($C352,'Policy Characteristics'!$C:$C,0))),"",INDEX('Policy Characteristics'!B:B,MATCH($C352,'Policy Characteristics'!$C:$C,0)))</f>
        <v>Decrease Cost of Capital</v>
      </c>
      <c r="C352" s="363" t="str">
        <f t="shared" si="21"/>
        <v>Percentage Decrease in Cost of Capital for Power Plants</v>
      </c>
      <c r="D352" s="356" t="s">
        <v>839</v>
      </c>
      <c r="E352" s="255"/>
      <c r="F352" s="356" t="s">
        <v>840</v>
      </c>
      <c r="G352" s="356"/>
      <c r="H352" s="18">
        <v>1808</v>
      </c>
      <c r="I352" s="378" t="s">
        <v>731</v>
      </c>
      <c r="J352" s="377" t="str">
        <f>IF(ISBLANK(INDEX('Policy Characteristics'!D:D,MATCH($C352,'Policy Characteristics'!$C:$C,0))),"",INDEX('Policy Characteristics'!D:D,MATCH($C352,'Policy Characteristics'!$C:$C,0)))</f>
        <v>Decrease Electricity Sector Cost of Capital</v>
      </c>
      <c r="K352" s="363" t="str">
        <f>IF(ISBLANK(INDEX('Policy Characteristics'!E:E,MATCH($C352,'Policy Characteristics'!$C:$C,0))),"",INDEX('Policy Characteristics'!E:E,MATCH($C352,'Policy Characteristics'!$C:$C,0)))</f>
        <v>elec power plant cost of capital</v>
      </c>
      <c r="L352" s="363">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63">
        <f>IF(ISBLANK(INDEX('Policy Characteristics'!H:H,MATCH($C352,'Policy Characteristics'!$C:$C,0))),"",INDEX('Policy Characteristics'!H:H,MATCH($C352,'Policy Characteristics'!$C:$C,0)))</f>
        <v>1</v>
      </c>
      <c r="O352" s="363" t="str">
        <f>IF(ISBLANK(INDEX('Policy Characteristics'!I:I,MATCH($C352,'Policy Characteristics'!$C:$C,0))),"",INDEX('Policy Characteristics'!I:I,MATCH($C352,'Policy Characteristics'!$C:$C,0)))</f>
        <v>% decrease</v>
      </c>
      <c r="P352" s="363"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63" t="str">
        <f>IF(ISBLANK(INDEX('Policy Characteristics'!K:K,MATCH($C352,'Policy Characteristics'!$C:$C,0))),"",INDEX('Policy Characteristics'!K:K,MATCH($C352,'Policy Characteristics'!$C:$C,0)))</f>
        <v/>
      </c>
      <c r="R352" s="363" t="str">
        <f>IF(ISBLANK(INDEX('Policy Characteristics'!L:L,MATCH($C352,'Policy Characteristics'!$C:$C,0))),"",INDEX('Policy Characteristics'!L:L,MATCH($C352,'Policy Characteristics'!$C:$C,0)))</f>
        <v/>
      </c>
      <c r="S352" s="356"/>
    </row>
    <row r="353" spans="1:19" ht="19.95" customHeight="1">
      <c r="A353" s="363" t="str">
        <f>IF(ISBLANK(INDEX('Policy Characteristics'!A:A,MATCH($C353,'Policy Characteristics'!$C:$C,0))),"",INDEX('Policy Characteristics'!A:A,MATCH($C353,'Policy Characteristics'!$C:$C,0)))</f>
        <v>Electricity Supply</v>
      </c>
      <c r="B353" s="375" t="str">
        <f>IF(ISBLANK(INDEX('Policy Characteristics'!B:B,MATCH($C353,'Policy Characteristics'!$C:$C,0))),"",INDEX('Policy Characteristics'!B:B,MATCH($C353,'Policy Characteristics'!$C:$C,0)))</f>
        <v>Decrease Cost of Capital</v>
      </c>
      <c r="C353" s="363" t="str">
        <f t="shared" si="21"/>
        <v>Percentage Decrease in Cost of Capital for Power Plants</v>
      </c>
      <c r="D353" s="356" t="s">
        <v>841</v>
      </c>
      <c r="E353" s="255"/>
      <c r="F353" s="356" t="s">
        <v>842</v>
      </c>
      <c r="G353" s="356"/>
      <c r="H353" s="18">
        <v>1809</v>
      </c>
      <c r="I353" s="378" t="s">
        <v>731</v>
      </c>
      <c r="J353" s="377" t="str">
        <f>IF(ISBLANK(INDEX('Policy Characteristics'!D:D,MATCH($C353,'Policy Characteristics'!$C:$C,0))),"",INDEX('Policy Characteristics'!D:D,MATCH($C353,'Policy Characteristics'!$C:$C,0)))</f>
        <v>Decrease Electricity Sector Cost of Capital</v>
      </c>
      <c r="K353" s="363" t="str">
        <f>IF(ISBLANK(INDEX('Policy Characteristics'!E:E,MATCH($C353,'Policy Characteristics'!$C:$C,0))),"",INDEX('Policy Characteristics'!E:E,MATCH($C353,'Policy Characteristics'!$C:$C,0)))</f>
        <v>elec power plant cost of capital</v>
      </c>
      <c r="L353" s="363">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63">
        <f>IF(ISBLANK(INDEX('Policy Characteristics'!H:H,MATCH($C353,'Policy Characteristics'!$C:$C,0))),"",INDEX('Policy Characteristics'!H:H,MATCH($C353,'Policy Characteristics'!$C:$C,0)))</f>
        <v>1</v>
      </c>
      <c r="O353" s="363" t="str">
        <f>IF(ISBLANK(INDEX('Policy Characteristics'!I:I,MATCH($C353,'Policy Characteristics'!$C:$C,0))),"",INDEX('Policy Characteristics'!I:I,MATCH($C353,'Policy Characteristics'!$C:$C,0)))</f>
        <v>% decrease</v>
      </c>
      <c r="P353" s="363"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63" t="str">
        <f>IF(ISBLANK(INDEX('Policy Characteristics'!K:K,MATCH($C353,'Policy Characteristics'!$C:$C,0))),"",INDEX('Policy Characteristics'!K:K,MATCH($C353,'Policy Characteristics'!$C:$C,0)))</f>
        <v/>
      </c>
      <c r="R353" s="363" t="str">
        <f>IF(ISBLANK(INDEX('Policy Characteristics'!L:L,MATCH($C353,'Policy Characteristics'!$C:$C,0))),"",INDEX('Policy Characteristics'!L:L,MATCH($C353,'Policy Characteristics'!$C:$C,0)))</f>
        <v/>
      </c>
      <c r="S353" s="356"/>
    </row>
    <row r="354" spans="1:19" ht="19.95" customHeight="1">
      <c r="A354" s="363" t="str">
        <f>IF(ISBLANK(INDEX('Policy Characteristics'!A:A,MATCH($C354,'Policy Characteristics'!$C:$C,0))),"",INDEX('Policy Characteristics'!A:A,MATCH($C354,'Policy Characteristics'!$C:$C,0)))</f>
        <v>Electricity Supply</v>
      </c>
      <c r="B354" s="375" t="str">
        <f>IF(ISBLANK(INDEX('Policy Characteristics'!B:B,MATCH($C354,'Policy Characteristics'!$C:$C,0))),"",INDEX('Policy Characteristics'!B:B,MATCH($C354,'Policy Characteristics'!$C:$C,0)))</f>
        <v>Decrease Cost of Capital</v>
      </c>
      <c r="C354" s="363" t="str">
        <f t="shared" si="21"/>
        <v>Percentage Decrease in Cost of Capital for Power Plants</v>
      </c>
      <c r="D354" s="356" t="s">
        <v>843</v>
      </c>
      <c r="E354" s="255"/>
      <c r="F354" s="356" t="s">
        <v>844</v>
      </c>
      <c r="G354" s="356"/>
      <c r="H354" s="18">
        <v>2238</v>
      </c>
      <c r="I354" s="378" t="s">
        <v>731</v>
      </c>
      <c r="J354" s="377" t="str">
        <f>IF(ISBLANK(INDEX('Policy Characteristics'!D:D,MATCH($C354,'Policy Characteristics'!$C:$C,0))),"",INDEX('Policy Characteristics'!D:D,MATCH($C354,'Policy Characteristics'!$C:$C,0)))</f>
        <v>Decrease Electricity Sector Cost of Capital</v>
      </c>
      <c r="K354" s="363" t="str">
        <f>IF(ISBLANK(INDEX('Policy Characteristics'!E:E,MATCH($C354,'Policy Characteristics'!$C:$C,0))),"",INDEX('Policy Characteristics'!E:E,MATCH($C354,'Policy Characteristics'!$C:$C,0)))</f>
        <v>elec power plant cost of capital</v>
      </c>
      <c r="L354" s="363">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63">
        <f>IF(ISBLANK(INDEX('Policy Characteristics'!H:H,MATCH($C354,'Policy Characteristics'!$C:$C,0))),"",INDEX('Policy Characteristics'!H:H,MATCH($C354,'Policy Characteristics'!$C:$C,0)))</f>
        <v>1</v>
      </c>
      <c r="O354" s="363" t="str">
        <f>IF(ISBLANK(INDEX('Policy Characteristics'!I:I,MATCH($C354,'Policy Characteristics'!$C:$C,0))),"",INDEX('Policy Characteristics'!I:I,MATCH($C354,'Policy Characteristics'!$C:$C,0)))</f>
        <v>% decrease</v>
      </c>
      <c r="P354" s="363"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63"/>
      <c r="R354" s="363"/>
      <c r="S354" s="356"/>
    </row>
    <row r="355" spans="1:19" ht="19.95" customHeight="1">
      <c r="A355" s="363" t="str">
        <f>IF(ISBLANK(INDEX('Policy Characteristics'!A:A,MATCH($C355,'Policy Characteristics'!$C:$C,0))),"",INDEX('Policy Characteristics'!A:A,MATCH($C355,'Policy Characteristics'!$C:$C,0)))</f>
        <v>Electricity Supply</v>
      </c>
      <c r="B355" s="375" t="str">
        <f>IF(ISBLANK(INDEX('Policy Characteristics'!B:B,MATCH($C355,'Policy Characteristics'!$C:$C,0))),"",INDEX('Policy Characteristics'!B:B,MATCH($C355,'Policy Characteristics'!$C:$C,0)))</f>
        <v>Demand Response</v>
      </c>
      <c r="C355" t="s">
        <v>284</v>
      </c>
      <c r="D355" s="255"/>
      <c r="E355" s="255"/>
      <c r="F355" s="255"/>
      <c r="G355" s="255"/>
      <c r="H355" s="18">
        <v>30</v>
      </c>
      <c r="I355" s="376" t="s">
        <v>731</v>
      </c>
      <c r="J355" s="377" t="str">
        <f>IF(ISBLANK(INDEX('Policy Characteristics'!D:D,MATCH($C355,'Policy Characteristics'!$C:$C,0))),"",INDEX('Policy Characteristics'!D:D,MATCH($C355,'Policy Characteristics'!$C:$C,0)))</f>
        <v>Demand Response</v>
      </c>
      <c r="K355" s="363"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63" t="str">
        <f>IF(ISBLANK(INDEX('Policy Characteristics'!I:I,MATCH($C355,'Policy Characteristics'!$C:$C,0))),"",INDEX('Policy Characteristics'!I:I,MATCH($C355,'Policy Characteristics'!$C:$C,0)))</f>
        <v>% of potential achieved</v>
      </c>
      <c r="P355" s="363"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363" t="str">
        <f>IF(ISBLANK(INDEX('Policy Characteristics'!K:K,MATCH($C355,'Policy Characteristics'!$C:$C,0))),"",INDEX('Policy Characteristics'!K:K,MATCH($C355,'Policy Characteristics'!$C:$C,0)))</f>
        <v>electricity-sector-main.html#dr</v>
      </c>
      <c r="R355" s="363" t="str">
        <f>IF(ISBLANK(INDEX('Policy Characteristics'!L:L,MATCH($C355,'Policy Characteristics'!$C:$C,0))),"",INDEX('Policy Characteristics'!L:L,MATCH($C355,'Policy Characteristics'!$C:$C,0)))</f>
        <v>demand-response.html</v>
      </c>
    </row>
    <row r="356" spans="1:19" ht="19.95" customHeight="1">
      <c r="A356" s="363" t="str">
        <f>IF(ISBLANK(INDEX('Policy Characteristics'!A:A,MATCH($C356,'Policy Characteristics'!$C:$C,0))),"",INDEX('Policy Characteristics'!A:A,MATCH($C356,'Policy Characteristics'!$C:$C,0)))</f>
        <v>Electricity Supply</v>
      </c>
      <c r="B356" s="375" t="str">
        <f>IF(ISBLANK(INDEX('Policy Characteristics'!B:B,MATCH($C356,'Policy Characteristics'!$C:$C,0))),"",INDEX('Policy Characteristics'!B:B,MATCH($C356,'Policy Characteristics'!$C:$C,0)))</f>
        <v>Early Retirement of Power Plants</v>
      </c>
      <c r="C356" t="s">
        <v>291</v>
      </c>
      <c r="D356" s="255" t="s">
        <v>797</v>
      </c>
      <c r="E356" s="255"/>
      <c r="F356" s="255" t="s">
        <v>798</v>
      </c>
      <c r="G356" s="255"/>
      <c r="H356" s="18">
        <v>31</v>
      </c>
      <c r="I356" s="376" t="s">
        <v>731</v>
      </c>
      <c r="J356" s="377" t="str">
        <f>IF(ISBLANK(INDEX('Policy Characteristics'!D:D,MATCH($C356,'Policy Characteristics'!$C:$C,0))),"",INDEX('Policy Characteristics'!D:D,MATCH($C356,'Policy Characteristics'!$C:$C,0)))</f>
        <v>Early Retirement of Power Plants</v>
      </c>
      <c r="K356" s="363" t="str">
        <f>IF(ISBLANK(INDEX('Policy Characteristics'!E:E,MATCH($C356,'Policy Characteristics'!$C:$C,0))),"",INDEX('Policy Characteristics'!E:E,MATCH($C356,'Policy Characteristics'!$C:$C,0)))</f>
        <v>elec early retirement</v>
      </c>
      <c r="L356" s="363">
        <f>IF(ISBLANK(INDEX('Policy Characteristics'!F:F,MATCH($C356,'Policy Characteristics'!$C:$C,0))),"",INDEX('Policy Characteristics'!F:F,MATCH($C356,'Policy Characteristics'!$C:$C,0)))</f>
        <v>0</v>
      </c>
      <c r="M356" s="363">
        <f>IF(ISBLANK(INDEX('Policy Characteristics'!G:G,MATCH($C356,'Policy Characteristics'!$C:$C,0))),"",INDEX('Policy Characteristics'!G:G,MATCH($C356,'Policy Characteristics'!$C:$C,0)))</f>
        <v>25000</v>
      </c>
      <c r="N356" s="363">
        <f>IF(ISBLANK(INDEX('Policy Characteristics'!H:H,MATCH($C356,'Policy Characteristics'!$C:$C,0))),"",INDEX('Policy Characteristics'!H:H,MATCH($C356,'Policy Characteristics'!$C:$C,0)))</f>
        <v>500</v>
      </c>
      <c r="O356" s="363" t="str">
        <f>IF(ISBLANK(INDEX('Policy Characteristics'!I:I,MATCH($C356,'Policy Characteristics'!$C:$C,0))),"",INDEX('Policy Characteristics'!I:I,MATCH($C356,'Policy Characteristics'!$C:$C,0)))</f>
        <v>MW/year</v>
      </c>
      <c r="P356" s="363"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63" t="str">
        <f>IF(ISBLANK(INDEX('Policy Characteristics'!K:K,MATCH($C356,'Policy Characteristics'!$C:$C,0))),"",INDEX('Policy Characteristics'!K:K,MATCH($C356,'Policy Characteristics'!$C:$C,0)))</f>
        <v>electricity-sector-main.html#early-ret</v>
      </c>
      <c r="R356" s="363" t="str">
        <f>IF(ISBLANK(INDEX('Policy Characteristics'!L:L,MATCH($C356,'Policy Characteristics'!$C:$C,0))),"",INDEX('Policy Characteristics'!L:L,MATCH($C356,'Policy Characteristics'!$C:$C,0)))</f>
        <v>early-retirement-of-power-plants.html</v>
      </c>
    </row>
    <row r="357" spans="1:19" ht="19.95" customHeight="1">
      <c r="A357" s="363" t="str">
        <f>IF(ISBLANK(INDEX('Policy Characteristics'!A:A,MATCH($C357,'Policy Characteristics'!$C:$C,0))),"",INDEX('Policy Characteristics'!A:A,MATCH($C357,'Policy Characteristics'!$C:$C,0)))</f>
        <v>Electricity Supply</v>
      </c>
      <c r="B357" s="375" t="str">
        <f>IF(ISBLANK(INDEX('Policy Characteristics'!B:B,MATCH($C357,'Policy Characteristics'!$C:$C,0))),"",INDEX('Policy Characteristics'!B:B,MATCH($C357,'Policy Characteristics'!$C:$C,0)))</f>
        <v>Early Retirement of Power Plants</v>
      </c>
      <c r="C357" t="s">
        <v>291</v>
      </c>
      <c r="D357" s="356" t="s">
        <v>799</v>
      </c>
      <c r="E357" s="255"/>
      <c r="F357" s="356" t="s">
        <v>800</v>
      </c>
      <c r="G357" s="255"/>
      <c r="H357" s="18">
        <v>1760</v>
      </c>
      <c r="I357" s="376" t="s">
        <v>731</v>
      </c>
      <c r="J357" s="377" t="str">
        <f>IF(ISBLANK(INDEX('Policy Characteristics'!D:D,MATCH($C357,'Policy Characteristics'!$C:$C,0))),"",INDEX('Policy Characteristics'!D:D,MATCH($C357,'Policy Characteristics'!$C:$C,0)))</f>
        <v>Early Retirement of Power Plants</v>
      </c>
      <c r="K357" s="363" t="str">
        <f>IF(ISBLANK(INDEX('Policy Characteristics'!E:E,MATCH($C357,'Policy Characteristics'!$C:$C,0))),"",INDEX('Policy Characteristics'!E:E,MATCH($C357,'Policy Characteristics'!$C:$C,0)))</f>
        <v>elec early retirement</v>
      </c>
      <c r="L357" s="363">
        <f>IF(ISBLANK(INDEX('Policy Characteristics'!F:F,MATCH($C357,'Policy Characteristics'!$C:$C,0))),"",INDEX('Policy Characteristics'!F:F,MATCH($C357,'Policy Characteristics'!$C:$C,0)))</f>
        <v>0</v>
      </c>
      <c r="M357" s="363">
        <f>IF(ISBLANK(INDEX('Policy Characteristics'!G:G,MATCH($C357,'Policy Characteristics'!$C:$C,0))),"",INDEX('Policy Characteristics'!G:G,MATCH($C357,'Policy Characteristics'!$C:$C,0)))</f>
        <v>25000</v>
      </c>
      <c r="N357" s="363">
        <f>IF(ISBLANK(INDEX('Policy Characteristics'!H:H,MATCH($C357,'Policy Characteristics'!$C:$C,0))),"",INDEX('Policy Characteristics'!H:H,MATCH($C357,'Policy Characteristics'!$C:$C,0)))</f>
        <v>500</v>
      </c>
      <c r="O357" s="363" t="str">
        <f>IF(ISBLANK(INDEX('Policy Characteristics'!I:I,MATCH($C357,'Policy Characteristics'!$C:$C,0))),"",INDEX('Policy Characteristics'!I:I,MATCH($C357,'Policy Characteristics'!$C:$C,0)))</f>
        <v>MW/year</v>
      </c>
      <c r="P357" s="363"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63" t="str">
        <f>IF(ISBLANK(INDEX('Policy Characteristics'!K:K,MATCH($C357,'Policy Characteristics'!$C:$C,0))),"",INDEX('Policy Characteristics'!K:K,MATCH($C357,'Policy Characteristics'!$C:$C,0)))</f>
        <v>electricity-sector-main.html#early-ret</v>
      </c>
      <c r="R357" s="363" t="str">
        <f>IF(ISBLANK(INDEX('Policy Characteristics'!L:L,MATCH($C357,'Policy Characteristics'!$C:$C,0))),"",INDEX('Policy Characteristics'!L:L,MATCH($C357,'Policy Characteristics'!$C:$C,0)))</f>
        <v>early-retirement-of-power-plants.html</v>
      </c>
    </row>
    <row r="358" spans="1:19" ht="19.95" customHeight="1">
      <c r="A358" s="363" t="str">
        <f>IF(ISBLANK(INDEX('Policy Characteristics'!A:A,MATCH($C358,'Policy Characteristics'!$C:$C,0))),"",INDEX('Policy Characteristics'!A:A,MATCH($C358,'Policy Characteristics'!$C:$C,0)))</f>
        <v>Electricity Supply</v>
      </c>
      <c r="B358" s="375" t="str">
        <f>IF(ISBLANK(INDEX('Policy Characteristics'!B:B,MATCH($C358,'Policy Characteristics'!$C:$C,0))),"",INDEX('Policy Characteristics'!B:B,MATCH($C358,'Policy Characteristics'!$C:$C,0)))</f>
        <v>Early Retirement of Power Plants</v>
      </c>
      <c r="C358" s="363" t="str">
        <f t="shared" ref="C358:C379" si="22">C$356</f>
        <v>Annual Additional Capacity Retired due to Early Retirement Policy</v>
      </c>
      <c r="D358" s="356" t="s">
        <v>801</v>
      </c>
      <c r="E358" s="255"/>
      <c r="F358" s="356" t="s">
        <v>802</v>
      </c>
      <c r="G358" s="255"/>
      <c r="H358" s="18">
        <v>620</v>
      </c>
      <c r="I358" s="376" t="s">
        <v>731</v>
      </c>
      <c r="J358" s="377" t="str">
        <f>IF(ISBLANK(INDEX('Policy Characteristics'!D:D,MATCH($C358,'Policy Characteristics'!$C:$C,0))),"",INDEX('Policy Characteristics'!D:D,MATCH($C358,'Policy Characteristics'!$C:$C,0)))</f>
        <v>Early Retirement of Power Plants</v>
      </c>
      <c r="K358" s="363" t="str">
        <f>IF(ISBLANK(INDEX('Policy Characteristics'!E:E,MATCH($C358,'Policy Characteristics'!$C:$C,0))),"",INDEX('Policy Characteristics'!E:E,MATCH($C358,'Policy Characteristics'!$C:$C,0)))</f>
        <v>elec early retirement</v>
      </c>
      <c r="L358" s="363">
        <f>IF(ISBLANK(INDEX('Policy Characteristics'!F:F,MATCH($C358,'Policy Characteristics'!$C:$C,0))),"",INDEX('Policy Characteristics'!F:F,MATCH($C358,'Policy Characteristics'!$C:$C,0)))</f>
        <v>0</v>
      </c>
      <c r="M358" s="363">
        <f>IF(ISBLANK(INDEX('Policy Characteristics'!G:G,MATCH($C358,'Policy Characteristics'!$C:$C,0))),"",INDEX('Policy Characteristics'!G:G,MATCH($C358,'Policy Characteristics'!$C:$C,0)))</f>
        <v>25000</v>
      </c>
      <c r="N358" s="363">
        <f>IF(ISBLANK(INDEX('Policy Characteristics'!H:H,MATCH($C358,'Policy Characteristics'!$C:$C,0))),"",INDEX('Policy Characteristics'!H:H,MATCH($C358,'Policy Characteristics'!$C:$C,0)))</f>
        <v>500</v>
      </c>
      <c r="O358" s="363" t="str">
        <f>IF(ISBLANK(INDEX('Policy Characteristics'!I:I,MATCH($C358,'Policy Characteristics'!$C:$C,0))),"",INDEX('Policy Characteristics'!I:I,MATCH($C358,'Policy Characteristics'!$C:$C,0)))</f>
        <v>MW/year</v>
      </c>
      <c r="P358" s="363"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63" t="str">
        <f>IF(ISBLANK(INDEX('Policy Characteristics'!K:K,MATCH($C358,'Policy Characteristics'!$C:$C,0))),"",INDEX('Policy Characteristics'!K:K,MATCH($C358,'Policy Characteristics'!$C:$C,0)))</f>
        <v>electricity-sector-main.html#early-ret</v>
      </c>
      <c r="R358" s="363" t="str">
        <f>IF(ISBLANK(INDEX('Policy Characteristics'!L:L,MATCH($C358,'Policy Characteristics'!$C:$C,0))),"",INDEX('Policy Characteristics'!L:L,MATCH($C358,'Policy Characteristics'!$C:$C,0)))</f>
        <v>early-retirement-of-power-plants.html</v>
      </c>
    </row>
    <row r="359" spans="1:19" ht="19.95" customHeight="1">
      <c r="A359" s="363" t="str">
        <f>IF(ISBLANK(INDEX('Policy Characteristics'!A:A,MATCH($C359,'Policy Characteristics'!$C:$C,0))),"",INDEX('Policy Characteristics'!A:A,MATCH($C359,'Policy Characteristics'!$C:$C,0)))</f>
        <v>Electricity Supply</v>
      </c>
      <c r="B359" s="375" t="str">
        <f>IF(ISBLANK(INDEX('Policy Characteristics'!B:B,MATCH($C359,'Policy Characteristics'!$C:$C,0))),"",INDEX('Policy Characteristics'!B:B,MATCH($C359,'Policy Characteristics'!$C:$C,0)))</f>
        <v>Early Retirement of Power Plants</v>
      </c>
      <c r="C359" s="363" t="str">
        <f t="shared" si="22"/>
        <v>Annual Additional Capacity Retired due to Early Retirement Policy</v>
      </c>
      <c r="D359" s="356" t="s">
        <v>803</v>
      </c>
      <c r="E359" s="255"/>
      <c r="F359" s="356" t="s">
        <v>804</v>
      </c>
      <c r="G359" s="255"/>
      <c r="H359" s="18">
        <v>32</v>
      </c>
      <c r="I359" s="376" t="s">
        <v>731</v>
      </c>
      <c r="J359" s="377" t="str">
        <f>IF(ISBLANK(INDEX('Policy Characteristics'!D:D,MATCH($C359,'Policy Characteristics'!$C:$C,0))),"",INDEX('Policy Characteristics'!D:D,MATCH($C359,'Policy Characteristics'!$C:$C,0)))</f>
        <v>Early Retirement of Power Plants</v>
      </c>
      <c r="K359" s="363" t="str">
        <f>IF(ISBLANK(INDEX('Policy Characteristics'!E:E,MATCH($C359,'Policy Characteristics'!$C:$C,0))),"",INDEX('Policy Characteristics'!E:E,MATCH($C359,'Policy Characteristics'!$C:$C,0)))</f>
        <v>elec early retirement</v>
      </c>
      <c r="L359" s="363">
        <f>IF(ISBLANK(INDEX('Policy Characteristics'!F:F,MATCH($C359,'Policy Characteristics'!$C:$C,0))),"",INDEX('Policy Characteristics'!F:F,MATCH($C359,'Policy Characteristics'!$C:$C,0)))</f>
        <v>0</v>
      </c>
      <c r="M359" s="363">
        <f>IF(ISBLANK(INDEX('Policy Characteristics'!G:G,MATCH($C359,'Policy Characteristics'!$C:$C,0))),"",INDEX('Policy Characteristics'!G:G,MATCH($C359,'Policy Characteristics'!$C:$C,0)))</f>
        <v>25000</v>
      </c>
      <c r="N359" s="363">
        <f>IF(ISBLANK(INDEX('Policy Characteristics'!H:H,MATCH($C359,'Policy Characteristics'!$C:$C,0))),"",INDEX('Policy Characteristics'!H:H,MATCH($C359,'Policy Characteristics'!$C:$C,0)))</f>
        <v>500</v>
      </c>
      <c r="O359" s="363" t="str">
        <f>IF(ISBLANK(INDEX('Policy Characteristics'!I:I,MATCH($C359,'Policy Characteristics'!$C:$C,0))),"",INDEX('Policy Characteristics'!I:I,MATCH($C359,'Policy Characteristics'!$C:$C,0)))</f>
        <v>MW/year</v>
      </c>
      <c r="P359" s="363"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63" t="str">
        <f>IF(ISBLANK(INDEX('Policy Characteristics'!K:K,MATCH($C359,'Policy Characteristics'!$C:$C,0))),"",INDEX('Policy Characteristics'!K:K,MATCH($C359,'Policy Characteristics'!$C:$C,0)))</f>
        <v>electricity-sector-main.html#early-ret</v>
      </c>
      <c r="R359" s="363" t="str">
        <f>IF(ISBLANK(INDEX('Policy Characteristics'!L:L,MATCH($C359,'Policy Characteristics'!$C:$C,0))),"",INDEX('Policy Characteristics'!L:L,MATCH($C359,'Policy Characteristics'!$C:$C,0)))</f>
        <v>early-retirement-of-power-plants.html</v>
      </c>
    </row>
    <row r="360" spans="1:19" ht="19.95" customHeight="1">
      <c r="A360" s="363" t="str">
        <f>IF(ISBLANK(INDEX('Policy Characteristics'!A:A,MATCH($C360,'Policy Characteristics'!$C:$C,0))),"",INDEX('Policy Characteristics'!A:A,MATCH($C360,'Policy Characteristics'!$C:$C,0)))</f>
        <v>Electricity Supply</v>
      </c>
      <c r="B360" s="375" t="str">
        <f>IF(ISBLANK(INDEX('Policy Characteristics'!B:B,MATCH($C360,'Policy Characteristics'!$C:$C,0))),"",INDEX('Policy Characteristics'!B:B,MATCH($C360,'Policy Characteristics'!$C:$C,0)))</f>
        <v>Early Retirement of Power Plants</v>
      </c>
      <c r="C360" s="363" t="str">
        <f t="shared" si="22"/>
        <v>Annual Additional Capacity Retired due to Early Retirement Policy</v>
      </c>
      <c r="D360" s="356" t="s">
        <v>805</v>
      </c>
      <c r="E360" s="255"/>
      <c r="F360" s="356" t="s">
        <v>806</v>
      </c>
      <c r="G360" s="255"/>
      <c r="H360" s="18">
        <v>621</v>
      </c>
      <c r="I360" s="376" t="s">
        <v>741</v>
      </c>
      <c r="J360" s="377" t="str">
        <f>IF(ISBLANK(INDEX('Policy Characteristics'!D:D,MATCH($C360,'Policy Characteristics'!$C:$C,0))),"",INDEX('Policy Characteristics'!D:D,MATCH($C360,'Policy Characteristics'!$C:$C,0)))</f>
        <v>Early Retirement of Power Plants</v>
      </c>
      <c r="K360" s="363" t="str">
        <f>IF(ISBLANK(INDEX('Policy Characteristics'!E:E,MATCH($C360,'Policy Characteristics'!$C:$C,0))),"",INDEX('Policy Characteristics'!E:E,MATCH($C360,'Policy Characteristics'!$C:$C,0)))</f>
        <v>elec early retirement</v>
      </c>
      <c r="L360" s="363">
        <f>IF(ISBLANK(INDEX('Policy Characteristics'!F:F,MATCH($C360,'Policy Characteristics'!$C:$C,0))),"",INDEX('Policy Characteristics'!F:F,MATCH($C360,'Policy Characteristics'!$C:$C,0)))</f>
        <v>0</v>
      </c>
      <c r="M360" s="363">
        <f>IF(ISBLANK(INDEX('Policy Characteristics'!G:G,MATCH($C360,'Policy Characteristics'!$C:$C,0))),"",INDEX('Policy Characteristics'!G:G,MATCH($C360,'Policy Characteristics'!$C:$C,0)))</f>
        <v>25000</v>
      </c>
      <c r="N360" s="363">
        <f>IF(ISBLANK(INDEX('Policy Characteristics'!H:H,MATCH($C360,'Policy Characteristics'!$C:$C,0))),"",INDEX('Policy Characteristics'!H:H,MATCH($C360,'Policy Characteristics'!$C:$C,0)))</f>
        <v>500</v>
      </c>
      <c r="O360" s="363" t="str">
        <f>IF(ISBLANK(INDEX('Policy Characteristics'!I:I,MATCH($C360,'Policy Characteristics'!$C:$C,0))),"",INDEX('Policy Characteristics'!I:I,MATCH($C360,'Policy Characteristics'!$C:$C,0)))</f>
        <v>MW/year</v>
      </c>
      <c r="P360" s="363"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63" t="str">
        <f>IF(ISBLANK(INDEX('Policy Characteristics'!K:K,MATCH($C360,'Policy Characteristics'!$C:$C,0))),"",INDEX('Policy Characteristics'!K:K,MATCH($C360,'Policy Characteristics'!$C:$C,0)))</f>
        <v>electricity-sector-main.html#early-ret</v>
      </c>
      <c r="R360" s="363" t="str">
        <f>IF(ISBLANK(INDEX('Policy Characteristics'!L:L,MATCH($C360,'Policy Characteristics'!$C:$C,0))),"",INDEX('Policy Characteristics'!L:L,MATCH($C360,'Policy Characteristics'!$C:$C,0)))</f>
        <v>early-retirement-of-power-plants.html</v>
      </c>
    </row>
    <row r="361" spans="1:19" ht="19.95" customHeight="1">
      <c r="A361" s="363" t="str">
        <f>IF(ISBLANK(INDEX('Policy Characteristics'!A:A,MATCH($C361,'Policy Characteristics'!$C:$C,0))),"",INDEX('Policy Characteristics'!A:A,MATCH($C361,'Policy Characteristics'!$C:$C,0)))</f>
        <v>Electricity Supply</v>
      </c>
      <c r="B361" s="375" t="str">
        <f>IF(ISBLANK(INDEX('Policy Characteristics'!B:B,MATCH($C361,'Policy Characteristics'!$C:$C,0))),"",INDEX('Policy Characteristics'!B:B,MATCH($C361,'Policy Characteristics'!$C:$C,0)))</f>
        <v>Early Retirement of Power Plants</v>
      </c>
      <c r="C361" s="363" t="str">
        <f t="shared" si="22"/>
        <v>Annual Additional Capacity Retired due to Early Retirement Policy</v>
      </c>
      <c r="D361" s="356" t="s">
        <v>807</v>
      </c>
      <c r="E361" s="255"/>
      <c r="F361" s="356" t="s">
        <v>808</v>
      </c>
      <c r="G361" s="255"/>
      <c r="H361" s="18">
        <v>622</v>
      </c>
      <c r="I361" s="376" t="s">
        <v>741</v>
      </c>
      <c r="J361" s="377" t="str">
        <f>IF(ISBLANK(INDEX('Policy Characteristics'!D:D,MATCH($C361,'Policy Characteristics'!$C:$C,0))),"",INDEX('Policy Characteristics'!D:D,MATCH($C361,'Policy Characteristics'!$C:$C,0)))</f>
        <v>Early Retirement of Power Plants</v>
      </c>
      <c r="K361" s="363" t="str">
        <f>IF(ISBLANK(INDEX('Policy Characteristics'!E:E,MATCH($C361,'Policy Characteristics'!$C:$C,0))),"",INDEX('Policy Characteristics'!E:E,MATCH($C361,'Policy Characteristics'!$C:$C,0)))</f>
        <v>elec early retirement</v>
      </c>
      <c r="L361" s="363">
        <f>IF(ISBLANK(INDEX('Policy Characteristics'!F:F,MATCH($C361,'Policy Characteristics'!$C:$C,0))),"",INDEX('Policy Characteristics'!F:F,MATCH($C361,'Policy Characteristics'!$C:$C,0)))</f>
        <v>0</v>
      </c>
      <c r="M361" s="363">
        <f>IF(ISBLANK(INDEX('Policy Characteristics'!G:G,MATCH($C361,'Policy Characteristics'!$C:$C,0))),"",INDEX('Policy Characteristics'!G:G,MATCH($C361,'Policy Characteristics'!$C:$C,0)))</f>
        <v>25000</v>
      </c>
      <c r="N361" s="363">
        <f>IF(ISBLANK(INDEX('Policy Characteristics'!H:H,MATCH($C361,'Policy Characteristics'!$C:$C,0))),"",INDEX('Policy Characteristics'!H:H,MATCH($C361,'Policy Characteristics'!$C:$C,0)))</f>
        <v>500</v>
      </c>
      <c r="O361" s="363" t="str">
        <f>IF(ISBLANK(INDEX('Policy Characteristics'!I:I,MATCH($C361,'Policy Characteristics'!$C:$C,0))),"",INDEX('Policy Characteristics'!I:I,MATCH($C361,'Policy Characteristics'!$C:$C,0)))</f>
        <v>MW/year</v>
      </c>
      <c r="P361" s="363"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63" t="str">
        <f>IF(ISBLANK(INDEX('Policy Characteristics'!K:K,MATCH($C361,'Policy Characteristics'!$C:$C,0))),"",INDEX('Policy Characteristics'!K:K,MATCH($C361,'Policy Characteristics'!$C:$C,0)))</f>
        <v>electricity-sector-main.html#early-ret</v>
      </c>
      <c r="R361" s="363" t="str">
        <f>IF(ISBLANK(INDEX('Policy Characteristics'!L:L,MATCH($C361,'Policy Characteristics'!$C:$C,0))),"",INDEX('Policy Characteristics'!L:L,MATCH($C361,'Policy Characteristics'!$C:$C,0)))</f>
        <v>early-retirement-of-power-plants.html</v>
      </c>
    </row>
    <row r="362" spans="1:19" ht="19.95" customHeight="1">
      <c r="A362" s="363" t="str">
        <f>IF(ISBLANK(INDEX('Policy Characteristics'!A:A,MATCH($C362,'Policy Characteristics'!$C:$C,0))),"",INDEX('Policy Characteristics'!A:A,MATCH($C362,'Policy Characteristics'!$C:$C,0)))</f>
        <v>Electricity Supply</v>
      </c>
      <c r="B362" s="375" t="str">
        <f>IF(ISBLANK(INDEX('Policy Characteristics'!B:B,MATCH($C362,'Policy Characteristics'!$C:$C,0))),"",INDEX('Policy Characteristics'!B:B,MATCH($C362,'Policy Characteristics'!$C:$C,0)))</f>
        <v>Early Retirement of Power Plants</v>
      </c>
      <c r="C362" s="363" t="str">
        <f t="shared" si="22"/>
        <v>Annual Additional Capacity Retired due to Early Retirement Policy</v>
      </c>
      <c r="D362" s="356" t="s">
        <v>809</v>
      </c>
      <c r="E362" s="255"/>
      <c r="F362" s="356" t="s">
        <v>810</v>
      </c>
      <c r="G362" s="255"/>
      <c r="H362" s="18">
        <v>623</v>
      </c>
      <c r="I362" s="376" t="s">
        <v>741</v>
      </c>
      <c r="J362" s="377" t="str">
        <f>IF(ISBLANK(INDEX('Policy Characteristics'!D:D,MATCH($C362,'Policy Characteristics'!$C:$C,0))),"",INDEX('Policy Characteristics'!D:D,MATCH($C362,'Policy Characteristics'!$C:$C,0)))</f>
        <v>Early Retirement of Power Plants</v>
      </c>
      <c r="K362" s="363" t="str">
        <f>IF(ISBLANK(INDEX('Policy Characteristics'!E:E,MATCH($C362,'Policy Characteristics'!$C:$C,0))),"",INDEX('Policy Characteristics'!E:E,MATCH($C362,'Policy Characteristics'!$C:$C,0)))</f>
        <v>elec early retirement</v>
      </c>
      <c r="L362" s="363">
        <f>IF(ISBLANK(INDEX('Policy Characteristics'!F:F,MATCH($C362,'Policy Characteristics'!$C:$C,0))),"",INDEX('Policy Characteristics'!F:F,MATCH($C362,'Policy Characteristics'!$C:$C,0)))</f>
        <v>0</v>
      </c>
      <c r="M362" s="363">
        <f>IF(ISBLANK(INDEX('Policy Characteristics'!G:G,MATCH($C362,'Policy Characteristics'!$C:$C,0))),"",INDEX('Policy Characteristics'!G:G,MATCH($C362,'Policy Characteristics'!$C:$C,0)))</f>
        <v>25000</v>
      </c>
      <c r="N362" s="363">
        <f>IF(ISBLANK(INDEX('Policy Characteristics'!H:H,MATCH($C362,'Policy Characteristics'!$C:$C,0))),"",INDEX('Policy Characteristics'!H:H,MATCH($C362,'Policy Characteristics'!$C:$C,0)))</f>
        <v>500</v>
      </c>
      <c r="O362" s="363" t="str">
        <f>IF(ISBLANK(INDEX('Policy Characteristics'!I:I,MATCH($C362,'Policy Characteristics'!$C:$C,0))),"",INDEX('Policy Characteristics'!I:I,MATCH($C362,'Policy Characteristics'!$C:$C,0)))</f>
        <v>MW/year</v>
      </c>
      <c r="P362" s="363"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63" t="str">
        <f>IF(ISBLANK(INDEX('Policy Characteristics'!K:K,MATCH($C362,'Policy Characteristics'!$C:$C,0))),"",INDEX('Policy Characteristics'!K:K,MATCH($C362,'Policy Characteristics'!$C:$C,0)))</f>
        <v>electricity-sector-main.html#early-ret</v>
      </c>
      <c r="R362" s="363" t="str">
        <f>IF(ISBLANK(INDEX('Policy Characteristics'!L:L,MATCH($C362,'Policy Characteristics'!$C:$C,0))),"",INDEX('Policy Characteristics'!L:L,MATCH($C362,'Policy Characteristics'!$C:$C,0)))</f>
        <v>early-retirement-of-power-plants.html</v>
      </c>
    </row>
    <row r="363" spans="1:19" ht="19.95" customHeight="1">
      <c r="A363" s="363" t="str">
        <f>IF(ISBLANK(INDEX('Policy Characteristics'!A:A,MATCH($C363,'Policy Characteristics'!$C:$C,0))),"",INDEX('Policy Characteristics'!A:A,MATCH($C363,'Policy Characteristics'!$C:$C,0)))</f>
        <v>Electricity Supply</v>
      </c>
      <c r="B363" s="375" t="str">
        <f>IF(ISBLANK(INDEX('Policy Characteristics'!B:B,MATCH($C363,'Policy Characteristics'!$C:$C,0))),"",INDEX('Policy Characteristics'!B:B,MATCH($C363,'Policy Characteristics'!$C:$C,0)))</f>
        <v>Early Retirement of Power Plants</v>
      </c>
      <c r="C363" s="363" t="str">
        <f t="shared" si="22"/>
        <v>Annual Additional Capacity Retired due to Early Retirement Policy</v>
      </c>
      <c r="D363" s="356" t="s">
        <v>811</v>
      </c>
      <c r="E363" s="255"/>
      <c r="F363" s="356" t="s">
        <v>812</v>
      </c>
      <c r="G363" s="255"/>
      <c r="H363" s="18">
        <v>624</v>
      </c>
      <c r="I363" s="376" t="s">
        <v>741</v>
      </c>
      <c r="J363" s="377" t="str">
        <f>IF(ISBLANK(INDEX('Policy Characteristics'!D:D,MATCH($C363,'Policy Characteristics'!$C:$C,0))),"",INDEX('Policy Characteristics'!D:D,MATCH($C363,'Policy Characteristics'!$C:$C,0)))</f>
        <v>Early Retirement of Power Plants</v>
      </c>
      <c r="K363" s="363" t="str">
        <f>IF(ISBLANK(INDEX('Policy Characteristics'!E:E,MATCH($C363,'Policy Characteristics'!$C:$C,0))),"",INDEX('Policy Characteristics'!E:E,MATCH($C363,'Policy Characteristics'!$C:$C,0)))</f>
        <v>elec early retirement</v>
      </c>
      <c r="L363" s="363">
        <f>IF(ISBLANK(INDEX('Policy Characteristics'!F:F,MATCH($C363,'Policy Characteristics'!$C:$C,0))),"",INDEX('Policy Characteristics'!F:F,MATCH($C363,'Policy Characteristics'!$C:$C,0)))</f>
        <v>0</v>
      </c>
      <c r="M363" s="363">
        <f>IF(ISBLANK(INDEX('Policy Characteristics'!G:G,MATCH($C363,'Policy Characteristics'!$C:$C,0))),"",INDEX('Policy Characteristics'!G:G,MATCH($C363,'Policy Characteristics'!$C:$C,0)))</f>
        <v>25000</v>
      </c>
      <c r="N363" s="363">
        <f>IF(ISBLANK(INDEX('Policy Characteristics'!H:H,MATCH($C363,'Policy Characteristics'!$C:$C,0))),"",INDEX('Policy Characteristics'!H:H,MATCH($C363,'Policy Characteristics'!$C:$C,0)))</f>
        <v>500</v>
      </c>
      <c r="O363" s="363" t="str">
        <f>IF(ISBLANK(INDEX('Policy Characteristics'!I:I,MATCH($C363,'Policy Characteristics'!$C:$C,0))),"",INDEX('Policy Characteristics'!I:I,MATCH($C363,'Policy Characteristics'!$C:$C,0)))</f>
        <v>MW/year</v>
      </c>
      <c r="P363" s="363"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63" t="str">
        <f>IF(ISBLANK(INDEX('Policy Characteristics'!K:K,MATCH($C363,'Policy Characteristics'!$C:$C,0))),"",INDEX('Policy Characteristics'!K:K,MATCH($C363,'Policy Characteristics'!$C:$C,0)))</f>
        <v>electricity-sector-main.html#early-ret</v>
      </c>
      <c r="R363" s="363" t="str">
        <f>IF(ISBLANK(INDEX('Policy Characteristics'!L:L,MATCH($C363,'Policy Characteristics'!$C:$C,0))),"",INDEX('Policy Characteristics'!L:L,MATCH($C363,'Policy Characteristics'!$C:$C,0)))</f>
        <v>early-retirement-of-power-plants.html</v>
      </c>
    </row>
    <row r="364" spans="1:19" ht="19.95" customHeight="1">
      <c r="A364" s="363" t="str">
        <f>IF(ISBLANK(INDEX('Policy Characteristics'!A:A,MATCH($C364,'Policy Characteristics'!$C:$C,0))),"",INDEX('Policy Characteristics'!A:A,MATCH($C364,'Policy Characteristics'!$C:$C,0)))</f>
        <v>Electricity Supply</v>
      </c>
      <c r="B364" s="375" t="str">
        <f>IF(ISBLANK(INDEX('Policy Characteristics'!B:B,MATCH($C364,'Policy Characteristics'!$C:$C,0))),"",INDEX('Policy Characteristics'!B:B,MATCH($C364,'Policy Characteristics'!$C:$C,0)))</f>
        <v>Early Retirement of Power Plants</v>
      </c>
      <c r="C364" s="363" t="str">
        <f t="shared" si="22"/>
        <v>Annual Additional Capacity Retired due to Early Retirement Policy</v>
      </c>
      <c r="D364" s="356" t="s">
        <v>813</v>
      </c>
      <c r="E364" s="255"/>
      <c r="F364" s="356" t="s">
        <v>814</v>
      </c>
      <c r="G364" s="255"/>
      <c r="H364" s="18">
        <v>625</v>
      </c>
      <c r="I364" s="376" t="s">
        <v>741</v>
      </c>
      <c r="J364" s="377" t="str">
        <f>IF(ISBLANK(INDEX('Policy Characteristics'!D:D,MATCH($C364,'Policy Characteristics'!$C:$C,0))),"",INDEX('Policy Characteristics'!D:D,MATCH($C364,'Policy Characteristics'!$C:$C,0)))</f>
        <v>Early Retirement of Power Plants</v>
      </c>
      <c r="K364" s="363" t="str">
        <f>IF(ISBLANK(INDEX('Policy Characteristics'!E:E,MATCH($C364,'Policy Characteristics'!$C:$C,0))),"",INDEX('Policy Characteristics'!E:E,MATCH($C364,'Policy Characteristics'!$C:$C,0)))</f>
        <v>elec early retirement</v>
      </c>
      <c r="L364" s="363">
        <f>IF(ISBLANK(INDEX('Policy Characteristics'!F:F,MATCH($C364,'Policy Characteristics'!$C:$C,0))),"",INDEX('Policy Characteristics'!F:F,MATCH($C364,'Policy Characteristics'!$C:$C,0)))</f>
        <v>0</v>
      </c>
      <c r="M364" s="363">
        <f>IF(ISBLANK(INDEX('Policy Characteristics'!G:G,MATCH($C364,'Policy Characteristics'!$C:$C,0))),"",INDEX('Policy Characteristics'!G:G,MATCH($C364,'Policy Characteristics'!$C:$C,0)))</f>
        <v>25000</v>
      </c>
      <c r="N364" s="363">
        <f>IF(ISBLANK(INDEX('Policy Characteristics'!H:H,MATCH($C364,'Policy Characteristics'!$C:$C,0))),"",INDEX('Policy Characteristics'!H:H,MATCH($C364,'Policy Characteristics'!$C:$C,0)))</f>
        <v>500</v>
      </c>
      <c r="O364" s="363" t="str">
        <f>IF(ISBLANK(INDEX('Policy Characteristics'!I:I,MATCH($C364,'Policy Characteristics'!$C:$C,0))),"",INDEX('Policy Characteristics'!I:I,MATCH($C364,'Policy Characteristics'!$C:$C,0)))</f>
        <v>MW/year</v>
      </c>
      <c r="P364" s="363"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63" t="str">
        <f>IF(ISBLANK(INDEX('Policy Characteristics'!K:K,MATCH($C364,'Policy Characteristics'!$C:$C,0))),"",INDEX('Policy Characteristics'!K:K,MATCH($C364,'Policy Characteristics'!$C:$C,0)))</f>
        <v>electricity-sector-main.html#early-ret</v>
      </c>
      <c r="R364" s="363" t="str">
        <f>IF(ISBLANK(INDEX('Policy Characteristics'!L:L,MATCH($C364,'Policy Characteristics'!$C:$C,0))),"",INDEX('Policy Characteristics'!L:L,MATCH($C364,'Policy Characteristics'!$C:$C,0)))</f>
        <v>early-retirement-of-power-plants.html</v>
      </c>
    </row>
    <row r="365" spans="1:19" ht="19.95" customHeight="1">
      <c r="A365" s="363" t="str">
        <f>IF(ISBLANK(INDEX('Policy Characteristics'!A:A,MATCH($C365,'Policy Characteristics'!$C:$C,0))),"",INDEX('Policy Characteristics'!A:A,MATCH($C365,'Policy Characteristics'!$C:$C,0)))</f>
        <v>Electricity Supply</v>
      </c>
      <c r="B365" s="375" t="str">
        <f>IF(ISBLANK(INDEX('Policy Characteristics'!B:B,MATCH($C365,'Policy Characteristics'!$C:$C,0))),"",INDEX('Policy Characteristics'!B:B,MATCH($C365,'Policy Characteristics'!$C:$C,0)))</f>
        <v>Early Retirement of Power Plants</v>
      </c>
      <c r="C365" s="363" t="str">
        <f t="shared" si="22"/>
        <v>Annual Additional Capacity Retired due to Early Retirement Policy</v>
      </c>
      <c r="D365" s="356" t="s">
        <v>815</v>
      </c>
      <c r="E365" s="255"/>
      <c r="F365" s="356" t="s">
        <v>816</v>
      </c>
      <c r="G365" s="255"/>
      <c r="H365" s="18">
        <v>626</v>
      </c>
      <c r="I365" s="376" t="s">
        <v>741</v>
      </c>
      <c r="J365" s="377" t="str">
        <f>IF(ISBLANK(INDEX('Policy Characteristics'!D:D,MATCH($C365,'Policy Characteristics'!$C:$C,0))),"",INDEX('Policy Characteristics'!D:D,MATCH($C365,'Policy Characteristics'!$C:$C,0)))</f>
        <v>Early Retirement of Power Plants</v>
      </c>
      <c r="K365" s="363" t="str">
        <f>IF(ISBLANK(INDEX('Policy Characteristics'!E:E,MATCH($C365,'Policy Characteristics'!$C:$C,0))),"",INDEX('Policy Characteristics'!E:E,MATCH($C365,'Policy Characteristics'!$C:$C,0)))</f>
        <v>elec early retirement</v>
      </c>
      <c r="L365" s="363">
        <f>IF(ISBLANK(INDEX('Policy Characteristics'!F:F,MATCH($C365,'Policy Characteristics'!$C:$C,0))),"",INDEX('Policy Characteristics'!F:F,MATCH($C365,'Policy Characteristics'!$C:$C,0)))</f>
        <v>0</v>
      </c>
      <c r="M365" s="363">
        <f>IF(ISBLANK(INDEX('Policy Characteristics'!G:G,MATCH($C365,'Policy Characteristics'!$C:$C,0))),"",INDEX('Policy Characteristics'!G:G,MATCH($C365,'Policy Characteristics'!$C:$C,0)))</f>
        <v>25000</v>
      </c>
      <c r="N365" s="363">
        <f>IF(ISBLANK(INDEX('Policy Characteristics'!H:H,MATCH($C365,'Policy Characteristics'!$C:$C,0))),"",INDEX('Policy Characteristics'!H:H,MATCH($C365,'Policy Characteristics'!$C:$C,0)))</f>
        <v>500</v>
      </c>
      <c r="O365" s="363" t="str">
        <f>IF(ISBLANK(INDEX('Policy Characteristics'!I:I,MATCH($C365,'Policy Characteristics'!$C:$C,0))),"",INDEX('Policy Characteristics'!I:I,MATCH($C365,'Policy Characteristics'!$C:$C,0)))</f>
        <v>MW/year</v>
      </c>
      <c r="P365" s="363"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63" t="str">
        <f>IF(ISBLANK(INDEX('Policy Characteristics'!K:K,MATCH($C365,'Policy Characteristics'!$C:$C,0))),"",INDEX('Policy Characteristics'!K:K,MATCH($C365,'Policy Characteristics'!$C:$C,0)))</f>
        <v>electricity-sector-main.html#early-ret</v>
      </c>
      <c r="R365" s="363" t="str">
        <f>IF(ISBLANK(INDEX('Policy Characteristics'!L:L,MATCH($C365,'Policy Characteristics'!$C:$C,0))),"",INDEX('Policy Characteristics'!L:L,MATCH($C365,'Policy Characteristics'!$C:$C,0)))</f>
        <v>early-retirement-of-power-plants.html</v>
      </c>
    </row>
    <row r="366" spans="1:19" ht="19.95" customHeight="1">
      <c r="A366" s="363" t="str">
        <f>IF(ISBLANK(INDEX('Policy Characteristics'!A:A,MATCH($C366,'Policy Characteristics'!$C:$C,0))),"",INDEX('Policy Characteristics'!A:A,MATCH($C366,'Policy Characteristics'!$C:$C,0)))</f>
        <v>Electricity Supply</v>
      </c>
      <c r="B366" s="375" t="str">
        <f>IF(ISBLANK(INDEX('Policy Characteristics'!B:B,MATCH($C366,'Policy Characteristics'!$C:$C,0))),"",INDEX('Policy Characteristics'!B:B,MATCH($C366,'Policy Characteristics'!$C:$C,0)))</f>
        <v>Early Retirement of Power Plants</v>
      </c>
      <c r="C366" s="363" t="str">
        <f t="shared" si="22"/>
        <v>Annual Additional Capacity Retired due to Early Retirement Policy</v>
      </c>
      <c r="D366" s="356" t="s">
        <v>817</v>
      </c>
      <c r="E366" s="255"/>
      <c r="F366" s="356" t="s">
        <v>818</v>
      </c>
      <c r="G366" s="255"/>
      <c r="H366" s="18">
        <v>627</v>
      </c>
      <c r="I366" s="376" t="s">
        <v>741</v>
      </c>
      <c r="J366" s="377" t="str">
        <f>IF(ISBLANK(INDEX('Policy Characteristics'!D:D,MATCH($C366,'Policy Characteristics'!$C:$C,0))),"",INDEX('Policy Characteristics'!D:D,MATCH($C366,'Policy Characteristics'!$C:$C,0)))</f>
        <v>Early Retirement of Power Plants</v>
      </c>
      <c r="K366" s="363" t="str">
        <f>IF(ISBLANK(INDEX('Policy Characteristics'!E:E,MATCH($C366,'Policy Characteristics'!$C:$C,0))),"",INDEX('Policy Characteristics'!E:E,MATCH($C366,'Policy Characteristics'!$C:$C,0)))</f>
        <v>elec early retirement</v>
      </c>
      <c r="L366" s="363">
        <f>IF(ISBLANK(INDEX('Policy Characteristics'!F:F,MATCH($C366,'Policy Characteristics'!$C:$C,0))),"",INDEX('Policy Characteristics'!F:F,MATCH($C366,'Policy Characteristics'!$C:$C,0)))</f>
        <v>0</v>
      </c>
      <c r="M366" s="363">
        <f>IF(ISBLANK(INDEX('Policy Characteristics'!G:G,MATCH($C366,'Policy Characteristics'!$C:$C,0))),"",INDEX('Policy Characteristics'!G:G,MATCH($C366,'Policy Characteristics'!$C:$C,0)))</f>
        <v>25000</v>
      </c>
      <c r="N366" s="363">
        <f>IF(ISBLANK(INDEX('Policy Characteristics'!H:H,MATCH($C366,'Policy Characteristics'!$C:$C,0))),"",INDEX('Policy Characteristics'!H:H,MATCH($C366,'Policy Characteristics'!$C:$C,0)))</f>
        <v>500</v>
      </c>
      <c r="O366" s="363" t="str">
        <f>IF(ISBLANK(INDEX('Policy Characteristics'!I:I,MATCH($C366,'Policy Characteristics'!$C:$C,0))),"",INDEX('Policy Characteristics'!I:I,MATCH($C366,'Policy Characteristics'!$C:$C,0)))</f>
        <v>MW/year</v>
      </c>
      <c r="P366" s="363"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63" t="str">
        <f>IF(ISBLANK(INDEX('Policy Characteristics'!K:K,MATCH($C366,'Policy Characteristics'!$C:$C,0))),"",INDEX('Policy Characteristics'!K:K,MATCH($C366,'Policy Characteristics'!$C:$C,0)))</f>
        <v>electricity-sector-main.html#early-ret</v>
      </c>
      <c r="R366" s="363" t="str">
        <f>IF(ISBLANK(INDEX('Policy Characteristics'!L:L,MATCH($C366,'Policy Characteristics'!$C:$C,0))),"",INDEX('Policy Characteristics'!L:L,MATCH($C366,'Policy Characteristics'!$C:$C,0)))</f>
        <v>early-retirement-of-power-plants.html</v>
      </c>
    </row>
    <row r="367" spans="1:19" ht="19.95" customHeight="1">
      <c r="A367" s="363" t="str">
        <f>IF(ISBLANK(INDEX('Policy Characteristics'!A:A,MATCH($C367,'Policy Characteristics'!$C:$C,0))),"",INDEX('Policy Characteristics'!A:A,MATCH($C367,'Policy Characteristics'!$C:$C,0)))</f>
        <v>Electricity Supply</v>
      </c>
      <c r="B367" s="375" t="str">
        <f>IF(ISBLANK(INDEX('Policy Characteristics'!B:B,MATCH($C367,'Policy Characteristics'!$C:$C,0))),"",INDEX('Policy Characteristics'!B:B,MATCH($C367,'Policy Characteristics'!$C:$C,0)))</f>
        <v>Early Retirement of Power Plants</v>
      </c>
      <c r="C367" s="363" t="str">
        <f t="shared" si="22"/>
        <v>Annual Additional Capacity Retired due to Early Retirement Policy</v>
      </c>
      <c r="D367" s="356" t="s">
        <v>819</v>
      </c>
      <c r="E367" s="255"/>
      <c r="F367" s="356" t="s">
        <v>820</v>
      </c>
      <c r="G367" s="255"/>
      <c r="H367" s="18">
        <v>628</v>
      </c>
      <c r="I367" s="376" t="s">
        <v>731</v>
      </c>
      <c r="J367" s="377" t="str">
        <f>IF(ISBLANK(INDEX('Policy Characteristics'!D:D,MATCH($C367,'Policy Characteristics'!$C:$C,0))),"",INDEX('Policy Characteristics'!D:D,MATCH($C367,'Policy Characteristics'!$C:$C,0)))</f>
        <v>Early Retirement of Power Plants</v>
      </c>
      <c r="K367" s="363" t="str">
        <f>IF(ISBLANK(INDEX('Policy Characteristics'!E:E,MATCH($C367,'Policy Characteristics'!$C:$C,0))),"",INDEX('Policy Characteristics'!E:E,MATCH($C367,'Policy Characteristics'!$C:$C,0)))</f>
        <v>elec early retirement</v>
      </c>
      <c r="L367" s="363">
        <f>IF(ISBLANK(INDEX('Policy Characteristics'!F:F,MATCH($C367,'Policy Characteristics'!$C:$C,0))),"",INDEX('Policy Characteristics'!F:F,MATCH($C367,'Policy Characteristics'!$C:$C,0)))</f>
        <v>0</v>
      </c>
      <c r="M367" s="363">
        <f>IF(ISBLANK(INDEX('Policy Characteristics'!G:G,MATCH($C367,'Policy Characteristics'!$C:$C,0))),"",INDEX('Policy Characteristics'!G:G,MATCH($C367,'Policy Characteristics'!$C:$C,0)))</f>
        <v>25000</v>
      </c>
      <c r="N367" s="363">
        <f>IF(ISBLANK(INDEX('Policy Characteristics'!H:H,MATCH($C367,'Policy Characteristics'!$C:$C,0))),"",INDEX('Policy Characteristics'!H:H,MATCH($C367,'Policy Characteristics'!$C:$C,0)))</f>
        <v>500</v>
      </c>
      <c r="O367" s="363" t="str">
        <f>IF(ISBLANK(INDEX('Policy Characteristics'!I:I,MATCH($C367,'Policy Characteristics'!$C:$C,0))),"",INDEX('Policy Characteristics'!I:I,MATCH($C367,'Policy Characteristics'!$C:$C,0)))</f>
        <v>MW/year</v>
      </c>
      <c r="P367" s="363"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63" t="str">
        <f>IF(ISBLANK(INDEX('Policy Characteristics'!K:K,MATCH($C367,'Policy Characteristics'!$C:$C,0))),"",INDEX('Policy Characteristics'!K:K,MATCH($C367,'Policy Characteristics'!$C:$C,0)))</f>
        <v>electricity-sector-main.html#early-ret</v>
      </c>
      <c r="R367" s="363" t="str">
        <f>IF(ISBLANK(INDEX('Policy Characteristics'!L:L,MATCH($C367,'Policy Characteristics'!$C:$C,0))),"",INDEX('Policy Characteristics'!L:L,MATCH($C367,'Policy Characteristics'!$C:$C,0)))</f>
        <v>early-retirement-of-power-plants.html</v>
      </c>
    </row>
    <row r="368" spans="1:19" ht="19.95" customHeight="1">
      <c r="A368" s="363" t="str">
        <f>IF(ISBLANK(INDEX('Policy Characteristics'!A:A,MATCH($C368,'Policy Characteristics'!$C:$C,0))),"",INDEX('Policy Characteristics'!A:A,MATCH($C368,'Policy Characteristics'!$C:$C,0)))</f>
        <v>Electricity Supply</v>
      </c>
      <c r="B368" s="375" t="str">
        <f>IF(ISBLANK(INDEX('Policy Characteristics'!B:B,MATCH($C368,'Policy Characteristics'!$C:$C,0))),"",INDEX('Policy Characteristics'!B:B,MATCH($C368,'Policy Characteristics'!$C:$C,0)))</f>
        <v>Early Retirement of Power Plants</v>
      </c>
      <c r="C368" s="363" t="str">
        <f t="shared" si="22"/>
        <v>Annual Additional Capacity Retired due to Early Retirement Policy</v>
      </c>
      <c r="D368" s="356" t="s">
        <v>821</v>
      </c>
      <c r="E368" s="255"/>
      <c r="F368" s="356" t="s">
        <v>822</v>
      </c>
      <c r="G368" s="255"/>
      <c r="H368" s="18">
        <v>590</v>
      </c>
      <c r="I368" s="376" t="s">
        <v>731</v>
      </c>
      <c r="J368" s="377" t="str">
        <f>IF(ISBLANK(INDEX('Policy Characteristics'!D:D,MATCH($C368,'Policy Characteristics'!$C:$C,0))),"",INDEX('Policy Characteristics'!D:D,MATCH($C368,'Policy Characteristics'!$C:$C,0)))</f>
        <v>Early Retirement of Power Plants</v>
      </c>
      <c r="K368" s="363" t="str">
        <f>IF(ISBLANK(INDEX('Policy Characteristics'!E:E,MATCH($C368,'Policy Characteristics'!$C:$C,0))),"",INDEX('Policy Characteristics'!E:E,MATCH($C368,'Policy Characteristics'!$C:$C,0)))</f>
        <v>elec early retirement</v>
      </c>
      <c r="L368" s="363">
        <f>IF(ISBLANK(INDEX('Policy Characteristics'!F:F,MATCH($C368,'Policy Characteristics'!$C:$C,0))),"",INDEX('Policy Characteristics'!F:F,MATCH($C368,'Policy Characteristics'!$C:$C,0)))</f>
        <v>0</v>
      </c>
      <c r="M368" s="363">
        <f>IF(ISBLANK(INDEX('Policy Characteristics'!G:G,MATCH($C368,'Policy Characteristics'!$C:$C,0))),"",INDEX('Policy Characteristics'!G:G,MATCH($C368,'Policy Characteristics'!$C:$C,0)))</f>
        <v>25000</v>
      </c>
      <c r="N368" s="363">
        <f>IF(ISBLANK(INDEX('Policy Characteristics'!H:H,MATCH($C368,'Policy Characteristics'!$C:$C,0))),"",INDEX('Policy Characteristics'!H:H,MATCH($C368,'Policy Characteristics'!$C:$C,0)))</f>
        <v>500</v>
      </c>
      <c r="O368" s="363" t="str">
        <f>IF(ISBLANK(INDEX('Policy Characteristics'!I:I,MATCH($C368,'Policy Characteristics'!$C:$C,0))),"",INDEX('Policy Characteristics'!I:I,MATCH($C368,'Policy Characteristics'!$C:$C,0)))</f>
        <v>MW/year</v>
      </c>
      <c r="P368" s="363"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63" t="str">
        <f>IF(ISBLANK(INDEX('Policy Characteristics'!K:K,MATCH($C368,'Policy Characteristics'!$C:$C,0))),"",INDEX('Policy Characteristics'!K:K,MATCH($C368,'Policy Characteristics'!$C:$C,0)))</f>
        <v>electricity-sector-main.html#early-ret</v>
      </c>
      <c r="R368" s="363" t="str">
        <f>IF(ISBLANK(INDEX('Policy Characteristics'!L:L,MATCH($C368,'Policy Characteristics'!$C:$C,0))),"",INDEX('Policy Characteristics'!L:L,MATCH($C368,'Policy Characteristics'!$C:$C,0)))</f>
        <v>early-retirement-of-power-plants.html</v>
      </c>
    </row>
    <row r="369" spans="1:18" ht="19.95" customHeight="1">
      <c r="A369" s="363" t="str">
        <f>IF(ISBLANK(INDEX('Policy Characteristics'!A:A,MATCH($C369,'Policy Characteristics'!$C:$C,0))),"",INDEX('Policy Characteristics'!A:A,MATCH($C369,'Policy Characteristics'!$C:$C,0)))</f>
        <v>Electricity Supply</v>
      </c>
      <c r="B369" s="375" t="str">
        <f>IF(ISBLANK(INDEX('Policy Characteristics'!B:B,MATCH($C369,'Policy Characteristics'!$C:$C,0))),"",INDEX('Policy Characteristics'!B:B,MATCH($C369,'Policy Characteristics'!$C:$C,0)))</f>
        <v>Early Retirement of Power Plants</v>
      </c>
      <c r="C369" s="363" t="str">
        <f t="shared" si="22"/>
        <v>Annual Additional Capacity Retired due to Early Retirement Policy</v>
      </c>
      <c r="D369" s="356" t="s">
        <v>823</v>
      </c>
      <c r="E369" s="255"/>
      <c r="F369" s="356" t="s">
        <v>824</v>
      </c>
      <c r="G369" s="255"/>
      <c r="H369" s="18">
        <v>629</v>
      </c>
      <c r="I369" s="376" t="s">
        <v>741</v>
      </c>
      <c r="J369" s="377" t="str">
        <f>IF(ISBLANK(INDEX('Policy Characteristics'!D:D,MATCH($C369,'Policy Characteristics'!$C:$C,0))),"",INDEX('Policy Characteristics'!D:D,MATCH($C369,'Policy Characteristics'!$C:$C,0)))</f>
        <v>Early Retirement of Power Plants</v>
      </c>
      <c r="K369" s="363" t="str">
        <f>IF(ISBLANK(INDEX('Policy Characteristics'!E:E,MATCH($C369,'Policy Characteristics'!$C:$C,0))),"",INDEX('Policy Characteristics'!E:E,MATCH($C369,'Policy Characteristics'!$C:$C,0)))</f>
        <v>elec early retirement</v>
      </c>
      <c r="L369" s="363">
        <f>IF(ISBLANK(INDEX('Policy Characteristics'!F:F,MATCH($C369,'Policy Characteristics'!$C:$C,0))),"",INDEX('Policy Characteristics'!F:F,MATCH($C369,'Policy Characteristics'!$C:$C,0)))</f>
        <v>0</v>
      </c>
      <c r="M369" s="363">
        <f>IF(ISBLANK(INDEX('Policy Characteristics'!G:G,MATCH($C369,'Policy Characteristics'!$C:$C,0))),"",INDEX('Policy Characteristics'!G:G,MATCH($C369,'Policy Characteristics'!$C:$C,0)))</f>
        <v>25000</v>
      </c>
      <c r="N369" s="363">
        <f>IF(ISBLANK(INDEX('Policy Characteristics'!H:H,MATCH($C369,'Policy Characteristics'!$C:$C,0))),"",INDEX('Policy Characteristics'!H:H,MATCH($C369,'Policy Characteristics'!$C:$C,0)))</f>
        <v>500</v>
      </c>
      <c r="O369" s="363" t="str">
        <f>IF(ISBLANK(INDEX('Policy Characteristics'!I:I,MATCH($C369,'Policy Characteristics'!$C:$C,0))),"",INDEX('Policy Characteristics'!I:I,MATCH($C369,'Policy Characteristics'!$C:$C,0)))</f>
        <v>MW/year</v>
      </c>
      <c r="P369" s="363"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63" t="str">
        <f>IF(ISBLANK(INDEX('Policy Characteristics'!K:K,MATCH($C369,'Policy Characteristics'!$C:$C,0))),"",INDEX('Policy Characteristics'!K:K,MATCH($C369,'Policy Characteristics'!$C:$C,0)))</f>
        <v>electricity-sector-main.html#early-ret</v>
      </c>
      <c r="R369" s="363" t="str">
        <f>IF(ISBLANK(INDEX('Policy Characteristics'!L:L,MATCH($C369,'Policy Characteristics'!$C:$C,0))),"",INDEX('Policy Characteristics'!L:L,MATCH($C369,'Policy Characteristics'!$C:$C,0)))</f>
        <v>early-retirement-of-power-plants.html</v>
      </c>
    </row>
    <row r="370" spans="1:18" ht="19.95" customHeight="1">
      <c r="A370" s="363" t="str">
        <f>IF(ISBLANK(INDEX('Policy Characteristics'!A:A,MATCH($C370,'Policy Characteristics'!$C:$C,0))),"",INDEX('Policy Characteristics'!A:A,MATCH($C370,'Policy Characteristics'!$C:$C,0)))</f>
        <v>Electricity Supply</v>
      </c>
      <c r="B370" s="375" t="str">
        <f>IF(ISBLANK(INDEX('Policy Characteristics'!B:B,MATCH($C370,'Policy Characteristics'!$C:$C,0))),"",INDEX('Policy Characteristics'!B:B,MATCH($C370,'Policy Characteristics'!$C:$C,0)))</f>
        <v>Early Retirement of Power Plants</v>
      </c>
      <c r="C370" s="363" t="str">
        <f t="shared" si="22"/>
        <v>Annual Additional Capacity Retired due to Early Retirement Policy</v>
      </c>
      <c r="D370" s="356" t="s">
        <v>825</v>
      </c>
      <c r="E370" s="255"/>
      <c r="F370" s="356" t="s">
        <v>826</v>
      </c>
      <c r="G370" s="255"/>
      <c r="H370" s="18">
        <v>630</v>
      </c>
      <c r="I370" s="376" t="s">
        <v>741</v>
      </c>
      <c r="J370" s="377" t="str">
        <f>IF(ISBLANK(INDEX('Policy Characteristics'!D:D,MATCH($C370,'Policy Characteristics'!$C:$C,0))),"",INDEX('Policy Characteristics'!D:D,MATCH($C370,'Policy Characteristics'!$C:$C,0)))</f>
        <v>Early Retirement of Power Plants</v>
      </c>
      <c r="K370" s="363" t="str">
        <f>IF(ISBLANK(INDEX('Policy Characteristics'!E:E,MATCH($C370,'Policy Characteristics'!$C:$C,0))),"",INDEX('Policy Characteristics'!E:E,MATCH($C370,'Policy Characteristics'!$C:$C,0)))</f>
        <v>elec early retirement</v>
      </c>
      <c r="L370" s="363">
        <f>IF(ISBLANK(INDEX('Policy Characteristics'!F:F,MATCH($C370,'Policy Characteristics'!$C:$C,0))),"",INDEX('Policy Characteristics'!F:F,MATCH($C370,'Policy Characteristics'!$C:$C,0)))</f>
        <v>0</v>
      </c>
      <c r="M370" s="363">
        <f>IF(ISBLANK(INDEX('Policy Characteristics'!G:G,MATCH($C370,'Policy Characteristics'!$C:$C,0))),"",INDEX('Policy Characteristics'!G:G,MATCH($C370,'Policy Characteristics'!$C:$C,0)))</f>
        <v>25000</v>
      </c>
      <c r="N370" s="363">
        <f>IF(ISBLANK(INDEX('Policy Characteristics'!H:H,MATCH($C370,'Policy Characteristics'!$C:$C,0))),"",INDEX('Policy Characteristics'!H:H,MATCH($C370,'Policy Characteristics'!$C:$C,0)))</f>
        <v>500</v>
      </c>
      <c r="O370" s="363" t="str">
        <f>IF(ISBLANK(INDEX('Policy Characteristics'!I:I,MATCH($C370,'Policy Characteristics'!$C:$C,0))),"",INDEX('Policy Characteristics'!I:I,MATCH($C370,'Policy Characteristics'!$C:$C,0)))</f>
        <v>MW/year</v>
      </c>
      <c r="P370" s="363"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63" t="str">
        <f>IF(ISBLANK(INDEX('Policy Characteristics'!K:K,MATCH($C370,'Policy Characteristics'!$C:$C,0))),"",INDEX('Policy Characteristics'!K:K,MATCH($C370,'Policy Characteristics'!$C:$C,0)))</f>
        <v>electricity-sector-main.html#early-ret</v>
      </c>
      <c r="R370" s="363" t="str">
        <f>IF(ISBLANK(INDEX('Policy Characteristics'!L:L,MATCH($C370,'Policy Characteristics'!$C:$C,0))),"",INDEX('Policy Characteristics'!L:L,MATCH($C370,'Policy Characteristics'!$C:$C,0)))</f>
        <v>early-retirement-of-power-plants.html</v>
      </c>
    </row>
    <row r="371" spans="1:18" ht="19.95" customHeight="1">
      <c r="A371" s="363" t="str">
        <f>IF(ISBLANK(INDEX('Policy Characteristics'!A:A,MATCH($C371,'Policy Characteristics'!$C:$C,0))),"",INDEX('Policy Characteristics'!A:A,MATCH($C371,'Policy Characteristics'!$C:$C,0)))</f>
        <v>Electricity Supply</v>
      </c>
      <c r="B371" s="375" t="str">
        <f>IF(ISBLANK(INDEX('Policy Characteristics'!B:B,MATCH($C371,'Policy Characteristics'!$C:$C,0))),"",INDEX('Policy Characteristics'!B:B,MATCH($C371,'Policy Characteristics'!$C:$C,0)))</f>
        <v>Early Retirement of Power Plants</v>
      </c>
      <c r="C371" s="363" t="str">
        <f t="shared" si="22"/>
        <v>Annual Additional Capacity Retired due to Early Retirement Policy</v>
      </c>
      <c r="D371" s="356" t="s">
        <v>827</v>
      </c>
      <c r="E371" s="255"/>
      <c r="F371" s="356" t="s">
        <v>828</v>
      </c>
      <c r="G371" s="255"/>
      <c r="H371" s="18">
        <v>631</v>
      </c>
      <c r="I371" s="376" t="s">
        <v>741</v>
      </c>
      <c r="J371" s="377" t="str">
        <f>IF(ISBLANK(INDEX('Policy Characteristics'!D:D,MATCH($C371,'Policy Characteristics'!$C:$C,0))),"",INDEX('Policy Characteristics'!D:D,MATCH($C371,'Policy Characteristics'!$C:$C,0)))</f>
        <v>Early Retirement of Power Plants</v>
      </c>
      <c r="K371" s="363" t="str">
        <f>IF(ISBLANK(INDEX('Policy Characteristics'!E:E,MATCH($C371,'Policy Characteristics'!$C:$C,0))),"",INDEX('Policy Characteristics'!E:E,MATCH($C371,'Policy Characteristics'!$C:$C,0)))</f>
        <v>elec early retirement</v>
      </c>
      <c r="L371" s="363">
        <f>IF(ISBLANK(INDEX('Policy Characteristics'!F:F,MATCH($C371,'Policy Characteristics'!$C:$C,0))),"",INDEX('Policy Characteristics'!F:F,MATCH($C371,'Policy Characteristics'!$C:$C,0)))</f>
        <v>0</v>
      </c>
      <c r="M371" s="363">
        <f>IF(ISBLANK(INDEX('Policy Characteristics'!G:G,MATCH($C371,'Policy Characteristics'!$C:$C,0))),"",INDEX('Policy Characteristics'!G:G,MATCH($C371,'Policy Characteristics'!$C:$C,0)))</f>
        <v>25000</v>
      </c>
      <c r="N371" s="363">
        <f>IF(ISBLANK(INDEX('Policy Characteristics'!H:H,MATCH($C371,'Policy Characteristics'!$C:$C,0))),"",INDEX('Policy Characteristics'!H:H,MATCH($C371,'Policy Characteristics'!$C:$C,0)))</f>
        <v>500</v>
      </c>
      <c r="O371" s="363" t="str">
        <f>IF(ISBLANK(INDEX('Policy Characteristics'!I:I,MATCH($C371,'Policy Characteristics'!$C:$C,0))),"",INDEX('Policy Characteristics'!I:I,MATCH($C371,'Policy Characteristics'!$C:$C,0)))</f>
        <v>MW/year</v>
      </c>
      <c r="P371" s="363"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63" t="str">
        <f>IF(ISBLANK(INDEX('Policy Characteristics'!K:K,MATCH($C371,'Policy Characteristics'!$C:$C,0))),"",INDEX('Policy Characteristics'!K:K,MATCH($C371,'Policy Characteristics'!$C:$C,0)))</f>
        <v>electricity-sector-main.html#early-ret</v>
      </c>
      <c r="R371" s="363" t="str">
        <f>IF(ISBLANK(INDEX('Policy Characteristics'!L:L,MATCH($C371,'Policy Characteristics'!$C:$C,0))),"",INDEX('Policy Characteristics'!L:L,MATCH($C371,'Policy Characteristics'!$C:$C,0)))</f>
        <v>early-retirement-of-power-plants.html</v>
      </c>
    </row>
    <row r="372" spans="1:18" ht="19.95" customHeight="1">
      <c r="A372" s="363" t="str">
        <f>IF(ISBLANK(INDEX('Policy Characteristics'!A:A,MATCH($C372,'Policy Characteristics'!$C:$C,0))),"",INDEX('Policy Characteristics'!A:A,MATCH($C372,'Policy Characteristics'!$C:$C,0)))</f>
        <v>Electricity Supply</v>
      </c>
      <c r="B372" s="375" t="str">
        <f>IF(ISBLANK(INDEX('Policy Characteristics'!B:B,MATCH($C372,'Policy Characteristics'!$C:$C,0))),"",INDEX('Policy Characteristics'!B:B,MATCH($C372,'Policy Characteristics'!$C:$C,0)))</f>
        <v>Early Retirement of Power Plants</v>
      </c>
      <c r="C372" s="363" t="str">
        <f t="shared" si="22"/>
        <v>Annual Additional Capacity Retired due to Early Retirement Policy</v>
      </c>
      <c r="D372" s="356" t="s">
        <v>829</v>
      </c>
      <c r="E372" s="255"/>
      <c r="F372" s="356" t="s">
        <v>830</v>
      </c>
      <c r="G372" s="255"/>
      <c r="H372" s="18">
        <v>632</v>
      </c>
      <c r="I372" s="376" t="s">
        <v>741</v>
      </c>
      <c r="J372" s="377" t="str">
        <f>IF(ISBLANK(INDEX('Policy Characteristics'!D:D,MATCH($C372,'Policy Characteristics'!$C:$C,0))),"",INDEX('Policy Characteristics'!D:D,MATCH($C372,'Policy Characteristics'!$C:$C,0)))</f>
        <v>Early Retirement of Power Plants</v>
      </c>
      <c r="K372" s="363" t="str">
        <f>IF(ISBLANK(INDEX('Policy Characteristics'!E:E,MATCH($C372,'Policy Characteristics'!$C:$C,0))),"",INDEX('Policy Characteristics'!E:E,MATCH($C372,'Policy Characteristics'!$C:$C,0)))</f>
        <v>elec early retirement</v>
      </c>
      <c r="L372" s="363">
        <f>IF(ISBLANK(INDEX('Policy Characteristics'!F:F,MATCH($C372,'Policy Characteristics'!$C:$C,0))),"",INDEX('Policy Characteristics'!F:F,MATCH($C372,'Policy Characteristics'!$C:$C,0)))</f>
        <v>0</v>
      </c>
      <c r="M372" s="363">
        <f>IF(ISBLANK(INDEX('Policy Characteristics'!G:G,MATCH($C372,'Policy Characteristics'!$C:$C,0))),"",INDEX('Policy Characteristics'!G:G,MATCH($C372,'Policy Characteristics'!$C:$C,0)))</f>
        <v>25000</v>
      </c>
      <c r="N372" s="363">
        <f>IF(ISBLANK(INDEX('Policy Characteristics'!H:H,MATCH($C372,'Policy Characteristics'!$C:$C,0))),"",INDEX('Policy Characteristics'!H:H,MATCH($C372,'Policy Characteristics'!$C:$C,0)))</f>
        <v>500</v>
      </c>
      <c r="O372" s="363" t="str">
        <f>IF(ISBLANK(INDEX('Policy Characteristics'!I:I,MATCH($C372,'Policy Characteristics'!$C:$C,0))),"",INDEX('Policy Characteristics'!I:I,MATCH($C372,'Policy Characteristics'!$C:$C,0)))</f>
        <v>MW/year</v>
      </c>
      <c r="P372" s="363"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63" t="str">
        <f>IF(ISBLANK(INDEX('Policy Characteristics'!K:K,MATCH($C372,'Policy Characteristics'!$C:$C,0))),"",INDEX('Policy Characteristics'!K:K,MATCH($C372,'Policy Characteristics'!$C:$C,0)))</f>
        <v>electricity-sector-main.html#early-ret</v>
      </c>
      <c r="R372" s="363" t="str">
        <f>IF(ISBLANK(INDEX('Policy Characteristics'!L:L,MATCH($C372,'Policy Characteristics'!$C:$C,0))),"",INDEX('Policy Characteristics'!L:L,MATCH($C372,'Policy Characteristics'!$C:$C,0)))</f>
        <v>early-retirement-of-power-plants.html</v>
      </c>
    </row>
    <row r="373" spans="1:18" ht="19.95" customHeight="1">
      <c r="A373" s="363" t="str">
        <f>IF(ISBLANK(INDEX('Policy Characteristics'!A:A,MATCH($C373,'Policy Characteristics'!$C:$C,0))),"",INDEX('Policy Characteristics'!A:A,MATCH($C373,'Policy Characteristics'!$C:$C,0)))</f>
        <v>Electricity Supply</v>
      </c>
      <c r="B373" s="375" t="str">
        <f>IF(ISBLANK(INDEX('Policy Characteristics'!B:B,MATCH($C373,'Policy Characteristics'!$C:$C,0))),"",INDEX('Policy Characteristics'!B:B,MATCH($C373,'Policy Characteristics'!$C:$C,0)))</f>
        <v>Early Retirement of Power Plants</v>
      </c>
      <c r="C373" s="363" t="str">
        <f t="shared" si="22"/>
        <v>Annual Additional Capacity Retired due to Early Retirement Policy</v>
      </c>
      <c r="D373" s="356" t="s">
        <v>831</v>
      </c>
      <c r="E373" s="255"/>
      <c r="F373" s="356" t="s">
        <v>832</v>
      </c>
      <c r="G373" s="255"/>
      <c r="H373" s="18">
        <v>1761</v>
      </c>
      <c r="I373" s="376" t="s">
        <v>741</v>
      </c>
      <c r="J373" s="377" t="str">
        <f>IF(ISBLANK(INDEX('Policy Characteristics'!D:D,MATCH($C373,'Policy Characteristics'!$C:$C,0))),"",INDEX('Policy Characteristics'!D:D,MATCH($C373,'Policy Characteristics'!$C:$C,0)))</f>
        <v>Early Retirement of Power Plants</v>
      </c>
      <c r="K373" s="363" t="str">
        <f>IF(ISBLANK(INDEX('Policy Characteristics'!E:E,MATCH($C373,'Policy Characteristics'!$C:$C,0))),"",INDEX('Policy Characteristics'!E:E,MATCH($C373,'Policy Characteristics'!$C:$C,0)))</f>
        <v>elec early retirement</v>
      </c>
      <c r="L373" s="363">
        <f>IF(ISBLANK(INDEX('Policy Characteristics'!F:F,MATCH($C373,'Policy Characteristics'!$C:$C,0))),"",INDEX('Policy Characteristics'!F:F,MATCH($C373,'Policy Characteristics'!$C:$C,0)))</f>
        <v>0</v>
      </c>
      <c r="M373" s="363">
        <f>IF(ISBLANK(INDEX('Policy Characteristics'!G:G,MATCH($C373,'Policy Characteristics'!$C:$C,0))),"",INDEX('Policy Characteristics'!G:G,MATCH($C373,'Policy Characteristics'!$C:$C,0)))</f>
        <v>25000</v>
      </c>
      <c r="N373" s="363">
        <f>IF(ISBLANK(INDEX('Policy Characteristics'!H:H,MATCH($C373,'Policy Characteristics'!$C:$C,0))),"",INDEX('Policy Characteristics'!H:H,MATCH($C373,'Policy Characteristics'!$C:$C,0)))</f>
        <v>500</v>
      </c>
      <c r="O373" s="363" t="str">
        <f>IF(ISBLANK(INDEX('Policy Characteristics'!I:I,MATCH($C373,'Policy Characteristics'!$C:$C,0))),"",INDEX('Policy Characteristics'!I:I,MATCH($C373,'Policy Characteristics'!$C:$C,0)))</f>
        <v>MW/year</v>
      </c>
      <c r="P373" s="363"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63" t="str">
        <f>IF(ISBLANK(INDEX('Policy Characteristics'!K:K,MATCH($C373,'Policy Characteristics'!$C:$C,0))),"",INDEX('Policy Characteristics'!K:K,MATCH($C373,'Policy Characteristics'!$C:$C,0)))</f>
        <v>electricity-sector-main.html#early-ret</v>
      </c>
      <c r="R373" s="363" t="str">
        <f>IF(ISBLANK(INDEX('Policy Characteristics'!L:L,MATCH($C373,'Policy Characteristics'!$C:$C,0))),"",INDEX('Policy Characteristics'!L:L,MATCH($C373,'Policy Characteristics'!$C:$C,0)))</f>
        <v>early-retirement-of-power-plants.html</v>
      </c>
    </row>
    <row r="374" spans="1:18" ht="19.95" customHeight="1">
      <c r="A374" s="363" t="str">
        <f>IF(ISBLANK(INDEX('Policy Characteristics'!A:A,MATCH($C374,'Policy Characteristics'!$C:$C,0))),"",INDEX('Policy Characteristics'!A:A,MATCH($C374,'Policy Characteristics'!$C:$C,0)))</f>
        <v>Electricity Supply</v>
      </c>
      <c r="B374" s="375" t="str">
        <f>IF(ISBLANK(INDEX('Policy Characteristics'!B:B,MATCH($C374,'Policy Characteristics'!$C:$C,0))),"",INDEX('Policy Characteristics'!B:B,MATCH($C374,'Policy Characteristics'!$C:$C,0)))</f>
        <v>Early Retirement of Power Plants</v>
      </c>
      <c r="C374" s="363" t="str">
        <f t="shared" si="22"/>
        <v>Annual Additional Capacity Retired due to Early Retirement Policy</v>
      </c>
      <c r="D374" s="356" t="s">
        <v>833</v>
      </c>
      <c r="E374" s="255"/>
      <c r="F374" s="356" t="s">
        <v>834</v>
      </c>
      <c r="G374" s="255"/>
      <c r="H374" s="18">
        <v>1762</v>
      </c>
      <c r="I374" s="376" t="s">
        <v>741</v>
      </c>
      <c r="J374" s="377" t="str">
        <f>IF(ISBLANK(INDEX('Policy Characteristics'!D:D,MATCH($C374,'Policy Characteristics'!$C:$C,0))),"",INDEX('Policy Characteristics'!D:D,MATCH($C374,'Policy Characteristics'!$C:$C,0)))</f>
        <v>Early Retirement of Power Plants</v>
      </c>
      <c r="K374" s="363" t="str">
        <f>IF(ISBLANK(INDEX('Policy Characteristics'!E:E,MATCH($C374,'Policy Characteristics'!$C:$C,0))),"",INDEX('Policy Characteristics'!E:E,MATCH($C374,'Policy Characteristics'!$C:$C,0)))</f>
        <v>elec early retirement</v>
      </c>
      <c r="L374" s="363">
        <f>IF(ISBLANK(INDEX('Policy Characteristics'!F:F,MATCH($C374,'Policy Characteristics'!$C:$C,0))),"",INDEX('Policy Characteristics'!F:F,MATCH($C374,'Policy Characteristics'!$C:$C,0)))</f>
        <v>0</v>
      </c>
      <c r="M374" s="363">
        <f>IF(ISBLANK(INDEX('Policy Characteristics'!G:G,MATCH($C374,'Policy Characteristics'!$C:$C,0))),"",INDEX('Policy Characteristics'!G:G,MATCH($C374,'Policy Characteristics'!$C:$C,0)))</f>
        <v>25000</v>
      </c>
      <c r="N374" s="363">
        <f>IF(ISBLANK(INDEX('Policy Characteristics'!H:H,MATCH($C374,'Policy Characteristics'!$C:$C,0))),"",INDEX('Policy Characteristics'!H:H,MATCH($C374,'Policy Characteristics'!$C:$C,0)))</f>
        <v>500</v>
      </c>
      <c r="O374" s="363" t="str">
        <f>IF(ISBLANK(INDEX('Policy Characteristics'!I:I,MATCH($C374,'Policy Characteristics'!$C:$C,0))),"",INDEX('Policy Characteristics'!I:I,MATCH($C374,'Policy Characteristics'!$C:$C,0)))</f>
        <v>MW/year</v>
      </c>
      <c r="P374" s="363"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63" t="str">
        <f>IF(ISBLANK(INDEX('Policy Characteristics'!K:K,MATCH($C374,'Policy Characteristics'!$C:$C,0))),"",INDEX('Policy Characteristics'!K:K,MATCH($C374,'Policy Characteristics'!$C:$C,0)))</f>
        <v>electricity-sector-main.html#early-ret</v>
      </c>
      <c r="R374" s="363" t="str">
        <f>IF(ISBLANK(INDEX('Policy Characteristics'!L:L,MATCH($C374,'Policy Characteristics'!$C:$C,0))),"",INDEX('Policy Characteristics'!L:L,MATCH($C374,'Policy Characteristics'!$C:$C,0)))</f>
        <v>early-retirement-of-power-plants.html</v>
      </c>
    </row>
    <row r="375" spans="1:18" ht="19.95" customHeight="1">
      <c r="A375" s="363" t="str">
        <f>IF(ISBLANK(INDEX('Policy Characteristics'!A:A,MATCH($C375,'Policy Characteristics'!$C:$C,0))),"",INDEX('Policy Characteristics'!A:A,MATCH($C375,'Policy Characteristics'!$C:$C,0)))</f>
        <v>Electricity Supply</v>
      </c>
      <c r="B375" s="375" t="str">
        <f>IF(ISBLANK(INDEX('Policy Characteristics'!B:B,MATCH($C375,'Policy Characteristics'!$C:$C,0))),"",INDEX('Policy Characteristics'!B:B,MATCH($C375,'Policy Characteristics'!$C:$C,0)))</f>
        <v>Early Retirement of Power Plants</v>
      </c>
      <c r="C375" s="363" t="str">
        <f t="shared" si="22"/>
        <v>Annual Additional Capacity Retired due to Early Retirement Policy</v>
      </c>
      <c r="D375" s="356" t="s">
        <v>835</v>
      </c>
      <c r="E375" s="255"/>
      <c r="F375" s="356" t="s">
        <v>836</v>
      </c>
      <c r="G375" s="255"/>
      <c r="H375" s="18">
        <v>1763</v>
      </c>
      <c r="I375" s="376" t="s">
        <v>741</v>
      </c>
      <c r="J375" s="377" t="str">
        <f>IF(ISBLANK(INDEX('Policy Characteristics'!D:D,MATCH($C375,'Policy Characteristics'!$C:$C,0))),"",INDEX('Policy Characteristics'!D:D,MATCH($C375,'Policy Characteristics'!$C:$C,0)))</f>
        <v>Early Retirement of Power Plants</v>
      </c>
      <c r="K375" s="363" t="str">
        <f>IF(ISBLANK(INDEX('Policy Characteristics'!E:E,MATCH($C375,'Policy Characteristics'!$C:$C,0))),"",INDEX('Policy Characteristics'!E:E,MATCH($C375,'Policy Characteristics'!$C:$C,0)))</f>
        <v>elec early retirement</v>
      </c>
      <c r="L375" s="363">
        <f>IF(ISBLANK(INDEX('Policy Characteristics'!F:F,MATCH($C375,'Policy Characteristics'!$C:$C,0))),"",INDEX('Policy Characteristics'!F:F,MATCH($C375,'Policy Characteristics'!$C:$C,0)))</f>
        <v>0</v>
      </c>
      <c r="M375" s="363">
        <f>IF(ISBLANK(INDEX('Policy Characteristics'!G:G,MATCH($C375,'Policy Characteristics'!$C:$C,0))),"",INDEX('Policy Characteristics'!G:G,MATCH($C375,'Policy Characteristics'!$C:$C,0)))</f>
        <v>25000</v>
      </c>
      <c r="N375" s="363">
        <f>IF(ISBLANK(INDEX('Policy Characteristics'!H:H,MATCH($C375,'Policy Characteristics'!$C:$C,0))),"",INDEX('Policy Characteristics'!H:H,MATCH($C375,'Policy Characteristics'!$C:$C,0)))</f>
        <v>500</v>
      </c>
      <c r="O375" s="363" t="str">
        <f>IF(ISBLANK(INDEX('Policy Characteristics'!I:I,MATCH($C375,'Policy Characteristics'!$C:$C,0))),"",INDEX('Policy Characteristics'!I:I,MATCH($C375,'Policy Characteristics'!$C:$C,0)))</f>
        <v>MW/year</v>
      </c>
      <c r="P375" s="363"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63" t="str">
        <f>IF(ISBLANK(INDEX('Policy Characteristics'!K:K,MATCH($C375,'Policy Characteristics'!$C:$C,0))),"",INDEX('Policy Characteristics'!K:K,MATCH($C375,'Policy Characteristics'!$C:$C,0)))</f>
        <v>electricity-sector-main.html#early-ret</v>
      </c>
      <c r="R375" s="363" t="str">
        <f>IF(ISBLANK(INDEX('Policy Characteristics'!L:L,MATCH($C375,'Policy Characteristics'!$C:$C,0))),"",INDEX('Policy Characteristics'!L:L,MATCH($C375,'Policy Characteristics'!$C:$C,0)))</f>
        <v>early-retirement-of-power-plants.html</v>
      </c>
    </row>
    <row r="376" spans="1:18" ht="19.95" customHeight="1">
      <c r="A376" s="363" t="str">
        <f>IF(ISBLANK(INDEX('Policy Characteristics'!A:A,MATCH($C376,'Policy Characteristics'!$C:$C,0))),"",INDEX('Policy Characteristics'!A:A,MATCH($C376,'Policy Characteristics'!$C:$C,0)))</f>
        <v>Electricity Supply</v>
      </c>
      <c r="B376" s="375" t="str">
        <f>IF(ISBLANK(INDEX('Policy Characteristics'!B:B,MATCH($C376,'Policy Characteristics'!$C:$C,0))),"",INDEX('Policy Characteristics'!B:B,MATCH($C376,'Policy Characteristics'!$C:$C,0)))</f>
        <v>Early Retirement of Power Plants</v>
      </c>
      <c r="C376" s="363" t="str">
        <f t="shared" si="22"/>
        <v>Annual Additional Capacity Retired due to Early Retirement Policy</v>
      </c>
      <c r="D376" s="356" t="s">
        <v>837</v>
      </c>
      <c r="E376" s="255"/>
      <c r="F376" s="356" t="s">
        <v>838</v>
      </c>
      <c r="G376" s="255"/>
      <c r="H376" s="18">
        <v>1764</v>
      </c>
      <c r="I376" s="376" t="s">
        <v>741</v>
      </c>
      <c r="J376" s="377" t="str">
        <f>IF(ISBLANK(INDEX('Policy Characteristics'!D:D,MATCH($C376,'Policy Characteristics'!$C:$C,0))),"",INDEX('Policy Characteristics'!D:D,MATCH($C376,'Policy Characteristics'!$C:$C,0)))</f>
        <v>Early Retirement of Power Plants</v>
      </c>
      <c r="K376" s="363" t="str">
        <f>IF(ISBLANK(INDEX('Policy Characteristics'!E:E,MATCH($C376,'Policy Characteristics'!$C:$C,0))),"",INDEX('Policy Characteristics'!E:E,MATCH($C376,'Policy Characteristics'!$C:$C,0)))</f>
        <v>elec early retirement</v>
      </c>
      <c r="L376" s="363">
        <f>IF(ISBLANK(INDEX('Policy Characteristics'!F:F,MATCH($C376,'Policy Characteristics'!$C:$C,0))),"",INDEX('Policy Characteristics'!F:F,MATCH($C376,'Policy Characteristics'!$C:$C,0)))</f>
        <v>0</v>
      </c>
      <c r="M376" s="363">
        <f>IF(ISBLANK(INDEX('Policy Characteristics'!G:G,MATCH($C376,'Policy Characteristics'!$C:$C,0))),"",INDEX('Policy Characteristics'!G:G,MATCH($C376,'Policy Characteristics'!$C:$C,0)))</f>
        <v>25000</v>
      </c>
      <c r="N376" s="363">
        <f>IF(ISBLANK(INDEX('Policy Characteristics'!H:H,MATCH($C376,'Policy Characteristics'!$C:$C,0))),"",INDEX('Policy Characteristics'!H:H,MATCH($C376,'Policy Characteristics'!$C:$C,0)))</f>
        <v>500</v>
      </c>
      <c r="O376" s="363" t="str">
        <f>IF(ISBLANK(INDEX('Policy Characteristics'!I:I,MATCH($C376,'Policy Characteristics'!$C:$C,0))),"",INDEX('Policy Characteristics'!I:I,MATCH($C376,'Policy Characteristics'!$C:$C,0)))</f>
        <v>MW/year</v>
      </c>
      <c r="P376" s="363"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63" t="str">
        <f>IF(ISBLANK(INDEX('Policy Characteristics'!K:K,MATCH($C376,'Policy Characteristics'!$C:$C,0))),"",INDEX('Policy Characteristics'!K:K,MATCH($C376,'Policy Characteristics'!$C:$C,0)))</f>
        <v>electricity-sector-main.html#early-ret</v>
      </c>
      <c r="R376" s="363" t="str">
        <f>IF(ISBLANK(INDEX('Policy Characteristics'!L:L,MATCH($C376,'Policy Characteristics'!$C:$C,0))),"",INDEX('Policy Characteristics'!L:L,MATCH($C376,'Policy Characteristics'!$C:$C,0)))</f>
        <v>early-retirement-of-power-plants.html</v>
      </c>
    </row>
    <row r="377" spans="1:18" ht="19.95" customHeight="1">
      <c r="A377" s="363" t="str">
        <f>IF(ISBLANK(INDEX('Policy Characteristics'!A:A,MATCH($C377,'Policy Characteristics'!$C:$C,0))),"",INDEX('Policy Characteristics'!A:A,MATCH($C377,'Policy Characteristics'!$C:$C,0)))</f>
        <v>Electricity Supply</v>
      </c>
      <c r="B377" s="375" t="str">
        <f>IF(ISBLANK(INDEX('Policy Characteristics'!B:B,MATCH($C377,'Policy Characteristics'!$C:$C,0))),"",INDEX('Policy Characteristics'!B:B,MATCH($C377,'Policy Characteristics'!$C:$C,0)))</f>
        <v>Early Retirement of Power Plants</v>
      </c>
      <c r="C377" s="363" t="str">
        <f t="shared" si="22"/>
        <v>Annual Additional Capacity Retired due to Early Retirement Policy</v>
      </c>
      <c r="D377" s="356" t="s">
        <v>839</v>
      </c>
      <c r="E377" s="255"/>
      <c r="F377" s="356" t="s">
        <v>840</v>
      </c>
      <c r="G377" s="255"/>
      <c r="H377" s="18">
        <v>1765</v>
      </c>
      <c r="I377" s="376" t="s">
        <v>741</v>
      </c>
      <c r="J377" s="377" t="str">
        <f>IF(ISBLANK(INDEX('Policy Characteristics'!D:D,MATCH($C377,'Policy Characteristics'!$C:$C,0))),"",INDEX('Policy Characteristics'!D:D,MATCH($C377,'Policy Characteristics'!$C:$C,0)))</f>
        <v>Early Retirement of Power Plants</v>
      </c>
      <c r="K377" s="363" t="str">
        <f>IF(ISBLANK(INDEX('Policy Characteristics'!E:E,MATCH($C377,'Policy Characteristics'!$C:$C,0))),"",INDEX('Policy Characteristics'!E:E,MATCH($C377,'Policy Characteristics'!$C:$C,0)))</f>
        <v>elec early retirement</v>
      </c>
      <c r="L377" s="363">
        <f>IF(ISBLANK(INDEX('Policy Characteristics'!F:F,MATCH($C377,'Policy Characteristics'!$C:$C,0))),"",INDEX('Policy Characteristics'!F:F,MATCH($C377,'Policy Characteristics'!$C:$C,0)))</f>
        <v>0</v>
      </c>
      <c r="M377" s="363">
        <f>IF(ISBLANK(INDEX('Policy Characteristics'!G:G,MATCH($C377,'Policy Characteristics'!$C:$C,0))),"",INDEX('Policy Characteristics'!G:G,MATCH($C377,'Policy Characteristics'!$C:$C,0)))</f>
        <v>25000</v>
      </c>
      <c r="N377" s="363">
        <f>IF(ISBLANK(INDEX('Policy Characteristics'!H:H,MATCH($C377,'Policy Characteristics'!$C:$C,0))),"",INDEX('Policy Characteristics'!H:H,MATCH($C377,'Policy Characteristics'!$C:$C,0)))</f>
        <v>500</v>
      </c>
      <c r="O377" s="363" t="str">
        <f>IF(ISBLANK(INDEX('Policy Characteristics'!I:I,MATCH($C377,'Policy Characteristics'!$C:$C,0))),"",INDEX('Policy Characteristics'!I:I,MATCH($C377,'Policy Characteristics'!$C:$C,0)))</f>
        <v>MW/year</v>
      </c>
      <c r="P377" s="363"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63" t="str">
        <f>IF(ISBLANK(INDEX('Policy Characteristics'!K:K,MATCH($C377,'Policy Characteristics'!$C:$C,0))),"",INDEX('Policy Characteristics'!K:K,MATCH($C377,'Policy Characteristics'!$C:$C,0)))</f>
        <v>electricity-sector-main.html#early-ret</v>
      </c>
      <c r="R377" s="363" t="str">
        <f>IF(ISBLANK(INDEX('Policy Characteristics'!L:L,MATCH($C377,'Policy Characteristics'!$C:$C,0))),"",INDEX('Policy Characteristics'!L:L,MATCH($C377,'Policy Characteristics'!$C:$C,0)))</f>
        <v>early-retirement-of-power-plants.html</v>
      </c>
    </row>
    <row r="378" spans="1:18" ht="19.95" customHeight="1">
      <c r="A378" s="363" t="str">
        <f>IF(ISBLANK(INDEX('Policy Characteristics'!A:A,MATCH($C378,'Policy Characteristics'!$C:$C,0))),"",INDEX('Policy Characteristics'!A:A,MATCH($C378,'Policy Characteristics'!$C:$C,0)))</f>
        <v>Electricity Supply</v>
      </c>
      <c r="B378" s="375" t="str">
        <f>IF(ISBLANK(INDEX('Policy Characteristics'!B:B,MATCH($C378,'Policy Characteristics'!$C:$C,0))),"",INDEX('Policy Characteristics'!B:B,MATCH($C378,'Policy Characteristics'!$C:$C,0)))</f>
        <v>Early Retirement of Power Plants</v>
      </c>
      <c r="C378" s="363" t="str">
        <f t="shared" si="22"/>
        <v>Annual Additional Capacity Retired due to Early Retirement Policy</v>
      </c>
      <c r="D378" s="356" t="s">
        <v>841</v>
      </c>
      <c r="E378" s="255"/>
      <c r="F378" s="356" t="s">
        <v>842</v>
      </c>
      <c r="G378" s="255"/>
      <c r="H378" s="18">
        <v>1766</v>
      </c>
      <c r="I378" s="376" t="s">
        <v>741</v>
      </c>
      <c r="J378" s="377" t="str">
        <f>IF(ISBLANK(INDEX('Policy Characteristics'!D:D,MATCH($C378,'Policy Characteristics'!$C:$C,0))),"",INDEX('Policy Characteristics'!D:D,MATCH($C378,'Policy Characteristics'!$C:$C,0)))</f>
        <v>Early Retirement of Power Plants</v>
      </c>
      <c r="K378" s="363" t="str">
        <f>IF(ISBLANK(INDEX('Policy Characteristics'!E:E,MATCH($C378,'Policy Characteristics'!$C:$C,0))),"",INDEX('Policy Characteristics'!E:E,MATCH($C378,'Policy Characteristics'!$C:$C,0)))</f>
        <v>elec early retirement</v>
      </c>
      <c r="L378" s="363">
        <f>IF(ISBLANK(INDEX('Policy Characteristics'!F:F,MATCH($C378,'Policy Characteristics'!$C:$C,0))),"",INDEX('Policy Characteristics'!F:F,MATCH($C378,'Policy Characteristics'!$C:$C,0)))</f>
        <v>0</v>
      </c>
      <c r="M378" s="363">
        <f>IF(ISBLANK(INDEX('Policy Characteristics'!G:G,MATCH($C378,'Policy Characteristics'!$C:$C,0))),"",INDEX('Policy Characteristics'!G:G,MATCH($C378,'Policy Characteristics'!$C:$C,0)))</f>
        <v>25000</v>
      </c>
      <c r="N378" s="363">
        <f>IF(ISBLANK(INDEX('Policy Characteristics'!H:H,MATCH($C378,'Policy Characteristics'!$C:$C,0))),"",INDEX('Policy Characteristics'!H:H,MATCH($C378,'Policy Characteristics'!$C:$C,0)))</f>
        <v>500</v>
      </c>
      <c r="O378" s="363" t="str">
        <f>IF(ISBLANK(INDEX('Policy Characteristics'!I:I,MATCH($C378,'Policy Characteristics'!$C:$C,0))),"",INDEX('Policy Characteristics'!I:I,MATCH($C378,'Policy Characteristics'!$C:$C,0)))</f>
        <v>MW/year</v>
      </c>
      <c r="P378" s="363"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63" t="str">
        <f>IF(ISBLANK(INDEX('Policy Characteristics'!K:K,MATCH($C378,'Policy Characteristics'!$C:$C,0))),"",INDEX('Policy Characteristics'!K:K,MATCH($C378,'Policy Characteristics'!$C:$C,0)))</f>
        <v>electricity-sector-main.html#early-ret</v>
      </c>
      <c r="R378" s="363" t="str">
        <f>IF(ISBLANK(INDEX('Policy Characteristics'!L:L,MATCH($C378,'Policy Characteristics'!$C:$C,0))),"",INDEX('Policy Characteristics'!L:L,MATCH($C378,'Policy Characteristics'!$C:$C,0)))</f>
        <v>early-retirement-of-power-plants.html</v>
      </c>
    </row>
    <row r="379" spans="1:18" ht="19.95" customHeight="1">
      <c r="A379" s="363" t="str">
        <f>IF(ISBLANK(INDEX('Policy Characteristics'!A:A,MATCH($C379,'Policy Characteristics'!$C:$C,0))),"",INDEX('Policy Characteristics'!A:A,MATCH($C379,'Policy Characteristics'!$C:$C,0)))</f>
        <v>Electricity Supply</v>
      </c>
      <c r="B379" s="375" t="str">
        <f>IF(ISBLANK(INDEX('Policy Characteristics'!B:B,MATCH($C379,'Policy Characteristics'!$C:$C,0))),"",INDEX('Policy Characteristics'!B:B,MATCH($C379,'Policy Characteristics'!$C:$C,0)))</f>
        <v>Early Retirement of Power Plants</v>
      </c>
      <c r="C379" s="363" t="str">
        <f t="shared" si="22"/>
        <v>Annual Additional Capacity Retired due to Early Retirement Policy</v>
      </c>
      <c r="D379" s="356" t="s">
        <v>843</v>
      </c>
      <c r="E379" s="255"/>
      <c r="F379" s="356" t="s">
        <v>844</v>
      </c>
      <c r="G379" s="255"/>
      <c r="H379" s="18">
        <v>2239</v>
      </c>
      <c r="I379" s="376" t="s">
        <v>741</v>
      </c>
      <c r="J379" s="377" t="str">
        <f>IF(ISBLANK(INDEX('Policy Characteristics'!D:D,MATCH($C379,'Policy Characteristics'!$C:$C,0))),"",INDEX('Policy Characteristics'!D:D,MATCH($C379,'Policy Characteristics'!$C:$C,0)))</f>
        <v>Early Retirement of Power Plants</v>
      </c>
      <c r="K379" s="363" t="str">
        <f>IF(ISBLANK(INDEX('Policy Characteristics'!E:E,MATCH($C379,'Policy Characteristics'!$C:$C,0))),"",INDEX('Policy Characteristics'!E:E,MATCH($C379,'Policy Characteristics'!$C:$C,0)))</f>
        <v>elec early retirement</v>
      </c>
      <c r="L379" s="363">
        <f>IF(ISBLANK(INDEX('Policy Characteristics'!F:F,MATCH($C379,'Policy Characteristics'!$C:$C,0))),"",INDEX('Policy Characteristics'!F:F,MATCH($C379,'Policy Characteristics'!$C:$C,0)))</f>
        <v>0</v>
      </c>
      <c r="M379" s="363">
        <f>IF(ISBLANK(INDEX('Policy Characteristics'!G:G,MATCH($C379,'Policy Characteristics'!$C:$C,0))),"",INDEX('Policy Characteristics'!G:G,MATCH($C379,'Policy Characteristics'!$C:$C,0)))</f>
        <v>25000</v>
      </c>
      <c r="N379" s="363">
        <f>IF(ISBLANK(INDEX('Policy Characteristics'!H:H,MATCH($C379,'Policy Characteristics'!$C:$C,0))),"",INDEX('Policy Characteristics'!H:H,MATCH($C379,'Policy Characteristics'!$C:$C,0)))</f>
        <v>500</v>
      </c>
      <c r="O379" s="363" t="str">
        <f>IF(ISBLANK(INDEX('Policy Characteristics'!I:I,MATCH($C379,'Policy Characteristics'!$C:$C,0))),"",INDEX('Policy Characteristics'!I:I,MATCH($C379,'Policy Characteristics'!$C:$C,0)))</f>
        <v>MW/year</v>
      </c>
      <c r="P379" s="363"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63" t="str">
        <f>IF(ISBLANK(INDEX('Policy Characteristics'!K:K,MATCH($C379,'Policy Characteristics'!$C:$C,0))),"",INDEX('Policy Characteristics'!K:K,MATCH($C379,'Policy Characteristics'!$C:$C,0)))</f>
        <v>electricity-sector-main.html#early-ret</v>
      </c>
      <c r="R379" s="363" t="str">
        <f>IF(ISBLANK(INDEX('Policy Characteristics'!L:L,MATCH($C379,'Policy Characteristics'!$C:$C,0))),"",INDEX('Policy Characteristics'!L:L,MATCH($C379,'Policy Characteristics'!$C:$C,0)))</f>
        <v>early-retirement-of-power-plants.html</v>
      </c>
    </row>
    <row r="380" spans="1:18" ht="19.95" customHeight="1">
      <c r="A380" s="363" t="str">
        <f>IF(ISBLANK(INDEX('Policy Characteristics'!A:A,MATCH($C380,'Policy Characteristics'!$C:$C,0))),"",INDEX('Policy Characteristics'!A:A,MATCH($C380,'Policy Characteristics'!$C:$C,0)))</f>
        <v>Electricity Supply</v>
      </c>
      <c r="B380" s="375" t="str">
        <f>IF(ISBLANK(INDEX('Policy Characteristics'!B:B,MATCH($C380,'Policy Characteristics'!$C:$C,0))),"",INDEX('Policy Characteristics'!B:B,MATCH($C380,'Policy Characteristics'!$C:$C,0)))</f>
        <v>Non BAU Capacity Retirement Schedule</v>
      </c>
      <c r="C380" t="s">
        <v>300</v>
      </c>
      <c r="D380" s="255" t="s">
        <v>797</v>
      </c>
      <c r="E380" s="255"/>
      <c r="F380" s="255" t="s">
        <v>798</v>
      </c>
      <c r="G380" s="255"/>
      <c r="H380" s="18">
        <v>860</v>
      </c>
      <c r="I380" s="376" t="s">
        <v>731</v>
      </c>
      <c r="J380" s="377" t="str">
        <f>IF(ISBLANK(INDEX('Policy Characteristics'!D:D,MATCH($C380,'Policy Characteristics'!$C:$C,0))),"",INDEX('Policy Characteristics'!D:D,MATCH($C380,'Policy Characteristics'!$C:$C,0)))</f>
        <v>Non BAU Capacity Retirement Schedule</v>
      </c>
      <c r="K380" s="363" t="str">
        <f>IF(ISBLANK(INDEX('Policy Characteristics'!E:E,MATCH($C380,'Policy Characteristics'!$C:$C,0))),"",INDEX('Policy Characteristics'!E:E,MATCH($C380,'Policy Characteristics'!$C:$C,0)))</f>
        <v/>
      </c>
      <c r="L380" s="363">
        <f>IF(ISBLANK(INDEX('Policy Characteristics'!F:F,MATCH($C380,'Policy Characteristics'!$C:$C,0))),"",INDEX('Policy Characteristics'!F:F,MATCH($C380,'Policy Characteristics'!$C:$C,0)))</f>
        <v>0</v>
      </c>
      <c r="M380" s="363">
        <f>IF(ISBLANK(INDEX('Policy Characteristics'!G:G,MATCH($C380,'Policy Characteristics'!$C:$C,0))),"",INDEX('Policy Characteristics'!G:G,MATCH($C380,'Policy Characteristics'!$C:$C,0)))</f>
        <v>1</v>
      </c>
      <c r="N380" s="363">
        <f>IF(ISBLANK(INDEX('Policy Characteristics'!H:H,MATCH($C380,'Policy Characteristics'!$C:$C,0))),"",INDEX('Policy Characteristics'!H:H,MATCH($C380,'Policy Characteristics'!$C:$C,0)))</f>
        <v>1</v>
      </c>
      <c r="O380" s="363" t="str">
        <f>IF(ISBLANK(INDEX('Policy Characteristics'!I:I,MATCH($C380,'Policy Characteristics'!$C:$C,0))),"",INDEX('Policy Characteristics'!I:I,MATCH($C380,'Policy Characteristics'!$C:$C,0)))</f>
        <v>on/off</v>
      </c>
      <c r="P380" s="363"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63" t="str">
        <f>IF(ISBLANK(INDEX('Policy Characteristics'!K:K,MATCH($C380,'Policy Characteristics'!$C:$C,0))),"",INDEX('Policy Characteristics'!K:K,MATCH($C380,'Policy Characteristics'!$C:$C,0)))</f>
        <v/>
      </c>
      <c r="R380" s="363" t="str">
        <f>IF(ISBLANK(INDEX('Policy Characteristics'!L:L,MATCH($C380,'Policy Characteristics'!$C:$C,0))),"",INDEX('Policy Characteristics'!L:L,MATCH($C380,'Policy Characteristics'!$C:$C,0)))</f>
        <v/>
      </c>
    </row>
    <row r="381" spans="1:18" ht="19.95" customHeight="1">
      <c r="A381" s="363" t="str">
        <f>IF(ISBLANK(INDEX('Policy Characteristics'!A:A,MATCH($C381,'Policy Characteristics'!$C:$C,0))),"",INDEX('Policy Characteristics'!A:A,MATCH($C381,'Policy Characteristics'!$C:$C,0)))</f>
        <v>Electricity Supply</v>
      </c>
      <c r="B381" s="375" t="str">
        <f>IF(ISBLANK(INDEX('Policy Characteristics'!B:B,MATCH($C381,'Policy Characteristics'!$C:$C,0))),"",INDEX('Policy Characteristics'!B:B,MATCH($C381,'Policy Characteristics'!$C:$C,0)))</f>
        <v>Non BAU Capacity Retirement Schedule</v>
      </c>
      <c r="C381" s="363" t="str">
        <f t="shared" ref="C381:C403" si="23">C$380</f>
        <v>Boolean Use Non BAU Capacity Retirement Schedule</v>
      </c>
      <c r="D381" s="356" t="s">
        <v>799</v>
      </c>
      <c r="E381" s="255"/>
      <c r="F381" s="356" t="s">
        <v>800</v>
      </c>
      <c r="G381" s="255"/>
      <c r="H381" s="18">
        <v>861</v>
      </c>
      <c r="I381" s="376" t="s">
        <v>741</v>
      </c>
      <c r="J381" s="377" t="str">
        <f>IF(ISBLANK(INDEX('Policy Characteristics'!D:D,MATCH($C381,'Policy Characteristics'!$C:$C,0))),"",INDEX('Policy Characteristics'!D:D,MATCH($C381,'Policy Characteristics'!$C:$C,0)))</f>
        <v>Non BAU Capacity Retirement Schedule</v>
      </c>
      <c r="K381" s="363" t="str">
        <f>IF(ISBLANK(INDEX('Policy Characteristics'!E:E,MATCH($C381,'Policy Characteristics'!$C:$C,0))),"",INDEX('Policy Characteristics'!E:E,MATCH($C381,'Policy Characteristics'!$C:$C,0)))</f>
        <v/>
      </c>
      <c r="L381" s="363">
        <f>IF(ISBLANK(INDEX('Policy Characteristics'!F:F,MATCH($C381,'Policy Characteristics'!$C:$C,0))),"",INDEX('Policy Characteristics'!F:F,MATCH($C381,'Policy Characteristics'!$C:$C,0)))</f>
        <v>0</v>
      </c>
      <c r="M381" s="363">
        <f>IF(ISBLANK(INDEX('Policy Characteristics'!G:G,MATCH($C381,'Policy Characteristics'!$C:$C,0))),"",INDEX('Policy Characteristics'!G:G,MATCH($C381,'Policy Characteristics'!$C:$C,0)))</f>
        <v>1</v>
      </c>
      <c r="N381" s="363">
        <f>IF(ISBLANK(INDEX('Policy Characteristics'!H:H,MATCH($C381,'Policy Characteristics'!$C:$C,0))),"",INDEX('Policy Characteristics'!H:H,MATCH($C381,'Policy Characteristics'!$C:$C,0)))</f>
        <v>1</v>
      </c>
      <c r="O381" s="363" t="str">
        <f>IF(ISBLANK(INDEX('Policy Characteristics'!I:I,MATCH($C381,'Policy Characteristics'!$C:$C,0))),"",INDEX('Policy Characteristics'!I:I,MATCH($C381,'Policy Characteristics'!$C:$C,0)))</f>
        <v>on/off</v>
      </c>
      <c r="P381" s="363"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63" t="str">
        <f>IF(ISBLANK(INDEX('Policy Characteristics'!K:K,MATCH($C381,'Policy Characteristics'!$C:$C,0))),"",INDEX('Policy Characteristics'!K:K,MATCH($C381,'Policy Characteristics'!$C:$C,0)))</f>
        <v/>
      </c>
      <c r="R381" s="363" t="str">
        <f>IF(ISBLANK(INDEX('Policy Characteristics'!L:L,MATCH($C381,'Policy Characteristics'!$C:$C,0))),"",INDEX('Policy Characteristics'!L:L,MATCH($C381,'Policy Characteristics'!$C:$C,0)))</f>
        <v/>
      </c>
    </row>
    <row r="382" spans="1:18" ht="19.95" customHeight="1">
      <c r="A382" s="363" t="str">
        <f>IF(ISBLANK(INDEX('Policy Characteristics'!A:A,MATCH($C382,'Policy Characteristics'!$C:$C,0))),"",INDEX('Policy Characteristics'!A:A,MATCH($C382,'Policy Characteristics'!$C:$C,0)))</f>
        <v>Electricity Supply</v>
      </c>
      <c r="B382" s="375" t="str">
        <f>IF(ISBLANK(INDEX('Policy Characteristics'!B:B,MATCH($C382,'Policy Characteristics'!$C:$C,0))),"",INDEX('Policy Characteristics'!B:B,MATCH($C382,'Policy Characteristics'!$C:$C,0)))</f>
        <v>Non BAU Capacity Retirement Schedule</v>
      </c>
      <c r="C382" s="363" t="str">
        <f t="shared" si="23"/>
        <v>Boolean Use Non BAU Capacity Retirement Schedule</v>
      </c>
      <c r="D382" s="356" t="s">
        <v>801</v>
      </c>
      <c r="E382" s="255"/>
      <c r="F382" s="356" t="s">
        <v>802</v>
      </c>
      <c r="G382" s="255"/>
      <c r="H382" s="18">
        <v>1767</v>
      </c>
      <c r="I382" s="376" t="s">
        <v>741</v>
      </c>
      <c r="J382" s="377" t="str">
        <f>IF(ISBLANK(INDEX('Policy Characteristics'!D:D,MATCH($C382,'Policy Characteristics'!$C:$C,0))),"",INDEX('Policy Characteristics'!D:D,MATCH($C382,'Policy Characteristics'!$C:$C,0)))</f>
        <v>Non BAU Capacity Retirement Schedule</v>
      </c>
      <c r="K382" s="363" t="str">
        <f>IF(ISBLANK(INDEX('Policy Characteristics'!E:E,MATCH($C382,'Policy Characteristics'!$C:$C,0))),"",INDEX('Policy Characteristics'!E:E,MATCH($C382,'Policy Characteristics'!$C:$C,0)))</f>
        <v/>
      </c>
      <c r="L382" s="363">
        <f>IF(ISBLANK(INDEX('Policy Characteristics'!F:F,MATCH($C382,'Policy Characteristics'!$C:$C,0))),"",INDEX('Policy Characteristics'!F:F,MATCH($C382,'Policy Characteristics'!$C:$C,0)))</f>
        <v>0</v>
      </c>
      <c r="M382" s="363">
        <f>IF(ISBLANK(INDEX('Policy Characteristics'!G:G,MATCH($C382,'Policy Characteristics'!$C:$C,0))),"",INDEX('Policy Characteristics'!G:G,MATCH($C382,'Policy Characteristics'!$C:$C,0)))</f>
        <v>1</v>
      </c>
      <c r="N382" s="363">
        <f>IF(ISBLANK(INDEX('Policy Characteristics'!H:H,MATCH($C382,'Policy Characteristics'!$C:$C,0))),"",INDEX('Policy Characteristics'!H:H,MATCH($C382,'Policy Characteristics'!$C:$C,0)))</f>
        <v>1</v>
      </c>
      <c r="O382" s="363" t="str">
        <f>IF(ISBLANK(INDEX('Policy Characteristics'!I:I,MATCH($C382,'Policy Characteristics'!$C:$C,0))),"",INDEX('Policy Characteristics'!I:I,MATCH($C382,'Policy Characteristics'!$C:$C,0)))</f>
        <v>on/off</v>
      </c>
      <c r="P382" s="363"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63" t="str">
        <f>IF(ISBLANK(INDEX('Policy Characteristics'!K:K,MATCH($C382,'Policy Characteristics'!$C:$C,0))),"",INDEX('Policy Characteristics'!K:K,MATCH($C382,'Policy Characteristics'!$C:$C,0)))</f>
        <v/>
      </c>
      <c r="R382" s="363" t="str">
        <f>IF(ISBLANK(INDEX('Policy Characteristics'!L:L,MATCH($C382,'Policy Characteristics'!$C:$C,0))),"",INDEX('Policy Characteristics'!L:L,MATCH($C382,'Policy Characteristics'!$C:$C,0)))</f>
        <v/>
      </c>
    </row>
    <row r="383" spans="1:18" ht="19.95" customHeight="1">
      <c r="A383" s="363" t="str">
        <f>IF(ISBLANK(INDEX('Policy Characteristics'!A:A,MATCH($C383,'Policy Characteristics'!$C:$C,0))),"",INDEX('Policy Characteristics'!A:A,MATCH($C383,'Policy Characteristics'!$C:$C,0)))</f>
        <v>Electricity Supply</v>
      </c>
      <c r="B383" s="375" t="str">
        <f>IF(ISBLANK(INDEX('Policy Characteristics'!B:B,MATCH($C383,'Policy Characteristics'!$C:$C,0))),"",INDEX('Policy Characteristics'!B:B,MATCH($C383,'Policy Characteristics'!$C:$C,0)))</f>
        <v>Non BAU Capacity Retirement Schedule</v>
      </c>
      <c r="C383" s="363" t="str">
        <f t="shared" si="23"/>
        <v>Boolean Use Non BAU Capacity Retirement Schedule</v>
      </c>
      <c r="D383" s="356" t="s">
        <v>803</v>
      </c>
      <c r="E383" s="255"/>
      <c r="F383" s="356" t="s">
        <v>804</v>
      </c>
      <c r="G383" s="255"/>
      <c r="H383" s="18">
        <v>862</v>
      </c>
      <c r="I383" s="376" t="s">
        <v>741</v>
      </c>
      <c r="J383" s="377" t="str">
        <f>IF(ISBLANK(INDEX('Policy Characteristics'!D:D,MATCH($C383,'Policy Characteristics'!$C:$C,0))),"",INDEX('Policy Characteristics'!D:D,MATCH($C383,'Policy Characteristics'!$C:$C,0)))</f>
        <v>Non BAU Capacity Retirement Schedule</v>
      </c>
      <c r="K383" s="363" t="str">
        <f>IF(ISBLANK(INDEX('Policy Characteristics'!E:E,MATCH($C383,'Policy Characteristics'!$C:$C,0))),"",INDEX('Policy Characteristics'!E:E,MATCH($C383,'Policy Characteristics'!$C:$C,0)))</f>
        <v/>
      </c>
      <c r="L383" s="363">
        <f>IF(ISBLANK(INDEX('Policy Characteristics'!F:F,MATCH($C383,'Policy Characteristics'!$C:$C,0))),"",INDEX('Policy Characteristics'!F:F,MATCH($C383,'Policy Characteristics'!$C:$C,0)))</f>
        <v>0</v>
      </c>
      <c r="M383" s="363">
        <f>IF(ISBLANK(INDEX('Policy Characteristics'!G:G,MATCH($C383,'Policy Characteristics'!$C:$C,0))),"",INDEX('Policy Characteristics'!G:G,MATCH($C383,'Policy Characteristics'!$C:$C,0)))</f>
        <v>1</v>
      </c>
      <c r="N383" s="363">
        <f>IF(ISBLANK(INDEX('Policy Characteristics'!H:H,MATCH($C383,'Policy Characteristics'!$C:$C,0))),"",INDEX('Policy Characteristics'!H:H,MATCH($C383,'Policy Characteristics'!$C:$C,0)))</f>
        <v>1</v>
      </c>
      <c r="O383" s="363" t="str">
        <f>IF(ISBLANK(INDEX('Policy Characteristics'!I:I,MATCH($C383,'Policy Characteristics'!$C:$C,0))),"",INDEX('Policy Characteristics'!I:I,MATCH($C383,'Policy Characteristics'!$C:$C,0)))</f>
        <v>on/off</v>
      </c>
      <c r="P383" s="363"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63" t="str">
        <f>IF(ISBLANK(INDEX('Policy Characteristics'!K:K,MATCH($C383,'Policy Characteristics'!$C:$C,0))),"",INDEX('Policy Characteristics'!K:K,MATCH($C383,'Policy Characteristics'!$C:$C,0)))</f>
        <v/>
      </c>
      <c r="R383" s="363" t="str">
        <f>IF(ISBLANK(INDEX('Policy Characteristics'!L:L,MATCH($C383,'Policy Characteristics'!$C:$C,0))),"",INDEX('Policy Characteristics'!L:L,MATCH($C383,'Policy Characteristics'!$C:$C,0)))</f>
        <v/>
      </c>
    </row>
    <row r="384" spans="1:18" ht="19.95" customHeight="1">
      <c r="A384" s="363" t="str">
        <f>IF(ISBLANK(INDEX('Policy Characteristics'!A:A,MATCH($C384,'Policy Characteristics'!$C:$C,0))),"",INDEX('Policy Characteristics'!A:A,MATCH($C384,'Policy Characteristics'!$C:$C,0)))</f>
        <v>Electricity Supply</v>
      </c>
      <c r="B384" s="375" t="str">
        <f>IF(ISBLANK(INDEX('Policy Characteristics'!B:B,MATCH($C384,'Policy Characteristics'!$C:$C,0))),"",INDEX('Policy Characteristics'!B:B,MATCH($C384,'Policy Characteristics'!$C:$C,0)))</f>
        <v>Non BAU Capacity Retirement Schedule</v>
      </c>
      <c r="C384" s="363" t="str">
        <f t="shared" si="23"/>
        <v>Boolean Use Non BAU Capacity Retirement Schedule</v>
      </c>
      <c r="D384" s="356" t="s">
        <v>805</v>
      </c>
      <c r="E384" s="255"/>
      <c r="F384" s="356" t="s">
        <v>806</v>
      </c>
      <c r="G384" s="255"/>
      <c r="H384" s="18">
        <v>863</v>
      </c>
      <c r="I384" s="376" t="s">
        <v>741</v>
      </c>
      <c r="J384" s="377" t="str">
        <f>IF(ISBLANK(INDEX('Policy Characteristics'!D:D,MATCH($C384,'Policy Characteristics'!$C:$C,0))),"",INDEX('Policy Characteristics'!D:D,MATCH($C384,'Policy Characteristics'!$C:$C,0)))</f>
        <v>Non BAU Capacity Retirement Schedule</v>
      </c>
      <c r="K384" s="363" t="str">
        <f>IF(ISBLANK(INDEX('Policy Characteristics'!E:E,MATCH($C384,'Policy Characteristics'!$C:$C,0))),"",INDEX('Policy Characteristics'!E:E,MATCH($C384,'Policy Characteristics'!$C:$C,0)))</f>
        <v/>
      </c>
      <c r="L384" s="363">
        <f>IF(ISBLANK(INDEX('Policy Characteristics'!F:F,MATCH($C384,'Policy Characteristics'!$C:$C,0))),"",INDEX('Policy Characteristics'!F:F,MATCH($C384,'Policy Characteristics'!$C:$C,0)))</f>
        <v>0</v>
      </c>
      <c r="M384" s="363">
        <f>IF(ISBLANK(INDEX('Policy Characteristics'!G:G,MATCH($C384,'Policy Characteristics'!$C:$C,0))),"",INDEX('Policy Characteristics'!G:G,MATCH($C384,'Policy Characteristics'!$C:$C,0)))</f>
        <v>1</v>
      </c>
      <c r="N384" s="363">
        <f>IF(ISBLANK(INDEX('Policy Characteristics'!H:H,MATCH($C384,'Policy Characteristics'!$C:$C,0))),"",INDEX('Policy Characteristics'!H:H,MATCH($C384,'Policy Characteristics'!$C:$C,0)))</f>
        <v>1</v>
      </c>
      <c r="O384" s="363" t="str">
        <f>IF(ISBLANK(INDEX('Policy Characteristics'!I:I,MATCH($C384,'Policy Characteristics'!$C:$C,0))),"",INDEX('Policy Characteristics'!I:I,MATCH($C384,'Policy Characteristics'!$C:$C,0)))</f>
        <v>on/off</v>
      </c>
      <c r="P384" s="363"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63" t="str">
        <f>IF(ISBLANK(INDEX('Policy Characteristics'!K:K,MATCH($C384,'Policy Characteristics'!$C:$C,0))),"",INDEX('Policy Characteristics'!K:K,MATCH($C384,'Policy Characteristics'!$C:$C,0)))</f>
        <v/>
      </c>
      <c r="R384" s="363" t="str">
        <f>IF(ISBLANK(INDEX('Policy Characteristics'!L:L,MATCH($C384,'Policy Characteristics'!$C:$C,0))),"",INDEX('Policy Characteristics'!L:L,MATCH($C384,'Policy Characteristics'!$C:$C,0)))</f>
        <v/>
      </c>
    </row>
    <row r="385" spans="1:18" ht="19.95" customHeight="1">
      <c r="A385" s="363" t="str">
        <f>IF(ISBLANK(INDEX('Policy Characteristics'!A:A,MATCH($C385,'Policy Characteristics'!$C:$C,0))),"",INDEX('Policy Characteristics'!A:A,MATCH($C385,'Policy Characteristics'!$C:$C,0)))</f>
        <v>Electricity Supply</v>
      </c>
      <c r="B385" s="375" t="str">
        <f>IF(ISBLANK(INDEX('Policy Characteristics'!B:B,MATCH($C385,'Policy Characteristics'!$C:$C,0))),"",INDEX('Policy Characteristics'!B:B,MATCH($C385,'Policy Characteristics'!$C:$C,0)))</f>
        <v>Non BAU Capacity Retirement Schedule</v>
      </c>
      <c r="C385" s="363" t="str">
        <f t="shared" si="23"/>
        <v>Boolean Use Non BAU Capacity Retirement Schedule</v>
      </c>
      <c r="D385" s="356" t="s">
        <v>807</v>
      </c>
      <c r="E385" s="255"/>
      <c r="F385" s="356" t="s">
        <v>808</v>
      </c>
      <c r="G385" s="255"/>
      <c r="H385" s="18">
        <v>864</v>
      </c>
      <c r="I385" s="376" t="s">
        <v>741</v>
      </c>
      <c r="J385" s="377" t="str">
        <f>IF(ISBLANK(INDEX('Policy Characteristics'!D:D,MATCH($C385,'Policy Characteristics'!$C:$C,0))),"",INDEX('Policy Characteristics'!D:D,MATCH($C385,'Policy Characteristics'!$C:$C,0)))</f>
        <v>Non BAU Capacity Retirement Schedule</v>
      </c>
      <c r="K385" s="363" t="str">
        <f>IF(ISBLANK(INDEX('Policy Characteristics'!E:E,MATCH($C385,'Policy Characteristics'!$C:$C,0))),"",INDEX('Policy Characteristics'!E:E,MATCH($C385,'Policy Characteristics'!$C:$C,0)))</f>
        <v/>
      </c>
      <c r="L385" s="363">
        <f>IF(ISBLANK(INDEX('Policy Characteristics'!F:F,MATCH($C385,'Policy Characteristics'!$C:$C,0))),"",INDEX('Policy Characteristics'!F:F,MATCH($C385,'Policy Characteristics'!$C:$C,0)))</f>
        <v>0</v>
      </c>
      <c r="M385" s="363">
        <f>IF(ISBLANK(INDEX('Policy Characteristics'!G:G,MATCH($C385,'Policy Characteristics'!$C:$C,0))),"",INDEX('Policy Characteristics'!G:G,MATCH($C385,'Policy Characteristics'!$C:$C,0)))</f>
        <v>1</v>
      </c>
      <c r="N385" s="363">
        <f>IF(ISBLANK(INDEX('Policy Characteristics'!H:H,MATCH($C385,'Policy Characteristics'!$C:$C,0))),"",INDEX('Policy Characteristics'!H:H,MATCH($C385,'Policy Characteristics'!$C:$C,0)))</f>
        <v>1</v>
      </c>
      <c r="O385" s="363" t="str">
        <f>IF(ISBLANK(INDEX('Policy Characteristics'!I:I,MATCH($C385,'Policy Characteristics'!$C:$C,0))),"",INDEX('Policy Characteristics'!I:I,MATCH($C385,'Policy Characteristics'!$C:$C,0)))</f>
        <v>on/off</v>
      </c>
      <c r="P385" s="363"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63" t="str">
        <f>IF(ISBLANK(INDEX('Policy Characteristics'!K:K,MATCH($C385,'Policy Characteristics'!$C:$C,0))),"",INDEX('Policy Characteristics'!K:K,MATCH($C385,'Policy Characteristics'!$C:$C,0)))</f>
        <v/>
      </c>
      <c r="R385" s="363" t="str">
        <f>IF(ISBLANK(INDEX('Policy Characteristics'!L:L,MATCH($C385,'Policy Characteristics'!$C:$C,0))),"",INDEX('Policy Characteristics'!L:L,MATCH($C385,'Policy Characteristics'!$C:$C,0)))</f>
        <v/>
      </c>
    </row>
    <row r="386" spans="1:18" ht="19.95" customHeight="1">
      <c r="A386" s="363" t="str">
        <f>IF(ISBLANK(INDEX('Policy Characteristics'!A:A,MATCH($C386,'Policy Characteristics'!$C:$C,0))),"",INDEX('Policy Characteristics'!A:A,MATCH($C386,'Policy Characteristics'!$C:$C,0)))</f>
        <v>Electricity Supply</v>
      </c>
      <c r="B386" s="375" t="str">
        <f>IF(ISBLANK(INDEX('Policy Characteristics'!B:B,MATCH($C386,'Policy Characteristics'!$C:$C,0))),"",INDEX('Policy Characteristics'!B:B,MATCH($C386,'Policy Characteristics'!$C:$C,0)))</f>
        <v>Non BAU Capacity Retirement Schedule</v>
      </c>
      <c r="C386" s="363" t="str">
        <f t="shared" si="23"/>
        <v>Boolean Use Non BAU Capacity Retirement Schedule</v>
      </c>
      <c r="D386" s="356" t="s">
        <v>809</v>
      </c>
      <c r="E386" s="255"/>
      <c r="F386" s="356" t="s">
        <v>810</v>
      </c>
      <c r="G386" s="255"/>
      <c r="H386" s="18">
        <v>865</v>
      </c>
      <c r="I386" s="376" t="s">
        <v>741</v>
      </c>
      <c r="J386" s="377" t="str">
        <f>IF(ISBLANK(INDEX('Policy Characteristics'!D:D,MATCH($C386,'Policy Characteristics'!$C:$C,0))),"",INDEX('Policy Characteristics'!D:D,MATCH($C386,'Policy Characteristics'!$C:$C,0)))</f>
        <v>Non BAU Capacity Retirement Schedule</v>
      </c>
      <c r="K386" s="363" t="str">
        <f>IF(ISBLANK(INDEX('Policy Characteristics'!E:E,MATCH($C386,'Policy Characteristics'!$C:$C,0))),"",INDEX('Policy Characteristics'!E:E,MATCH($C386,'Policy Characteristics'!$C:$C,0)))</f>
        <v/>
      </c>
      <c r="L386" s="363">
        <f>IF(ISBLANK(INDEX('Policy Characteristics'!F:F,MATCH($C386,'Policy Characteristics'!$C:$C,0))),"",INDEX('Policy Characteristics'!F:F,MATCH($C386,'Policy Characteristics'!$C:$C,0)))</f>
        <v>0</v>
      </c>
      <c r="M386" s="363">
        <f>IF(ISBLANK(INDEX('Policy Characteristics'!G:G,MATCH($C386,'Policy Characteristics'!$C:$C,0))),"",INDEX('Policy Characteristics'!G:G,MATCH($C386,'Policy Characteristics'!$C:$C,0)))</f>
        <v>1</v>
      </c>
      <c r="N386" s="363">
        <f>IF(ISBLANK(INDEX('Policy Characteristics'!H:H,MATCH($C386,'Policy Characteristics'!$C:$C,0))),"",INDEX('Policy Characteristics'!H:H,MATCH($C386,'Policy Characteristics'!$C:$C,0)))</f>
        <v>1</v>
      </c>
      <c r="O386" s="363" t="str">
        <f>IF(ISBLANK(INDEX('Policy Characteristics'!I:I,MATCH($C386,'Policy Characteristics'!$C:$C,0))),"",INDEX('Policy Characteristics'!I:I,MATCH($C386,'Policy Characteristics'!$C:$C,0)))</f>
        <v>on/off</v>
      </c>
      <c r="P386" s="363"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63" t="str">
        <f>IF(ISBLANK(INDEX('Policy Characteristics'!K:K,MATCH($C386,'Policy Characteristics'!$C:$C,0))),"",INDEX('Policy Characteristics'!K:K,MATCH($C386,'Policy Characteristics'!$C:$C,0)))</f>
        <v/>
      </c>
      <c r="R386" s="363" t="str">
        <f>IF(ISBLANK(INDEX('Policy Characteristics'!L:L,MATCH($C386,'Policy Characteristics'!$C:$C,0))),"",INDEX('Policy Characteristics'!L:L,MATCH($C386,'Policy Characteristics'!$C:$C,0)))</f>
        <v/>
      </c>
    </row>
    <row r="387" spans="1:18" ht="19.95" customHeight="1">
      <c r="A387" s="363" t="str">
        <f>IF(ISBLANK(INDEX('Policy Characteristics'!A:A,MATCH($C387,'Policy Characteristics'!$C:$C,0))),"",INDEX('Policy Characteristics'!A:A,MATCH($C387,'Policy Characteristics'!$C:$C,0)))</f>
        <v>Electricity Supply</v>
      </c>
      <c r="B387" s="375" t="str">
        <f>IF(ISBLANK(INDEX('Policy Characteristics'!B:B,MATCH($C387,'Policy Characteristics'!$C:$C,0))),"",INDEX('Policy Characteristics'!B:B,MATCH($C387,'Policy Characteristics'!$C:$C,0)))</f>
        <v>Non BAU Capacity Retirement Schedule</v>
      </c>
      <c r="C387" s="363" t="str">
        <f t="shared" si="23"/>
        <v>Boolean Use Non BAU Capacity Retirement Schedule</v>
      </c>
      <c r="D387" s="356" t="s">
        <v>811</v>
      </c>
      <c r="E387" s="255"/>
      <c r="F387" s="356" t="s">
        <v>812</v>
      </c>
      <c r="G387" s="255"/>
      <c r="H387" s="18">
        <v>866</v>
      </c>
      <c r="I387" s="376" t="s">
        <v>741</v>
      </c>
      <c r="J387" s="377" t="str">
        <f>IF(ISBLANK(INDEX('Policy Characteristics'!D:D,MATCH($C387,'Policy Characteristics'!$C:$C,0))),"",INDEX('Policy Characteristics'!D:D,MATCH($C387,'Policy Characteristics'!$C:$C,0)))</f>
        <v>Non BAU Capacity Retirement Schedule</v>
      </c>
      <c r="K387" s="363" t="str">
        <f>IF(ISBLANK(INDEX('Policy Characteristics'!E:E,MATCH($C387,'Policy Characteristics'!$C:$C,0))),"",INDEX('Policy Characteristics'!E:E,MATCH($C387,'Policy Characteristics'!$C:$C,0)))</f>
        <v/>
      </c>
      <c r="L387" s="363">
        <f>IF(ISBLANK(INDEX('Policy Characteristics'!F:F,MATCH($C387,'Policy Characteristics'!$C:$C,0))),"",INDEX('Policy Characteristics'!F:F,MATCH($C387,'Policy Characteristics'!$C:$C,0)))</f>
        <v>0</v>
      </c>
      <c r="M387" s="363">
        <f>IF(ISBLANK(INDEX('Policy Characteristics'!G:G,MATCH($C387,'Policy Characteristics'!$C:$C,0))),"",INDEX('Policy Characteristics'!G:G,MATCH($C387,'Policy Characteristics'!$C:$C,0)))</f>
        <v>1</v>
      </c>
      <c r="N387" s="363">
        <f>IF(ISBLANK(INDEX('Policy Characteristics'!H:H,MATCH($C387,'Policy Characteristics'!$C:$C,0))),"",INDEX('Policy Characteristics'!H:H,MATCH($C387,'Policy Characteristics'!$C:$C,0)))</f>
        <v>1</v>
      </c>
      <c r="O387" s="363" t="str">
        <f>IF(ISBLANK(INDEX('Policy Characteristics'!I:I,MATCH($C387,'Policy Characteristics'!$C:$C,0))),"",INDEX('Policy Characteristics'!I:I,MATCH($C387,'Policy Characteristics'!$C:$C,0)))</f>
        <v>on/off</v>
      </c>
      <c r="P387" s="363"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63" t="str">
        <f>IF(ISBLANK(INDEX('Policy Characteristics'!K:K,MATCH($C387,'Policy Characteristics'!$C:$C,0))),"",INDEX('Policy Characteristics'!K:K,MATCH($C387,'Policy Characteristics'!$C:$C,0)))</f>
        <v/>
      </c>
      <c r="R387" s="363" t="str">
        <f>IF(ISBLANK(INDEX('Policy Characteristics'!L:L,MATCH($C387,'Policy Characteristics'!$C:$C,0))),"",INDEX('Policy Characteristics'!L:L,MATCH($C387,'Policy Characteristics'!$C:$C,0)))</f>
        <v/>
      </c>
    </row>
    <row r="388" spans="1:18" ht="19.95" customHeight="1">
      <c r="A388" s="363" t="str">
        <f>IF(ISBLANK(INDEX('Policy Characteristics'!A:A,MATCH($C388,'Policy Characteristics'!$C:$C,0))),"",INDEX('Policy Characteristics'!A:A,MATCH($C388,'Policy Characteristics'!$C:$C,0)))</f>
        <v>Electricity Supply</v>
      </c>
      <c r="B388" s="375" t="str">
        <f>IF(ISBLANK(INDEX('Policy Characteristics'!B:B,MATCH($C388,'Policy Characteristics'!$C:$C,0))),"",INDEX('Policy Characteristics'!B:B,MATCH($C388,'Policy Characteristics'!$C:$C,0)))</f>
        <v>Non BAU Capacity Retirement Schedule</v>
      </c>
      <c r="C388" s="363" t="str">
        <f t="shared" si="23"/>
        <v>Boolean Use Non BAU Capacity Retirement Schedule</v>
      </c>
      <c r="D388" s="356" t="s">
        <v>813</v>
      </c>
      <c r="E388" s="255"/>
      <c r="F388" s="356" t="s">
        <v>814</v>
      </c>
      <c r="G388" s="255"/>
      <c r="H388" s="18">
        <v>867</v>
      </c>
      <c r="I388" s="376" t="s">
        <v>741</v>
      </c>
      <c r="J388" s="377" t="str">
        <f>IF(ISBLANK(INDEX('Policy Characteristics'!D:D,MATCH($C388,'Policy Characteristics'!$C:$C,0))),"",INDEX('Policy Characteristics'!D:D,MATCH($C388,'Policy Characteristics'!$C:$C,0)))</f>
        <v>Non BAU Capacity Retirement Schedule</v>
      </c>
      <c r="K388" s="363" t="str">
        <f>IF(ISBLANK(INDEX('Policy Characteristics'!E:E,MATCH($C388,'Policy Characteristics'!$C:$C,0))),"",INDEX('Policy Characteristics'!E:E,MATCH($C388,'Policy Characteristics'!$C:$C,0)))</f>
        <v/>
      </c>
      <c r="L388" s="363">
        <f>IF(ISBLANK(INDEX('Policy Characteristics'!F:F,MATCH($C388,'Policy Characteristics'!$C:$C,0))),"",INDEX('Policy Characteristics'!F:F,MATCH($C388,'Policy Characteristics'!$C:$C,0)))</f>
        <v>0</v>
      </c>
      <c r="M388" s="363">
        <f>IF(ISBLANK(INDEX('Policy Characteristics'!G:G,MATCH($C388,'Policy Characteristics'!$C:$C,0))),"",INDEX('Policy Characteristics'!G:G,MATCH($C388,'Policy Characteristics'!$C:$C,0)))</f>
        <v>1</v>
      </c>
      <c r="N388" s="363">
        <f>IF(ISBLANK(INDEX('Policy Characteristics'!H:H,MATCH($C388,'Policy Characteristics'!$C:$C,0))),"",INDEX('Policy Characteristics'!H:H,MATCH($C388,'Policy Characteristics'!$C:$C,0)))</f>
        <v>1</v>
      </c>
      <c r="O388" s="363" t="str">
        <f>IF(ISBLANK(INDEX('Policy Characteristics'!I:I,MATCH($C388,'Policy Characteristics'!$C:$C,0))),"",INDEX('Policy Characteristics'!I:I,MATCH($C388,'Policy Characteristics'!$C:$C,0)))</f>
        <v>on/off</v>
      </c>
      <c r="P388" s="363"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63" t="str">
        <f>IF(ISBLANK(INDEX('Policy Characteristics'!K:K,MATCH($C388,'Policy Characteristics'!$C:$C,0))),"",INDEX('Policy Characteristics'!K:K,MATCH($C388,'Policy Characteristics'!$C:$C,0)))</f>
        <v/>
      </c>
      <c r="R388" s="363" t="str">
        <f>IF(ISBLANK(INDEX('Policy Characteristics'!L:L,MATCH($C388,'Policy Characteristics'!$C:$C,0))),"",INDEX('Policy Characteristics'!L:L,MATCH($C388,'Policy Characteristics'!$C:$C,0)))</f>
        <v/>
      </c>
    </row>
    <row r="389" spans="1:18" ht="19.95" customHeight="1">
      <c r="A389" s="363" t="str">
        <f>IF(ISBLANK(INDEX('Policy Characteristics'!A:A,MATCH($C389,'Policy Characteristics'!$C:$C,0))),"",INDEX('Policy Characteristics'!A:A,MATCH($C389,'Policy Characteristics'!$C:$C,0)))</f>
        <v>Electricity Supply</v>
      </c>
      <c r="B389" s="375" t="str">
        <f>IF(ISBLANK(INDEX('Policy Characteristics'!B:B,MATCH($C389,'Policy Characteristics'!$C:$C,0))),"",INDEX('Policy Characteristics'!B:B,MATCH($C389,'Policy Characteristics'!$C:$C,0)))</f>
        <v>Non BAU Capacity Retirement Schedule</v>
      </c>
      <c r="C389" s="363" t="str">
        <f t="shared" si="23"/>
        <v>Boolean Use Non BAU Capacity Retirement Schedule</v>
      </c>
      <c r="D389" s="356" t="s">
        <v>815</v>
      </c>
      <c r="E389" s="255"/>
      <c r="F389" s="356" t="s">
        <v>816</v>
      </c>
      <c r="G389" s="255"/>
      <c r="H389" s="18">
        <v>868</v>
      </c>
      <c r="I389" s="376" t="s">
        <v>741</v>
      </c>
      <c r="J389" s="377" t="str">
        <f>IF(ISBLANK(INDEX('Policy Characteristics'!D:D,MATCH($C389,'Policy Characteristics'!$C:$C,0))),"",INDEX('Policy Characteristics'!D:D,MATCH($C389,'Policy Characteristics'!$C:$C,0)))</f>
        <v>Non BAU Capacity Retirement Schedule</v>
      </c>
      <c r="K389" s="363" t="str">
        <f>IF(ISBLANK(INDEX('Policy Characteristics'!E:E,MATCH($C389,'Policy Characteristics'!$C:$C,0))),"",INDEX('Policy Characteristics'!E:E,MATCH($C389,'Policy Characteristics'!$C:$C,0)))</f>
        <v/>
      </c>
      <c r="L389" s="363">
        <f>IF(ISBLANK(INDEX('Policy Characteristics'!F:F,MATCH($C389,'Policy Characteristics'!$C:$C,0))),"",INDEX('Policy Characteristics'!F:F,MATCH($C389,'Policy Characteristics'!$C:$C,0)))</f>
        <v>0</v>
      </c>
      <c r="M389" s="363">
        <f>IF(ISBLANK(INDEX('Policy Characteristics'!G:G,MATCH($C389,'Policy Characteristics'!$C:$C,0))),"",INDEX('Policy Characteristics'!G:G,MATCH($C389,'Policy Characteristics'!$C:$C,0)))</f>
        <v>1</v>
      </c>
      <c r="N389" s="363">
        <f>IF(ISBLANK(INDEX('Policy Characteristics'!H:H,MATCH($C389,'Policy Characteristics'!$C:$C,0))),"",INDEX('Policy Characteristics'!H:H,MATCH($C389,'Policy Characteristics'!$C:$C,0)))</f>
        <v>1</v>
      </c>
      <c r="O389" s="363" t="str">
        <f>IF(ISBLANK(INDEX('Policy Characteristics'!I:I,MATCH($C389,'Policy Characteristics'!$C:$C,0))),"",INDEX('Policy Characteristics'!I:I,MATCH($C389,'Policy Characteristics'!$C:$C,0)))</f>
        <v>on/off</v>
      </c>
      <c r="P389" s="363"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63" t="str">
        <f>IF(ISBLANK(INDEX('Policy Characteristics'!K:K,MATCH($C389,'Policy Characteristics'!$C:$C,0))),"",INDEX('Policy Characteristics'!K:K,MATCH($C389,'Policy Characteristics'!$C:$C,0)))</f>
        <v/>
      </c>
      <c r="R389" s="363" t="str">
        <f>IF(ISBLANK(INDEX('Policy Characteristics'!L:L,MATCH($C389,'Policy Characteristics'!$C:$C,0))),"",INDEX('Policy Characteristics'!L:L,MATCH($C389,'Policy Characteristics'!$C:$C,0)))</f>
        <v/>
      </c>
    </row>
    <row r="390" spans="1:18" ht="19.95" customHeight="1">
      <c r="A390" s="363" t="str">
        <f>IF(ISBLANK(INDEX('Policy Characteristics'!A:A,MATCH($C390,'Policy Characteristics'!$C:$C,0))),"",INDEX('Policy Characteristics'!A:A,MATCH($C390,'Policy Characteristics'!$C:$C,0)))</f>
        <v>Electricity Supply</v>
      </c>
      <c r="B390" s="375" t="str">
        <f>IF(ISBLANK(INDEX('Policy Characteristics'!B:B,MATCH($C390,'Policy Characteristics'!$C:$C,0))),"",INDEX('Policy Characteristics'!B:B,MATCH($C390,'Policy Characteristics'!$C:$C,0)))</f>
        <v>Non BAU Capacity Retirement Schedule</v>
      </c>
      <c r="C390" s="363" t="str">
        <f t="shared" si="23"/>
        <v>Boolean Use Non BAU Capacity Retirement Schedule</v>
      </c>
      <c r="D390" s="356" t="s">
        <v>817</v>
      </c>
      <c r="E390" s="255"/>
      <c r="F390" s="356" t="s">
        <v>818</v>
      </c>
      <c r="G390" s="255"/>
      <c r="H390" s="18">
        <v>869</v>
      </c>
      <c r="I390" s="376" t="s">
        <v>741</v>
      </c>
      <c r="J390" s="377" t="str">
        <f>IF(ISBLANK(INDEX('Policy Characteristics'!D:D,MATCH($C390,'Policy Characteristics'!$C:$C,0))),"",INDEX('Policy Characteristics'!D:D,MATCH($C390,'Policy Characteristics'!$C:$C,0)))</f>
        <v>Non BAU Capacity Retirement Schedule</v>
      </c>
      <c r="K390" s="363" t="str">
        <f>IF(ISBLANK(INDEX('Policy Characteristics'!E:E,MATCH($C390,'Policy Characteristics'!$C:$C,0))),"",INDEX('Policy Characteristics'!E:E,MATCH($C390,'Policy Characteristics'!$C:$C,0)))</f>
        <v/>
      </c>
      <c r="L390" s="363">
        <f>IF(ISBLANK(INDEX('Policy Characteristics'!F:F,MATCH($C390,'Policy Characteristics'!$C:$C,0))),"",INDEX('Policy Characteristics'!F:F,MATCH($C390,'Policy Characteristics'!$C:$C,0)))</f>
        <v>0</v>
      </c>
      <c r="M390" s="363">
        <f>IF(ISBLANK(INDEX('Policy Characteristics'!G:G,MATCH($C390,'Policy Characteristics'!$C:$C,0))),"",INDEX('Policy Characteristics'!G:G,MATCH($C390,'Policy Characteristics'!$C:$C,0)))</f>
        <v>1</v>
      </c>
      <c r="N390" s="363">
        <f>IF(ISBLANK(INDEX('Policy Characteristics'!H:H,MATCH($C390,'Policy Characteristics'!$C:$C,0))),"",INDEX('Policy Characteristics'!H:H,MATCH($C390,'Policy Characteristics'!$C:$C,0)))</f>
        <v>1</v>
      </c>
      <c r="O390" s="363" t="str">
        <f>IF(ISBLANK(INDEX('Policy Characteristics'!I:I,MATCH($C390,'Policy Characteristics'!$C:$C,0))),"",INDEX('Policy Characteristics'!I:I,MATCH($C390,'Policy Characteristics'!$C:$C,0)))</f>
        <v>on/off</v>
      </c>
      <c r="P390" s="363"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63" t="str">
        <f>IF(ISBLANK(INDEX('Policy Characteristics'!K:K,MATCH($C390,'Policy Characteristics'!$C:$C,0))),"",INDEX('Policy Characteristics'!K:K,MATCH($C390,'Policy Characteristics'!$C:$C,0)))</f>
        <v/>
      </c>
      <c r="R390" s="363" t="str">
        <f>IF(ISBLANK(INDEX('Policy Characteristics'!L:L,MATCH($C390,'Policy Characteristics'!$C:$C,0))),"",INDEX('Policy Characteristics'!L:L,MATCH($C390,'Policy Characteristics'!$C:$C,0)))</f>
        <v/>
      </c>
    </row>
    <row r="391" spans="1:18" ht="19.95" customHeight="1">
      <c r="A391" s="363" t="str">
        <f>IF(ISBLANK(INDEX('Policy Characteristics'!A:A,MATCH($C391,'Policy Characteristics'!$C:$C,0))),"",INDEX('Policy Characteristics'!A:A,MATCH($C391,'Policy Characteristics'!$C:$C,0)))</f>
        <v>Electricity Supply</v>
      </c>
      <c r="B391" s="375" t="str">
        <f>IF(ISBLANK(INDEX('Policy Characteristics'!B:B,MATCH($C391,'Policy Characteristics'!$C:$C,0))),"",INDEX('Policy Characteristics'!B:B,MATCH($C391,'Policy Characteristics'!$C:$C,0)))</f>
        <v>Non BAU Capacity Retirement Schedule</v>
      </c>
      <c r="C391" s="363" t="str">
        <f t="shared" si="23"/>
        <v>Boolean Use Non BAU Capacity Retirement Schedule</v>
      </c>
      <c r="D391" s="356" t="s">
        <v>819</v>
      </c>
      <c r="E391" s="255"/>
      <c r="F391" s="356" t="s">
        <v>820</v>
      </c>
      <c r="G391" s="255"/>
      <c r="H391" s="18">
        <v>870</v>
      </c>
      <c r="I391" s="376" t="s">
        <v>741</v>
      </c>
      <c r="J391" s="377" t="str">
        <f>IF(ISBLANK(INDEX('Policy Characteristics'!D:D,MATCH($C391,'Policy Characteristics'!$C:$C,0))),"",INDEX('Policy Characteristics'!D:D,MATCH($C391,'Policy Characteristics'!$C:$C,0)))</f>
        <v>Non BAU Capacity Retirement Schedule</v>
      </c>
      <c r="K391" s="363" t="str">
        <f>IF(ISBLANK(INDEX('Policy Characteristics'!E:E,MATCH($C391,'Policy Characteristics'!$C:$C,0))),"",INDEX('Policy Characteristics'!E:E,MATCH($C391,'Policy Characteristics'!$C:$C,0)))</f>
        <v/>
      </c>
      <c r="L391" s="363">
        <f>IF(ISBLANK(INDEX('Policy Characteristics'!F:F,MATCH($C391,'Policy Characteristics'!$C:$C,0))),"",INDEX('Policy Characteristics'!F:F,MATCH($C391,'Policy Characteristics'!$C:$C,0)))</f>
        <v>0</v>
      </c>
      <c r="M391" s="363">
        <f>IF(ISBLANK(INDEX('Policy Characteristics'!G:G,MATCH($C391,'Policy Characteristics'!$C:$C,0))),"",INDEX('Policy Characteristics'!G:G,MATCH($C391,'Policy Characteristics'!$C:$C,0)))</f>
        <v>1</v>
      </c>
      <c r="N391" s="363">
        <f>IF(ISBLANK(INDEX('Policy Characteristics'!H:H,MATCH($C391,'Policy Characteristics'!$C:$C,0))),"",INDEX('Policy Characteristics'!H:H,MATCH($C391,'Policy Characteristics'!$C:$C,0)))</f>
        <v>1</v>
      </c>
      <c r="O391" s="363" t="str">
        <f>IF(ISBLANK(INDEX('Policy Characteristics'!I:I,MATCH($C391,'Policy Characteristics'!$C:$C,0))),"",INDEX('Policy Characteristics'!I:I,MATCH($C391,'Policy Characteristics'!$C:$C,0)))</f>
        <v>on/off</v>
      </c>
      <c r="P391" s="363"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63" t="str">
        <f>IF(ISBLANK(INDEX('Policy Characteristics'!K:K,MATCH($C391,'Policy Characteristics'!$C:$C,0))),"",INDEX('Policy Characteristics'!K:K,MATCH($C391,'Policy Characteristics'!$C:$C,0)))</f>
        <v/>
      </c>
      <c r="R391" s="363" t="str">
        <f>IF(ISBLANK(INDEX('Policy Characteristics'!L:L,MATCH($C391,'Policy Characteristics'!$C:$C,0))),"",INDEX('Policy Characteristics'!L:L,MATCH($C391,'Policy Characteristics'!$C:$C,0)))</f>
        <v/>
      </c>
    </row>
    <row r="392" spans="1:18" ht="19.95" customHeight="1">
      <c r="A392" s="363" t="str">
        <f>IF(ISBLANK(INDEX('Policy Characteristics'!A:A,MATCH($C392,'Policy Characteristics'!$C:$C,0))),"",INDEX('Policy Characteristics'!A:A,MATCH($C392,'Policy Characteristics'!$C:$C,0)))</f>
        <v>Electricity Supply</v>
      </c>
      <c r="B392" s="375" t="str">
        <f>IF(ISBLANK(INDEX('Policy Characteristics'!B:B,MATCH($C392,'Policy Characteristics'!$C:$C,0))),"",INDEX('Policy Characteristics'!B:B,MATCH($C392,'Policy Characteristics'!$C:$C,0)))</f>
        <v>Non BAU Capacity Retirement Schedule</v>
      </c>
      <c r="C392" s="363" t="str">
        <f t="shared" si="23"/>
        <v>Boolean Use Non BAU Capacity Retirement Schedule</v>
      </c>
      <c r="D392" s="356" t="s">
        <v>821</v>
      </c>
      <c r="E392" s="255"/>
      <c r="F392" s="356" t="s">
        <v>822</v>
      </c>
      <c r="G392" s="255"/>
      <c r="H392" s="18">
        <v>871</v>
      </c>
      <c r="I392" s="376" t="s">
        <v>731</v>
      </c>
      <c r="J392" s="377" t="str">
        <f>IF(ISBLANK(INDEX('Policy Characteristics'!D:D,MATCH($C392,'Policy Characteristics'!$C:$C,0))),"",INDEX('Policy Characteristics'!D:D,MATCH($C392,'Policy Characteristics'!$C:$C,0)))</f>
        <v>Non BAU Capacity Retirement Schedule</v>
      </c>
      <c r="K392" s="363" t="str">
        <f>IF(ISBLANK(INDEX('Policy Characteristics'!E:E,MATCH($C392,'Policy Characteristics'!$C:$C,0))),"",INDEX('Policy Characteristics'!E:E,MATCH($C392,'Policy Characteristics'!$C:$C,0)))</f>
        <v/>
      </c>
      <c r="L392" s="363">
        <f>IF(ISBLANK(INDEX('Policy Characteristics'!F:F,MATCH($C392,'Policy Characteristics'!$C:$C,0))),"",INDEX('Policy Characteristics'!F:F,MATCH($C392,'Policy Characteristics'!$C:$C,0)))</f>
        <v>0</v>
      </c>
      <c r="M392" s="363">
        <f>IF(ISBLANK(INDEX('Policy Characteristics'!G:G,MATCH($C392,'Policy Characteristics'!$C:$C,0))),"",INDEX('Policy Characteristics'!G:G,MATCH($C392,'Policy Characteristics'!$C:$C,0)))</f>
        <v>1</v>
      </c>
      <c r="N392" s="363">
        <f>IF(ISBLANK(INDEX('Policy Characteristics'!H:H,MATCH($C392,'Policy Characteristics'!$C:$C,0))),"",INDEX('Policy Characteristics'!H:H,MATCH($C392,'Policy Characteristics'!$C:$C,0)))</f>
        <v>1</v>
      </c>
      <c r="O392" s="363" t="str">
        <f>IF(ISBLANK(INDEX('Policy Characteristics'!I:I,MATCH($C392,'Policy Characteristics'!$C:$C,0))),"",INDEX('Policy Characteristics'!I:I,MATCH($C392,'Policy Characteristics'!$C:$C,0)))</f>
        <v>on/off</v>
      </c>
      <c r="P392" s="363"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63" t="str">
        <f>IF(ISBLANK(INDEX('Policy Characteristics'!K:K,MATCH($C392,'Policy Characteristics'!$C:$C,0))),"",INDEX('Policy Characteristics'!K:K,MATCH($C392,'Policy Characteristics'!$C:$C,0)))</f>
        <v/>
      </c>
      <c r="R392" s="363" t="str">
        <f>IF(ISBLANK(INDEX('Policy Characteristics'!L:L,MATCH($C392,'Policy Characteristics'!$C:$C,0))),"",INDEX('Policy Characteristics'!L:L,MATCH($C392,'Policy Characteristics'!$C:$C,0)))</f>
        <v/>
      </c>
    </row>
    <row r="393" spans="1:18" ht="19.95" customHeight="1">
      <c r="A393" s="363" t="str">
        <f>IF(ISBLANK(INDEX('Policy Characteristics'!A:A,MATCH($C393,'Policy Characteristics'!$C:$C,0))),"",INDEX('Policy Characteristics'!A:A,MATCH($C393,'Policy Characteristics'!$C:$C,0)))</f>
        <v>Electricity Supply</v>
      </c>
      <c r="B393" s="375" t="str">
        <f>IF(ISBLANK(INDEX('Policy Characteristics'!B:B,MATCH($C393,'Policy Characteristics'!$C:$C,0))),"",INDEX('Policy Characteristics'!B:B,MATCH($C393,'Policy Characteristics'!$C:$C,0)))</f>
        <v>Non BAU Capacity Retirement Schedule</v>
      </c>
      <c r="C393" s="363" t="str">
        <f t="shared" si="23"/>
        <v>Boolean Use Non BAU Capacity Retirement Schedule</v>
      </c>
      <c r="D393" s="356" t="s">
        <v>823</v>
      </c>
      <c r="E393" s="255"/>
      <c r="F393" s="356" t="s">
        <v>824</v>
      </c>
      <c r="G393" s="255"/>
      <c r="H393" s="18">
        <v>872</v>
      </c>
      <c r="I393" s="376" t="s">
        <v>741</v>
      </c>
      <c r="J393" s="377" t="str">
        <f>IF(ISBLANK(INDEX('Policy Characteristics'!D:D,MATCH($C393,'Policy Characteristics'!$C:$C,0))),"",INDEX('Policy Characteristics'!D:D,MATCH($C393,'Policy Characteristics'!$C:$C,0)))</f>
        <v>Non BAU Capacity Retirement Schedule</v>
      </c>
      <c r="K393" s="363" t="str">
        <f>IF(ISBLANK(INDEX('Policy Characteristics'!E:E,MATCH($C393,'Policy Characteristics'!$C:$C,0))),"",INDEX('Policy Characteristics'!E:E,MATCH($C393,'Policy Characteristics'!$C:$C,0)))</f>
        <v/>
      </c>
      <c r="L393" s="363">
        <f>IF(ISBLANK(INDEX('Policy Characteristics'!F:F,MATCH($C393,'Policy Characteristics'!$C:$C,0))),"",INDEX('Policy Characteristics'!F:F,MATCH($C393,'Policy Characteristics'!$C:$C,0)))</f>
        <v>0</v>
      </c>
      <c r="M393" s="363">
        <f>IF(ISBLANK(INDEX('Policy Characteristics'!G:G,MATCH($C393,'Policy Characteristics'!$C:$C,0))),"",INDEX('Policy Characteristics'!G:G,MATCH($C393,'Policy Characteristics'!$C:$C,0)))</f>
        <v>1</v>
      </c>
      <c r="N393" s="363">
        <f>IF(ISBLANK(INDEX('Policy Characteristics'!H:H,MATCH($C393,'Policy Characteristics'!$C:$C,0))),"",INDEX('Policy Characteristics'!H:H,MATCH($C393,'Policy Characteristics'!$C:$C,0)))</f>
        <v>1</v>
      </c>
      <c r="O393" s="363" t="str">
        <f>IF(ISBLANK(INDEX('Policy Characteristics'!I:I,MATCH($C393,'Policy Characteristics'!$C:$C,0))),"",INDEX('Policy Characteristics'!I:I,MATCH($C393,'Policy Characteristics'!$C:$C,0)))</f>
        <v>on/off</v>
      </c>
      <c r="P393" s="363"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63" t="str">
        <f>IF(ISBLANK(INDEX('Policy Characteristics'!K:K,MATCH($C393,'Policy Characteristics'!$C:$C,0))),"",INDEX('Policy Characteristics'!K:K,MATCH($C393,'Policy Characteristics'!$C:$C,0)))</f>
        <v/>
      </c>
      <c r="R393" s="363" t="str">
        <f>IF(ISBLANK(INDEX('Policy Characteristics'!L:L,MATCH($C393,'Policy Characteristics'!$C:$C,0))),"",INDEX('Policy Characteristics'!L:L,MATCH($C393,'Policy Characteristics'!$C:$C,0)))</f>
        <v/>
      </c>
    </row>
    <row r="394" spans="1:18" ht="19.95" customHeight="1">
      <c r="A394" s="363" t="str">
        <f>IF(ISBLANK(INDEX('Policy Characteristics'!A:A,MATCH($C394,'Policy Characteristics'!$C:$C,0))),"",INDEX('Policy Characteristics'!A:A,MATCH($C394,'Policy Characteristics'!$C:$C,0)))</f>
        <v>Electricity Supply</v>
      </c>
      <c r="B394" s="375" t="str">
        <f>IF(ISBLANK(INDEX('Policy Characteristics'!B:B,MATCH($C394,'Policy Characteristics'!$C:$C,0))),"",INDEX('Policy Characteristics'!B:B,MATCH($C394,'Policy Characteristics'!$C:$C,0)))</f>
        <v>Non BAU Capacity Retirement Schedule</v>
      </c>
      <c r="C394" s="363" t="str">
        <f t="shared" si="23"/>
        <v>Boolean Use Non BAU Capacity Retirement Schedule</v>
      </c>
      <c r="D394" s="356" t="s">
        <v>825</v>
      </c>
      <c r="E394" s="255"/>
      <c r="F394" s="356" t="s">
        <v>826</v>
      </c>
      <c r="G394" s="255"/>
      <c r="H394" s="18">
        <v>873</v>
      </c>
      <c r="I394" s="376" t="s">
        <v>741</v>
      </c>
      <c r="J394" s="377" t="str">
        <f>IF(ISBLANK(INDEX('Policy Characteristics'!D:D,MATCH($C394,'Policy Characteristics'!$C:$C,0))),"",INDEX('Policy Characteristics'!D:D,MATCH($C394,'Policy Characteristics'!$C:$C,0)))</f>
        <v>Non BAU Capacity Retirement Schedule</v>
      </c>
      <c r="K394" s="363" t="str">
        <f>IF(ISBLANK(INDEX('Policy Characteristics'!E:E,MATCH($C394,'Policy Characteristics'!$C:$C,0))),"",INDEX('Policy Characteristics'!E:E,MATCH($C394,'Policy Characteristics'!$C:$C,0)))</f>
        <v/>
      </c>
      <c r="L394" s="363">
        <f>IF(ISBLANK(INDEX('Policy Characteristics'!F:F,MATCH($C394,'Policy Characteristics'!$C:$C,0))),"",INDEX('Policy Characteristics'!F:F,MATCH($C394,'Policy Characteristics'!$C:$C,0)))</f>
        <v>0</v>
      </c>
      <c r="M394" s="363">
        <f>IF(ISBLANK(INDEX('Policy Characteristics'!G:G,MATCH($C394,'Policy Characteristics'!$C:$C,0))),"",INDEX('Policy Characteristics'!G:G,MATCH($C394,'Policy Characteristics'!$C:$C,0)))</f>
        <v>1</v>
      </c>
      <c r="N394" s="363">
        <f>IF(ISBLANK(INDEX('Policy Characteristics'!H:H,MATCH($C394,'Policy Characteristics'!$C:$C,0))),"",INDEX('Policy Characteristics'!H:H,MATCH($C394,'Policy Characteristics'!$C:$C,0)))</f>
        <v>1</v>
      </c>
      <c r="O394" s="363" t="str">
        <f>IF(ISBLANK(INDEX('Policy Characteristics'!I:I,MATCH($C394,'Policy Characteristics'!$C:$C,0))),"",INDEX('Policy Characteristics'!I:I,MATCH($C394,'Policy Characteristics'!$C:$C,0)))</f>
        <v>on/off</v>
      </c>
      <c r="P394" s="363"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63" t="str">
        <f>IF(ISBLANK(INDEX('Policy Characteristics'!K:K,MATCH($C394,'Policy Characteristics'!$C:$C,0))),"",INDEX('Policy Characteristics'!K:K,MATCH($C394,'Policy Characteristics'!$C:$C,0)))</f>
        <v/>
      </c>
      <c r="R394" s="363" t="str">
        <f>IF(ISBLANK(INDEX('Policy Characteristics'!L:L,MATCH($C394,'Policy Characteristics'!$C:$C,0))),"",INDEX('Policy Characteristics'!L:L,MATCH($C394,'Policy Characteristics'!$C:$C,0)))</f>
        <v/>
      </c>
    </row>
    <row r="395" spans="1:18" ht="19.95" customHeight="1">
      <c r="A395" s="363" t="str">
        <f>IF(ISBLANK(INDEX('Policy Characteristics'!A:A,MATCH($C395,'Policy Characteristics'!$C:$C,0))),"",INDEX('Policy Characteristics'!A:A,MATCH($C395,'Policy Characteristics'!$C:$C,0)))</f>
        <v>Electricity Supply</v>
      </c>
      <c r="B395" s="375" t="str">
        <f>IF(ISBLANK(INDEX('Policy Characteristics'!B:B,MATCH($C395,'Policy Characteristics'!$C:$C,0))),"",INDEX('Policy Characteristics'!B:B,MATCH($C395,'Policy Characteristics'!$C:$C,0)))</f>
        <v>Non BAU Capacity Retirement Schedule</v>
      </c>
      <c r="C395" s="363" t="str">
        <f t="shared" si="23"/>
        <v>Boolean Use Non BAU Capacity Retirement Schedule</v>
      </c>
      <c r="D395" s="356" t="s">
        <v>827</v>
      </c>
      <c r="E395" s="255"/>
      <c r="F395" s="356" t="s">
        <v>828</v>
      </c>
      <c r="G395" s="255"/>
      <c r="H395" s="18">
        <v>874</v>
      </c>
      <c r="I395" s="376" t="s">
        <v>741</v>
      </c>
      <c r="J395" s="377" t="str">
        <f>IF(ISBLANK(INDEX('Policy Characteristics'!D:D,MATCH($C395,'Policy Characteristics'!$C:$C,0))),"",INDEX('Policy Characteristics'!D:D,MATCH($C395,'Policy Characteristics'!$C:$C,0)))</f>
        <v>Non BAU Capacity Retirement Schedule</v>
      </c>
      <c r="K395" s="363" t="str">
        <f>IF(ISBLANK(INDEX('Policy Characteristics'!E:E,MATCH($C395,'Policy Characteristics'!$C:$C,0))),"",INDEX('Policy Characteristics'!E:E,MATCH($C395,'Policy Characteristics'!$C:$C,0)))</f>
        <v/>
      </c>
      <c r="L395" s="363">
        <f>IF(ISBLANK(INDEX('Policy Characteristics'!F:F,MATCH($C395,'Policy Characteristics'!$C:$C,0))),"",INDEX('Policy Characteristics'!F:F,MATCH($C395,'Policy Characteristics'!$C:$C,0)))</f>
        <v>0</v>
      </c>
      <c r="M395" s="363">
        <f>IF(ISBLANK(INDEX('Policy Characteristics'!G:G,MATCH($C395,'Policy Characteristics'!$C:$C,0))),"",INDEX('Policy Characteristics'!G:G,MATCH($C395,'Policy Characteristics'!$C:$C,0)))</f>
        <v>1</v>
      </c>
      <c r="N395" s="363">
        <f>IF(ISBLANK(INDEX('Policy Characteristics'!H:H,MATCH($C395,'Policy Characteristics'!$C:$C,0))),"",INDEX('Policy Characteristics'!H:H,MATCH($C395,'Policy Characteristics'!$C:$C,0)))</f>
        <v>1</v>
      </c>
      <c r="O395" s="363" t="str">
        <f>IF(ISBLANK(INDEX('Policy Characteristics'!I:I,MATCH($C395,'Policy Characteristics'!$C:$C,0))),"",INDEX('Policy Characteristics'!I:I,MATCH($C395,'Policy Characteristics'!$C:$C,0)))</f>
        <v>on/off</v>
      </c>
      <c r="P395" s="363"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63" t="str">
        <f>IF(ISBLANK(INDEX('Policy Characteristics'!K:K,MATCH($C395,'Policy Characteristics'!$C:$C,0))),"",INDEX('Policy Characteristics'!K:K,MATCH($C395,'Policy Characteristics'!$C:$C,0)))</f>
        <v/>
      </c>
      <c r="R395" s="363" t="str">
        <f>IF(ISBLANK(INDEX('Policy Characteristics'!L:L,MATCH($C395,'Policy Characteristics'!$C:$C,0))),"",INDEX('Policy Characteristics'!L:L,MATCH($C395,'Policy Characteristics'!$C:$C,0)))</f>
        <v/>
      </c>
    </row>
    <row r="396" spans="1:18" ht="19.95" customHeight="1">
      <c r="A396" s="363" t="str">
        <f>IF(ISBLANK(INDEX('Policy Characteristics'!A:A,MATCH($C396,'Policy Characteristics'!$C:$C,0))),"",INDEX('Policy Characteristics'!A:A,MATCH($C396,'Policy Characteristics'!$C:$C,0)))</f>
        <v>Electricity Supply</v>
      </c>
      <c r="B396" s="375" t="str">
        <f>IF(ISBLANK(INDEX('Policy Characteristics'!B:B,MATCH($C396,'Policy Characteristics'!$C:$C,0))),"",INDEX('Policy Characteristics'!B:B,MATCH($C396,'Policy Characteristics'!$C:$C,0)))</f>
        <v>Non BAU Capacity Retirement Schedule</v>
      </c>
      <c r="C396" s="363" t="str">
        <f t="shared" si="23"/>
        <v>Boolean Use Non BAU Capacity Retirement Schedule</v>
      </c>
      <c r="D396" s="356" t="s">
        <v>829</v>
      </c>
      <c r="E396" s="255"/>
      <c r="F396" s="356" t="s">
        <v>830</v>
      </c>
      <c r="G396" s="255"/>
      <c r="H396" s="18">
        <v>875</v>
      </c>
      <c r="I396" s="376" t="s">
        <v>741</v>
      </c>
      <c r="J396" s="377" t="str">
        <f>IF(ISBLANK(INDEX('Policy Characteristics'!D:D,MATCH($C396,'Policy Characteristics'!$C:$C,0))),"",INDEX('Policy Characteristics'!D:D,MATCH($C396,'Policy Characteristics'!$C:$C,0)))</f>
        <v>Non BAU Capacity Retirement Schedule</v>
      </c>
      <c r="K396" s="363" t="str">
        <f>IF(ISBLANK(INDEX('Policy Characteristics'!E:E,MATCH($C396,'Policy Characteristics'!$C:$C,0))),"",INDEX('Policy Characteristics'!E:E,MATCH($C396,'Policy Characteristics'!$C:$C,0)))</f>
        <v/>
      </c>
      <c r="L396" s="363">
        <f>IF(ISBLANK(INDEX('Policy Characteristics'!F:F,MATCH($C396,'Policy Characteristics'!$C:$C,0))),"",INDEX('Policy Characteristics'!F:F,MATCH($C396,'Policy Characteristics'!$C:$C,0)))</f>
        <v>0</v>
      </c>
      <c r="M396" s="363">
        <f>IF(ISBLANK(INDEX('Policy Characteristics'!G:G,MATCH($C396,'Policy Characteristics'!$C:$C,0))),"",INDEX('Policy Characteristics'!G:G,MATCH($C396,'Policy Characteristics'!$C:$C,0)))</f>
        <v>1</v>
      </c>
      <c r="N396" s="363">
        <f>IF(ISBLANK(INDEX('Policy Characteristics'!H:H,MATCH($C396,'Policy Characteristics'!$C:$C,0))),"",INDEX('Policy Characteristics'!H:H,MATCH($C396,'Policy Characteristics'!$C:$C,0)))</f>
        <v>1</v>
      </c>
      <c r="O396" s="363" t="str">
        <f>IF(ISBLANK(INDEX('Policy Characteristics'!I:I,MATCH($C396,'Policy Characteristics'!$C:$C,0))),"",INDEX('Policy Characteristics'!I:I,MATCH($C396,'Policy Characteristics'!$C:$C,0)))</f>
        <v>on/off</v>
      </c>
      <c r="P396" s="363"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63" t="str">
        <f>IF(ISBLANK(INDEX('Policy Characteristics'!K:K,MATCH($C396,'Policy Characteristics'!$C:$C,0))),"",INDEX('Policy Characteristics'!K:K,MATCH($C396,'Policy Characteristics'!$C:$C,0)))</f>
        <v/>
      </c>
      <c r="R396" s="363" t="str">
        <f>IF(ISBLANK(INDEX('Policy Characteristics'!L:L,MATCH($C396,'Policy Characteristics'!$C:$C,0))),"",INDEX('Policy Characteristics'!L:L,MATCH($C396,'Policy Characteristics'!$C:$C,0)))</f>
        <v/>
      </c>
    </row>
    <row r="397" spans="1:18" ht="19.95" customHeight="1">
      <c r="A397" s="363" t="str">
        <f>IF(ISBLANK(INDEX('Policy Characteristics'!A:A,MATCH($C397,'Policy Characteristics'!$C:$C,0))),"",INDEX('Policy Characteristics'!A:A,MATCH($C397,'Policy Characteristics'!$C:$C,0)))</f>
        <v>Electricity Supply</v>
      </c>
      <c r="B397" s="375" t="str">
        <f>IF(ISBLANK(INDEX('Policy Characteristics'!B:B,MATCH($C397,'Policy Characteristics'!$C:$C,0))),"",INDEX('Policy Characteristics'!B:B,MATCH($C397,'Policy Characteristics'!$C:$C,0)))</f>
        <v>Non BAU Capacity Retirement Schedule</v>
      </c>
      <c r="C397" s="363" t="str">
        <f t="shared" si="23"/>
        <v>Boolean Use Non BAU Capacity Retirement Schedule</v>
      </c>
      <c r="D397" s="356" t="s">
        <v>831</v>
      </c>
      <c r="E397" s="255"/>
      <c r="F397" s="356" t="s">
        <v>832</v>
      </c>
      <c r="G397" s="255"/>
      <c r="H397" s="18">
        <v>1768</v>
      </c>
      <c r="I397" s="376" t="s">
        <v>731</v>
      </c>
      <c r="J397" s="377" t="str">
        <f>IF(ISBLANK(INDEX('Policy Characteristics'!D:D,MATCH($C397,'Policy Characteristics'!$C:$C,0))),"",INDEX('Policy Characteristics'!D:D,MATCH($C397,'Policy Characteristics'!$C:$C,0)))</f>
        <v>Non BAU Capacity Retirement Schedule</v>
      </c>
      <c r="K397" s="363" t="str">
        <f>IF(ISBLANK(INDEX('Policy Characteristics'!E:E,MATCH($C397,'Policy Characteristics'!$C:$C,0))),"",INDEX('Policy Characteristics'!E:E,MATCH($C397,'Policy Characteristics'!$C:$C,0)))</f>
        <v/>
      </c>
      <c r="L397" s="363">
        <f>IF(ISBLANK(INDEX('Policy Characteristics'!F:F,MATCH($C397,'Policy Characteristics'!$C:$C,0))),"",INDEX('Policy Characteristics'!F:F,MATCH($C397,'Policy Characteristics'!$C:$C,0)))</f>
        <v>0</v>
      </c>
      <c r="M397" s="363">
        <f>IF(ISBLANK(INDEX('Policy Characteristics'!G:G,MATCH($C397,'Policy Characteristics'!$C:$C,0))),"",INDEX('Policy Characteristics'!G:G,MATCH($C397,'Policy Characteristics'!$C:$C,0)))</f>
        <v>1</v>
      </c>
      <c r="N397" s="363">
        <f>IF(ISBLANK(INDEX('Policy Characteristics'!H:H,MATCH($C397,'Policy Characteristics'!$C:$C,0))),"",INDEX('Policy Characteristics'!H:H,MATCH($C397,'Policy Characteristics'!$C:$C,0)))</f>
        <v>1</v>
      </c>
      <c r="O397" s="363" t="str">
        <f>IF(ISBLANK(INDEX('Policy Characteristics'!I:I,MATCH($C397,'Policy Characteristics'!$C:$C,0))),"",INDEX('Policy Characteristics'!I:I,MATCH($C397,'Policy Characteristics'!$C:$C,0)))</f>
        <v>on/off</v>
      </c>
      <c r="P397" s="363"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63" t="str">
        <f>IF(ISBLANK(INDEX('Policy Characteristics'!K:K,MATCH($C397,'Policy Characteristics'!$C:$C,0))),"",INDEX('Policy Characteristics'!K:K,MATCH($C397,'Policy Characteristics'!$C:$C,0)))</f>
        <v/>
      </c>
      <c r="R397" s="363" t="str">
        <f>IF(ISBLANK(INDEX('Policy Characteristics'!L:L,MATCH($C397,'Policy Characteristics'!$C:$C,0))),"",INDEX('Policy Characteristics'!L:L,MATCH($C397,'Policy Characteristics'!$C:$C,0)))</f>
        <v/>
      </c>
    </row>
    <row r="398" spans="1:18" ht="19.95" customHeight="1">
      <c r="A398" s="363" t="str">
        <f>IF(ISBLANK(INDEX('Policy Characteristics'!A:A,MATCH($C398,'Policy Characteristics'!$C:$C,0))),"",INDEX('Policy Characteristics'!A:A,MATCH($C398,'Policy Characteristics'!$C:$C,0)))</f>
        <v>Electricity Supply</v>
      </c>
      <c r="B398" s="375" t="str">
        <f>IF(ISBLANK(INDEX('Policy Characteristics'!B:B,MATCH($C398,'Policy Characteristics'!$C:$C,0))),"",INDEX('Policy Characteristics'!B:B,MATCH($C398,'Policy Characteristics'!$C:$C,0)))</f>
        <v>Non BAU Capacity Retirement Schedule</v>
      </c>
      <c r="C398" s="363" t="str">
        <f t="shared" si="23"/>
        <v>Boolean Use Non BAU Capacity Retirement Schedule</v>
      </c>
      <c r="D398" s="356" t="s">
        <v>833</v>
      </c>
      <c r="E398" s="255"/>
      <c r="F398" s="356" t="s">
        <v>834</v>
      </c>
      <c r="G398" s="255"/>
      <c r="H398" s="18">
        <v>1769</v>
      </c>
      <c r="I398" s="376" t="s">
        <v>741</v>
      </c>
      <c r="J398" s="377" t="str">
        <f>IF(ISBLANK(INDEX('Policy Characteristics'!D:D,MATCH($C398,'Policy Characteristics'!$C:$C,0))),"",INDEX('Policy Characteristics'!D:D,MATCH($C398,'Policy Characteristics'!$C:$C,0)))</f>
        <v>Non BAU Capacity Retirement Schedule</v>
      </c>
      <c r="K398" s="363" t="str">
        <f>IF(ISBLANK(INDEX('Policy Characteristics'!E:E,MATCH($C398,'Policy Characteristics'!$C:$C,0))),"",INDEX('Policy Characteristics'!E:E,MATCH($C398,'Policy Characteristics'!$C:$C,0)))</f>
        <v/>
      </c>
      <c r="L398" s="363">
        <f>IF(ISBLANK(INDEX('Policy Characteristics'!F:F,MATCH($C398,'Policy Characteristics'!$C:$C,0))),"",INDEX('Policy Characteristics'!F:F,MATCH($C398,'Policy Characteristics'!$C:$C,0)))</f>
        <v>0</v>
      </c>
      <c r="M398" s="363">
        <f>IF(ISBLANK(INDEX('Policy Characteristics'!G:G,MATCH($C398,'Policy Characteristics'!$C:$C,0))),"",INDEX('Policy Characteristics'!G:G,MATCH($C398,'Policy Characteristics'!$C:$C,0)))</f>
        <v>1</v>
      </c>
      <c r="N398" s="363">
        <f>IF(ISBLANK(INDEX('Policy Characteristics'!H:H,MATCH($C398,'Policy Characteristics'!$C:$C,0))),"",INDEX('Policy Characteristics'!H:H,MATCH($C398,'Policy Characteristics'!$C:$C,0)))</f>
        <v>1</v>
      </c>
      <c r="O398" s="363" t="str">
        <f>IF(ISBLANK(INDEX('Policy Characteristics'!I:I,MATCH($C398,'Policy Characteristics'!$C:$C,0))),"",INDEX('Policy Characteristics'!I:I,MATCH($C398,'Policy Characteristics'!$C:$C,0)))</f>
        <v>on/off</v>
      </c>
      <c r="P398" s="363"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63" t="str">
        <f>IF(ISBLANK(INDEX('Policy Characteristics'!K:K,MATCH($C398,'Policy Characteristics'!$C:$C,0))),"",INDEX('Policy Characteristics'!K:K,MATCH($C398,'Policy Characteristics'!$C:$C,0)))</f>
        <v/>
      </c>
      <c r="R398" s="363" t="str">
        <f>IF(ISBLANK(INDEX('Policy Characteristics'!L:L,MATCH($C398,'Policy Characteristics'!$C:$C,0))),"",INDEX('Policy Characteristics'!L:L,MATCH($C398,'Policy Characteristics'!$C:$C,0)))</f>
        <v/>
      </c>
    </row>
    <row r="399" spans="1:18" ht="19.95" customHeight="1">
      <c r="A399" s="363" t="str">
        <f>IF(ISBLANK(INDEX('Policy Characteristics'!A:A,MATCH($C399,'Policy Characteristics'!$C:$C,0))),"",INDEX('Policy Characteristics'!A:A,MATCH($C399,'Policy Characteristics'!$C:$C,0)))</f>
        <v>Electricity Supply</v>
      </c>
      <c r="B399" s="375" t="str">
        <f>IF(ISBLANK(INDEX('Policy Characteristics'!B:B,MATCH($C399,'Policy Characteristics'!$C:$C,0))),"",INDEX('Policy Characteristics'!B:B,MATCH($C399,'Policy Characteristics'!$C:$C,0)))</f>
        <v>Non BAU Capacity Retirement Schedule</v>
      </c>
      <c r="C399" s="363" t="str">
        <f t="shared" si="23"/>
        <v>Boolean Use Non BAU Capacity Retirement Schedule</v>
      </c>
      <c r="D399" s="356" t="s">
        <v>835</v>
      </c>
      <c r="E399" s="255"/>
      <c r="F399" s="356" t="s">
        <v>836</v>
      </c>
      <c r="G399" s="255"/>
      <c r="H399" s="18">
        <v>1770</v>
      </c>
      <c r="I399" s="376" t="s">
        <v>741</v>
      </c>
      <c r="J399" s="377" t="str">
        <f>IF(ISBLANK(INDEX('Policy Characteristics'!D:D,MATCH($C399,'Policy Characteristics'!$C:$C,0))),"",INDEX('Policy Characteristics'!D:D,MATCH($C399,'Policy Characteristics'!$C:$C,0)))</f>
        <v>Non BAU Capacity Retirement Schedule</v>
      </c>
      <c r="K399" s="363" t="str">
        <f>IF(ISBLANK(INDEX('Policy Characteristics'!E:E,MATCH($C399,'Policy Characteristics'!$C:$C,0))),"",INDEX('Policy Characteristics'!E:E,MATCH($C399,'Policy Characteristics'!$C:$C,0)))</f>
        <v/>
      </c>
      <c r="L399" s="363">
        <f>IF(ISBLANK(INDEX('Policy Characteristics'!F:F,MATCH($C399,'Policy Characteristics'!$C:$C,0))),"",INDEX('Policy Characteristics'!F:F,MATCH($C399,'Policy Characteristics'!$C:$C,0)))</f>
        <v>0</v>
      </c>
      <c r="M399" s="363">
        <f>IF(ISBLANK(INDEX('Policy Characteristics'!G:G,MATCH($C399,'Policy Characteristics'!$C:$C,0))),"",INDEX('Policy Characteristics'!G:G,MATCH($C399,'Policy Characteristics'!$C:$C,0)))</f>
        <v>1</v>
      </c>
      <c r="N399" s="363">
        <f>IF(ISBLANK(INDEX('Policy Characteristics'!H:H,MATCH($C399,'Policy Characteristics'!$C:$C,0))),"",INDEX('Policy Characteristics'!H:H,MATCH($C399,'Policy Characteristics'!$C:$C,0)))</f>
        <v>1</v>
      </c>
      <c r="O399" s="363" t="str">
        <f>IF(ISBLANK(INDEX('Policy Characteristics'!I:I,MATCH($C399,'Policy Characteristics'!$C:$C,0))),"",INDEX('Policy Characteristics'!I:I,MATCH($C399,'Policy Characteristics'!$C:$C,0)))</f>
        <v>on/off</v>
      </c>
      <c r="P399" s="363"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63" t="str">
        <f>IF(ISBLANK(INDEX('Policy Characteristics'!K:K,MATCH($C399,'Policy Characteristics'!$C:$C,0))),"",INDEX('Policy Characteristics'!K:K,MATCH($C399,'Policy Characteristics'!$C:$C,0)))</f>
        <v/>
      </c>
      <c r="R399" s="363" t="str">
        <f>IF(ISBLANK(INDEX('Policy Characteristics'!L:L,MATCH($C399,'Policy Characteristics'!$C:$C,0))),"",INDEX('Policy Characteristics'!L:L,MATCH($C399,'Policy Characteristics'!$C:$C,0)))</f>
        <v/>
      </c>
    </row>
    <row r="400" spans="1:18" ht="19.95" customHeight="1">
      <c r="A400" s="363" t="str">
        <f>IF(ISBLANK(INDEX('Policy Characteristics'!A:A,MATCH($C400,'Policy Characteristics'!$C:$C,0))),"",INDEX('Policy Characteristics'!A:A,MATCH($C400,'Policy Characteristics'!$C:$C,0)))</f>
        <v>Electricity Supply</v>
      </c>
      <c r="B400" s="375" t="str">
        <f>IF(ISBLANK(INDEX('Policy Characteristics'!B:B,MATCH($C400,'Policy Characteristics'!$C:$C,0))),"",INDEX('Policy Characteristics'!B:B,MATCH($C400,'Policy Characteristics'!$C:$C,0)))</f>
        <v>Non BAU Capacity Retirement Schedule</v>
      </c>
      <c r="C400" s="363" t="str">
        <f t="shared" si="23"/>
        <v>Boolean Use Non BAU Capacity Retirement Schedule</v>
      </c>
      <c r="D400" s="356" t="s">
        <v>837</v>
      </c>
      <c r="E400" s="255"/>
      <c r="F400" s="356" t="s">
        <v>838</v>
      </c>
      <c r="G400" s="255"/>
      <c r="H400" s="18">
        <v>1771</v>
      </c>
      <c r="I400" s="376" t="s">
        <v>741</v>
      </c>
      <c r="J400" s="377" t="str">
        <f>IF(ISBLANK(INDEX('Policy Characteristics'!D:D,MATCH($C400,'Policy Characteristics'!$C:$C,0))),"",INDEX('Policy Characteristics'!D:D,MATCH($C400,'Policy Characteristics'!$C:$C,0)))</f>
        <v>Non BAU Capacity Retirement Schedule</v>
      </c>
      <c r="K400" s="363" t="str">
        <f>IF(ISBLANK(INDEX('Policy Characteristics'!E:E,MATCH($C400,'Policy Characteristics'!$C:$C,0))),"",INDEX('Policy Characteristics'!E:E,MATCH($C400,'Policy Characteristics'!$C:$C,0)))</f>
        <v/>
      </c>
      <c r="L400" s="363">
        <f>IF(ISBLANK(INDEX('Policy Characteristics'!F:F,MATCH($C400,'Policy Characteristics'!$C:$C,0))),"",INDEX('Policy Characteristics'!F:F,MATCH($C400,'Policy Characteristics'!$C:$C,0)))</f>
        <v>0</v>
      </c>
      <c r="M400" s="363">
        <f>IF(ISBLANK(INDEX('Policy Characteristics'!G:G,MATCH($C400,'Policy Characteristics'!$C:$C,0))),"",INDEX('Policy Characteristics'!G:G,MATCH($C400,'Policy Characteristics'!$C:$C,0)))</f>
        <v>1</v>
      </c>
      <c r="N400" s="363">
        <f>IF(ISBLANK(INDEX('Policy Characteristics'!H:H,MATCH($C400,'Policy Characteristics'!$C:$C,0))),"",INDEX('Policy Characteristics'!H:H,MATCH($C400,'Policy Characteristics'!$C:$C,0)))</f>
        <v>1</v>
      </c>
      <c r="O400" s="363" t="str">
        <f>IF(ISBLANK(INDEX('Policy Characteristics'!I:I,MATCH($C400,'Policy Characteristics'!$C:$C,0))),"",INDEX('Policy Characteristics'!I:I,MATCH($C400,'Policy Characteristics'!$C:$C,0)))</f>
        <v>on/off</v>
      </c>
      <c r="P400" s="363"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63" t="str">
        <f>IF(ISBLANK(INDEX('Policy Characteristics'!K:K,MATCH($C400,'Policy Characteristics'!$C:$C,0))),"",INDEX('Policy Characteristics'!K:K,MATCH($C400,'Policy Characteristics'!$C:$C,0)))</f>
        <v/>
      </c>
      <c r="R400" s="363" t="str">
        <f>IF(ISBLANK(INDEX('Policy Characteristics'!L:L,MATCH($C400,'Policy Characteristics'!$C:$C,0))),"",INDEX('Policy Characteristics'!L:L,MATCH($C400,'Policy Characteristics'!$C:$C,0)))</f>
        <v/>
      </c>
    </row>
    <row r="401" spans="1:18" ht="19.95" customHeight="1">
      <c r="A401" s="363" t="str">
        <f>IF(ISBLANK(INDEX('Policy Characteristics'!A:A,MATCH($C401,'Policy Characteristics'!$C:$C,0))),"",INDEX('Policy Characteristics'!A:A,MATCH($C401,'Policy Characteristics'!$C:$C,0)))</f>
        <v>Electricity Supply</v>
      </c>
      <c r="B401" s="375" t="str">
        <f>IF(ISBLANK(INDEX('Policy Characteristics'!B:B,MATCH($C401,'Policy Characteristics'!$C:$C,0))),"",INDEX('Policy Characteristics'!B:B,MATCH($C401,'Policy Characteristics'!$C:$C,0)))</f>
        <v>Non BAU Capacity Retirement Schedule</v>
      </c>
      <c r="C401" s="363" t="str">
        <f t="shared" si="23"/>
        <v>Boolean Use Non BAU Capacity Retirement Schedule</v>
      </c>
      <c r="D401" s="356" t="s">
        <v>839</v>
      </c>
      <c r="E401" s="255"/>
      <c r="F401" s="356" t="s">
        <v>840</v>
      </c>
      <c r="G401" s="255"/>
      <c r="H401" s="18">
        <v>1772</v>
      </c>
      <c r="I401" s="376" t="s">
        <v>741</v>
      </c>
      <c r="J401" s="377" t="str">
        <f>IF(ISBLANK(INDEX('Policy Characteristics'!D:D,MATCH($C401,'Policy Characteristics'!$C:$C,0))),"",INDEX('Policy Characteristics'!D:D,MATCH($C401,'Policy Characteristics'!$C:$C,0)))</f>
        <v>Non BAU Capacity Retirement Schedule</v>
      </c>
      <c r="K401" s="363" t="str">
        <f>IF(ISBLANK(INDEX('Policy Characteristics'!E:E,MATCH($C401,'Policy Characteristics'!$C:$C,0))),"",INDEX('Policy Characteristics'!E:E,MATCH($C401,'Policy Characteristics'!$C:$C,0)))</f>
        <v/>
      </c>
      <c r="L401" s="363">
        <f>IF(ISBLANK(INDEX('Policy Characteristics'!F:F,MATCH($C401,'Policy Characteristics'!$C:$C,0))),"",INDEX('Policy Characteristics'!F:F,MATCH($C401,'Policy Characteristics'!$C:$C,0)))</f>
        <v>0</v>
      </c>
      <c r="M401" s="363">
        <f>IF(ISBLANK(INDEX('Policy Characteristics'!G:G,MATCH($C401,'Policy Characteristics'!$C:$C,0))),"",INDEX('Policy Characteristics'!G:G,MATCH($C401,'Policy Characteristics'!$C:$C,0)))</f>
        <v>1</v>
      </c>
      <c r="N401" s="363">
        <f>IF(ISBLANK(INDEX('Policy Characteristics'!H:H,MATCH($C401,'Policy Characteristics'!$C:$C,0))),"",INDEX('Policy Characteristics'!H:H,MATCH($C401,'Policy Characteristics'!$C:$C,0)))</f>
        <v>1</v>
      </c>
      <c r="O401" s="363" t="str">
        <f>IF(ISBLANK(INDEX('Policy Characteristics'!I:I,MATCH($C401,'Policy Characteristics'!$C:$C,0))),"",INDEX('Policy Characteristics'!I:I,MATCH($C401,'Policy Characteristics'!$C:$C,0)))</f>
        <v>on/off</v>
      </c>
      <c r="P401" s="363"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63" t="str">
        <f>IF(ISBLANK(INDEX('Policy Characteristics'!K:K,MATCH($C401,'Policy Characteristics'!$C:$C,0))),"",INDEX('Policy Characteristics'!K:K,MATCH($C401,'Policy Characteristics'!$C:$C,0)))</f>
        <v/>
      </c>
      <c r="R401" s="363" t="str">
        <f>IF(ISBLANK(INDEX('Policy Characteristics'!L:L,MATCH($C401,'Policy Characteristics'!$C:$C,0))),"",INDEX('Policy Characteristics'!L:L,MATCH($C401,'Policy Characteristics'!$C:$C,0)))</f>
        <v/>
      </c>
    </row>
    <row r="402" spans="1:18" ht="19.95" customHeight="1">
      <c r="A402" s="363" t="str">
        <f>IF(ISBLANK(INDEX('Policy Characteristics'!A:A,MATCH($C402,'Policy Characteristics'!$C:$C,0))),"",INDEX('Policy Characteristics'!A:A,MATCH($C402,'Policy Characteristics'!$C:$C,0)))</f>
        <v>Electricity Supply</v>
      </c>
      <c r="B402" s="375" t="str">
        <f>IF(ISBLANK(INDEX('Policy Characteristics'!B:B,MATCH($C402,'Policy Characteristics'!$C:$C,0))),"",INDEX('Policy Characteristics'!B:B,MATCH($C402,'Policy Characteristics'!$C:$C,0)))</f>
        <v>Non BAU Capacity Retirement Schedule</v>
      </c>
      <c r="C402" s="363" t="str">
        <f t="shared" si="23"/>
        <v>Boolean Use Non BAU Capacity Retirement Schedule</v>
      </c>
      <c r="D402" s="356" t="s">
        <v>841</v>
      </c>
      <c r="E402" s="255"/>
      <c r="F402" s="356" t="s">
        <v>842</v>
      </c>
      <c r="G402" s="255"/>
      <c r="H402" s="18">
        <v>1773</v>
      </c>
      <c r="I402" s="376" t="s">
        <v>741</v>
      </c>
      <c r="J402" s="377" t="str">
        <f>IF(ISBLANK(INDEX('Policy Characteristics'!D:D,MATCH($C402,'Policy Characteristics'!$C:$C,0))),"",INDEX('Policy Characteristics'!D:D,MATCH($C402,'Policy Characteristics'!$C:$C,0)))</f>
        <v>Non BAU Capacity Retirement Schedule</v>
      </c>
      <c r="K402" s="363" t="str">
        <f>IF(ISBLANK(INDEX('Policy Characteristics'!E:E,MATCH($C402,'Policy Characteristics'!$C:$C,0))),"",INDEX('Policy Characteristics'!E:E,MATCH($C402,'Policy Characteristics'!$C:$C,0)))</f>
        <v/>
      </c>
      <c r="L402" s="363">
        <f>IF(ISBLANK(INDEX('Policy Characteristics'!F:F,MATCH($C402,'Policy Characteristics'!$C:$C,0))),"",INDEX('Policy Characteristics'!F:F,MATCH($C402,'Policy Characteristics'!$C:$C,0)))</f>
        <v>0</v>
      </c>
      <c r="M402" s="363">
        <f>IF(ISBLANK(INDEX('Policy Characteristics'!G:G,MATCH($C402,'Policy Characteristics'!$C:$C,0))),"",INDEX('Policy Characteristics'!G:G,MATCH($C402,'Policy Characteristics'!$C:$C,0)))</f>
        <v>1</v>
      </c>
      <c r="N402" s="363">
        <f>IF(ISBLANK(INDEX('Policy Characteristics'!H:H,MATCH($C402,'Policy Characteristics'!$C:$C,0))),"",INDEX('Policy Characteristics'!H:H,MATCH($C402,'Policy Characteristics'!$C:$C,0)))</f>
        <v>1</v>
      </c>
      <c r="O402" s="363" t="str">
        <f>IF(ISBLANK(INDEX('Policy Characteristics'!I:I,MATCH($C402,'Policy Characteristics'!$C:$C,0))),"",INDEX('Policy Characteristics'!I:I,MATCH($C402,'Policy Characteristics'!$C:$C,0)))</f>
        <v>on/off</v>
      </c>
      <c r="P402" s="363"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63" t="str">
        <f>IF(ISBLANK(INDEX('Policy Characteristics'!K:K,MATCH($C402,'Policy Characteristics'!$C:$C,0))),"",INDEX('Policy Characteristics'!K:K,MATCH($C402,'Policy Characteristics'!$C:$C,0)))</f>
        <v/>
      </c>
      <c r="R402" s="363" t="str">
        <f>IF(ISBLANK(INDEX('Policy Characteristics'!L:L,MATCH($C402,'Policy Characteristics'!$C:$C,0))),"",INDEX('Policy Characteristics'!L:L,MATCH($C402,'Policy Characteristics'!$C:$C,0)))</f>
        <v/>
      </c>
    </row>
    <row r="403" spans="1:18" ht="19.95" customHeight="1">
      <c r="A403" s="363" t="str">
        <f>IF(ISBLANK(INDEX('Policy Characteristics'!A:A,MATCH($C403,'Policy Characteristics'!$C:$C,0))),"",INDEX('Policy Characteristics'!A:A,MATCH($C403,'Policy Characteristics'!$C:$C,0)))</f>
        <v>Electricity Supply</v>
      </c>
      <c r="B403" s="375" t="str">
        <f>IF(ISBLANK(INDEX('Policy Characteristics'!B:B,MATCH($C403,'Policy Characteristics'!$C:$C,0))),"",INDEX('Policy Characteristics'!B:B,MATCH($C403,'Policy Characteristics'!$C:$C,0)))</f>
        <v>Non BAU Capacity Retirement Schedule</v>
      </c>
      <c r="C403" s="363" t="str">
        <f t="shared" si="23"/>
        <v>Boolean Use Non BAU Capacity Retirement Schedule</v>
      </c>
      <c r="D403" s="356" t="s">
        <v>843</v>
      </c>
      <c r="E403" s="255"/>
      <c r="F403" s="356" t="s">
        <v>844</v>
      </c>
      <c r="G403" s="255"/>
      <c r="H403" s="18">
        <v>2240</v>
      </c>
      <c r="I403" s="376" t="s">
        <v>741</v>
      </c>
      <c r="J403" s="377" t="str">
        <f>IF(ISBLANK(INDEX('Policy Characteristics'!D:D,MATCH($C403,'Policy Characteristics'!$C:$C,0))),"",INDEX('Policy Characteristics'!D:D,MATCH($C403,'Policy Characteristics'!$C:$C,0)))</f>
        <v>Non BAU Capacity Retirement Schedule</v>
      </c>
      <c r="K403" s="363" t="str">
        <f>IF(ISBLANK(INDEX('Policy Characteristics'!E:E,MATCH($C403,'Policy Characteristics'!$C:$C,0))),"",INDEX('Policy Characteristics'!E:E,MATCH($C403,'Policy Characteristics'!$C:$C,0)))</f>
        <v/>
      </c>
      <c r="L403" s="363">
        <f>IF(ISBLANK(INDEX('Policy Characteristics'!F:F,MATCH($C403,'Policy Characteristics'!$C:$C,0))),"",INDEX('Policy Characteristics'!F:F,MATCH($C403,'Policy Characteristics'!$C:$C,0)))</f>
        <v>0</v>
      </c>
      <c r="M403" s="363">
        <f>IF(ISBLANK(INDEX('Policy Characteristics'!G:G,MATCH($C403,'Policy Characteristics'!$C:$C,0))),"",INDEX('Policy Characteristics'!G:G,MATCH($C403,'Policy Characteristics'!$C:$C,0)))</f>
        <v>1</v>
      </c>
      <c r="N403" s="363">
        <f>IF(ISBLANK(INDEX('Policy Characteristics'!H:H,MATCH($C403,'Policy Characteristics'!$C:$C,0))),"",INDEX('Policy Characteristics'!H:H,MATCH($C403,'Policy Characteristics'!$C:$C,0)))</f>
        <v>1</v>
      </c>
      <c r="O403" s="363" t="str">
        <f>IF(ISBLANK(INDEX('Policy Characteristics'!I:I,MATCH($C403,'Policy Characteristics'!$C:$C,0))),"",INDEX('Policy Characteristics'!I:I,MATCH($C403,'Policy Characteristics'!$C:$C,0)))</f>
        <v>on/off</v>
      </c>
      <c r="P403" s="363"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63"/>
      <c r="R403" s="363"/>
    </row>
    <row r="404" spans="1:18" s="363" customFormat="1" ht="19.95" customHeight="1">
      <c r="A404" s="363" t="str">
        <f>IF(ISBLANK(INDEX('Policy Characteristics'!A:A,MATCH($C404,'Policy Characteristics'!$C:$C,0))),"",INDEX('Policy Characteristics'!A:A,MATCH($C404,'Policy Characteristics'!$C:$C,0)))</f>
        <v>Electricity Supply</v>
      </c>
      <c r="B404" s="375" t="str">
        <f>IF(ISBLANK(INDEX('Policy Characteristics'!B:B,MATCH($C404,'Policy Characteristics'!$C:$C,0))),"",INDEX('Policy Characteristics'!B:B,MATCH($C404,'Policy Characteristics'!$C:$C,0)))</f>
        <v>Non BAU Mandated Capacity Construction</v>
      </c>
      <c r="C404" t="s">
        <v>303</v>
      </c>
      <c r="D404" s="255" t="s">
        <v>797</v>
      </c>
      <c r="E404" s="255"/>
      <c r="F404" s="255" t="s">
        <v>798</v>
      </c>
      <c r="G404" s="255"/>
      <c r="H404" s="18">
        <v>633</v>
      </c>
      <c r="I404" s="376" t="s">
        <v>741</v>
      </c>
      <c r="J404" s="377" t="str">
        <f>IF(ISBLANK(INDEX('Policy Characteristics'!D:D,MATCH($C404,'Policy Characteristics'!$C:$C,0))),"",INDEX('Policy Characteristics'!D:D,MATCH($C404,'Policy Characteristics'!$C:$C,0)))</f>
        <v>Non BAU Mandated Capacity Construction</v>
      </c>
      <c r="K404" s="363" t="str">
        <f>IF(ISBLANK(INDEX('Policy Characteristics'!E:E,MATCH($C404,'Policy Characteristics'!$C:$C,0))),"",INDEX('Policy Characteristics'!E:E,MATCH($C404,'Policy Characteristics'!$C:$C,0)))</f>
        <v/>
      </c>
      <c r="L404" s="363">
        <f>IF(ISBLANK(INDEX('Policy Characteristics'!F:F,MATCH($C404,'Policy Characteristics'!$C:$C,0))),"",INDEX('Policy Characteristics'!F:F,MATCH($C404,'Policy Characteristics'!$C:$C,0)))</f>
        <v>0</v>
      </c>
      <c r="M404" s="363">
        <f>IF(ISBLANK(INDEX('Policy Characteristics'!G:G,MATCH($C404,'Policy Characteristics'!$C:$C,0))),"",INDEX('Policy Characteristics'!G:G,MATCH($C404,'Policy Characteristics'!$C:$C,0)))</f>
        <v>1</v>
      </c>
      <c r="N404" s="363">
        <f>IF(ISBLANK(INDEX('Policy Characteristics'!H:H,MATCH($C404,'Policy Characteristics'!$C:$C,0))),"",INDEX('Policy Characteristics'!H:H,MATCH($C404,'Policy Characteristics'!$C:$C,0)))</f>
        <v>1</v>
      </c>
      <c r="O404" s="363" t="str">
        <f>IF(ISBLANK(INDEX('Policy Characteristics'!I:I,MATCH($C404,'Policy Characteristics'!$C:$C,0))),"",INDEX('Policy Characteristics'!I:I,MATCH($C404,'Policy Characteristics'!$C:$C,0)))</f>
        <v>on/off</v>
      </c>
      <c r="P404" s="363"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4" s="363" t="str">
        <f>IF(ISBLANK(INDEX('Policy Characteristics'!K:K,MATCH($C404,'Policy Characteristics'!$C:$C,0))),"",INDEX('Policy Characteristics'!K:K,MATCH($C404,'Policy Characteristics'!$C:$C,0)))</f>
        <v/>
      </c>
      <c r="R404" s="363" t="str">
        <f>IF(ISBLANK(INDEX('Policy Characteristics'!L:L,MATCH($C404,'Policy Characteristics'!$C:$C,0))),"",INDEX('Policy Characteristics'!L:L,MATCH($C404,'Policy Characteristics'!$C:$C,0)))</f>
        <v/>
      </c>
    </row>
    <row r="405" spans="1:18" s="363" customFormat="1" ht="19.95" customHeight="1">
      <c r="A405" s="363" t="str">
        <f>IF(ISBLANK(INDEX('Policy Characteristics'!A:A,MATCH($C405,'Policy Characteristics'!$C:$C,0))),"",INDEX('Policy Characteristics'!A:A,MATCH($C405,'Policy Characteristics'!$C:$C,0)))</f>
        <v>Electricity Supply</v>
      </c>
      <c r="B405" s="375" t="str">
        <f>IF(ISBLANK(INDEX('Policy Characteristics'!B:B,MATCH($C405,'Policy Characteristics'!$C:$C,0))),"",INDEX('Policy Characteristics'!B:B,MATCH($C405,'Policy Characteristics'!$C:$C,0)))</f>
        <v>Non BAU Mandated Capacity Construction</v>
      </c>
      <c r="C405" s="363" t="str">
        <f t="shared" ref="C405:C427" si="24">C$404</f>
        <v>Boolean Use Non BAU Mandated Capacity Construction Schedule</v>
      </c>
      <c r="D405" s="356" t="s">
        <v>799</v>
      </c>
      <c r="E405" s="255"/>
      <c r="F405" s="356" t="s">
        <v>800</v>
      </c>
      <c r="G405" s="255"/>
      <c r="H405" s="18">
        <v>634</v>
      </c>
      <c r="I405" s="376" t="s">
        <v>741</v>
      </c>
      <c r="J405" s="377" t="str">
        <f>IF(ISBLANK(INDEX('Policy Characteristics'!D:D,MATCH($C405,'Policy Characteristics'!$C:$C,0))),"",INDEX('Policy Characteristics'!D:D,MATCH($C405,'Policy Characteristics'!$C:$C,0)))</f>
        <v>Non BAU Mandated Capacity Construction</v>
      </c>
      <c r="K405" s="363" t="str">
        <f>IF(ISBLANK(INDEX('Policy Characteristics'!E:E,MATCH($C405,'Policy Characteristics'!$C:$C,0))),"",INDEX('Policy Characteristics'!E:E,MATCH($C405,'Policy Characteristics'!$C:$C,0)))</f>
        <v/>
      </c>
      <c r="L405" s="363">
        <f>IF(ISBLANK(INDEX('Policy Characteristics'!F:F,MATCH($C405,'Policy Characteristics'!$C:$C,0))),"",INDEX('Policy Characteristics'!F:F,MATCH($C405,'Policy Characteristics'!$C:$C,0)))</f>
        <v>0</v>
      </c>
      <c r="M405" s="363">
        <f>IF(ISBLANK(INDEX('Policy Characteristics'!G:G,MATCH($C405,'Policy Characteristics'!$C:$C,0))),"",INDEX('Policy Characteristics'!G:G,MATCH($C405,'Policy Characteristics'!$C:$C,0)))</f>
        <v>1</v>
      </c>
      <c r="N405" s="363">
        <f>IF(ISBLANK(INDEX('Policy Characteristics'!H:H,MATCH($C405,'Policy Characteristics'!$C:$C,0))),"",INDEX('Policy Characteristics'!H:H,MATCH($C405,'Policy Characteristics'!$C:$C,0)))</f>
        <v>1</v>
      </c>
      <c r="O405" s="363" t="str">
        <f>IF(ISBLANK(INDEX('Policy Characteristics'!I:I,MATCH($C405,'Policy Characteristics'!$C:$C,0))),"",INDEX('Policy Characteristics'!I:I,MATCH($C405,'Policy Characteristics'!$C:$C,0)))</f>
        <v>on/off</v>
      </c>
      <c r="P405" s="363"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5" s="363" t="str">
        <f>IF(ISBLANK(INDEX('Policy Characteristics'!K:K,MATCH($C405,'Policy Characteristics'!$C:$C,0))),"",INDEX('Policy Characteristics'!K:K,MATCH($C405,'Policy Characteristics'!$C:$C,0)))</f>
        <v/>
      </c>
      <c r="R405" s="363" t="str">
        <f>IF(ISBLANK(INDEX('Policy Characteristics'!L:L,MATCH($C405,'Policy Characteristics'!$C:$C,0))),"",INDEX('Policy Characteristics'!L:L,MATCH($C405,'Policy Characteristics'!$C:$C,0)))</f>
        <v/>
      </c>
    </row>
    <row r="406" spans="1:18" s="363" customFormat="1" ht="19.95" customHeight="1">
      <c r="A406" s="363" t="str">
        <f>IF(ISBLANK(INDEX('Policy Characteristics'!A:A,MATCH($C406,'Policy Characteristics'!$C:$C,0))),"",INDEX('Policy Characteristics'!A:A,MATCH($C406,'Policy Characteristics'!$C:$C,0)))</f>
        <v>Electricity Supply</v>
      </c>
      <c r="B406" s="375" t="str">
        <f>IF(ISBLANK(INDEX('Policy Characteristics'!B:B,MATCH($C406,'Policy Characteristics'!$C:$C,0))),"",INDEX('Policy Characteristics'!B:B,MATCH($C406,'Policy Characteristics'!$C:$C,0)))</f>
        <v>Non BAU Mandated Capacity Construction</v>
      </c>
      <c r="C406" s="363" t="str">
        <f t="shared" si="24"/>
        <v>Boolean Use Non BAU Mandated Capacity Construction Schedule</v>
      </c>
      <c r="D406" s="356" t="s">
        <v>801</v>
      </c>
      <c r="E406" s="255"/>
      <c r="F406" s="356" t="s">
        <v>802</v>
      </c>
      <c r="G406" s="255"/>
      <c r="H406" s="18">
        <v>1774</v>
      </c>
      <c r="I406" s="376" t="s">
        <v>741</v>
      </c>
      <c r="J406" s="377" t="str">
        <f>IF(ISBLANK(INDEX('Policy Characteristics'!D:D,MATCH($C406,'Policy Characteristics'!$C:$C,0))),"",INDEX('Policy Characteristics'!D:D,MATCH($C406,'Policy Characteristics'!$C:$C,0)))</f>
        <v>Non BAU Mandated Capacity Construction</v>
      </c>
      <c r="K406" s="363" t="str">
        <f>IF(ISBLANK(INDEX('Policy Characteristics'!E:E,MATCH($C406,'Policy Characteristics'!$C:$C,0))),"",INDEX('Policy Characteristics'!E:E,MATCH($C406,'Policy Characteristics'!$C:$C,0)))</f>
        <v/>
      </c>
      <c r="L406" s="363">
        <f>IF(ISBLANK(INDEX('Policy Characteristics'!F:F,MATCH($C406,'Policy Characteristics'!$C:$C,0))),"",INDEX('Policy Characteristics'!F:F,MATCH($C406,'Policy Characteristics'!$C:$C,0)))</f>
        <v>0</v>
      </c>
      <c r="M406" s="363">
        <f>IF(ISBLANK(INDEX('Policy Characteristics'!G:G,MATCH($C406,'Policy Characteristics'!$C:$C,0))),"",INDEX('Policy Characteristics'!G:G,MATCH($C406,'Policy Characteristics'!$C:$C,0)))</f>
        <v>1</v>
      </c>
      <c r="N406" s="363">
        <f>IF(ISBLANK(INDEX('Policy Characteristics'!H:H,MATCH($C406,'Policy Characteristics'!$C:$C,0))),"",INDEX('Policy Characteristics'!H:H,MATCH($C406,'Policy Characteristics'!$C:$C,0)))</f>
        <v>1</v>
      </c>
      <c r="O406" s="363" t="str">
        <f>IF(ISBLANK(INDEX('Policy Characteristics'!I:I,MATCH($C406,'Policy Characteristics'!$C:$C,0))),"",INDEX('Policy Characteristics'!I:I,MATCH($C406,'Policy Characteristics'!$C:$C,0)))</f>
        <v>on/off</v>
      </c>
      <c r="P406" s="363"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6" s="363" t="str">
        <f>IF(ISBLANK(INDEX('Policy Characteristics'!K:K,MATCH($C406,'Policy Characteristics'!$C:$C,0))),"",INDEX('Policy Characteristics'!K:K,MATCH($C406,'Policy Characteristics'!$C:$C,0)))</f>
        <v/>
      </c>
      <c r="R406" s="363" t="str">
        <f>IF(ISBLANK(INDEX('Policy Characteristics'!L:L,MATCH($C406,'Policy Characteristics'!$C:$C,0))),"",INDEX('Policy Characteristics'!L:L,MATCH($C406,'Policy Characteristics'!$C:$C,0)))</f>
        <v/>
      </c>
    </row>
    <row r="407" spans="1:18" s="363" customFormat="1" ht="19.95" customHeight="1">
      <c r="A407" s="363" t="str">
        <f>IF(ISBLANK(INDEX('Policy Characteristics'!A:A,MATCH($C407,'Policy Characteristics'!$C:$C,0))),"",INDEX('Policy Characteristics'!A:A,MATCH($C407,'Policy Characteristics'!$C:$C,0)))</f>
        <v>Electricity Supply</v>
      </c>
      <c r="B407" s="375" t="str">
        <f>IF(ISBLANK(INDEX('Policy Characteristics'!B:B,MATCH($C407,'Policy Characteristics'!$C:$C,0))),"",INDEX('Policy Characteristics'!B:B,MATCH($C407,'Policy Characteristics'!$C:$C,0)))</f>
        <v>Non BAU Mandated Capacity Construction</v>
      </c>
      <c r="C407" s="363" t="str">
        <f t="shared" si="24"/>
        <v>Boolean Use Non BAU Mandated Capacity Construction Schedule</v>
      </c>
      <c r="D407" s="356" t="s">
        <v>803</v>
      </c>
      <c r="E407" s="255"/>
      <c r="F407" s="356" t="s">
        <v>804</v>
      </c>
      <c r="G407" s="255"/>
      <c r="H407" s="18">
        <v>635</v>
      </c>
      <c r="I407" s="376" t="s">
        <v>741</v>
      </c>
      <c r="J407" s="377" t="str">
        <f>IF(ISBLANK(INDEX('Policy Characteristics'!D:D,MATCH($C407,'Policy Characteristics'!$C:$C,0))),"",INDEX('Policy Characteristics'!D:D,MATCH($C407,'Policy Characteristics'!$C:$C,0)))</f>
        <v>Non BAU Mandated Capacity Construction</v>
      </c>
      <c r="K407" s="363" t="str">
        <f>IF(ISBLANK(INDEX('Policy Characteristics'!E:E,MATCH($C407,'Policy Characteristics'!$C:$C,0))),"",INDEX('Policy Characteristics'!E:E,MATCH($C407,'Policy Characteristics'!$C:$C,0)))</f>
        <v/>
      </c>
      <c r="L407" s="363">
        <f>IF(ISBLANK(INDEX('Policy Characteristics'!F:F,MATCH($C407,'Policy Characteristics'!$C:$C,0))),"",INDEX('Policy Characteristics'!F:F,MATCH($C407,'Policy Characteristics'!$C:$C,0)))</f>
        <v>0</v>
      </c>
      <c r="M407" s="363">
        <f>IF(ISBLANK(INDEX('Policy Characteristics'!G:G,MATCH($C407,'Policy Characteristics'!$C:$C,0))),"",INDEX('Policy Characteristics'!G:G,MATCH($C407,'Policy Characteristics'!$C:$C,0)))</f>
        <v>1</v>
      </c>
      <c r="N407" s="363">
        <f>IF(ISBLANK(INDEX('Policy Characteristics'!H:H,MATCH($C407,'Policy Characteristics'!$C:$C,0))),"",INDEX('Policy Characteristics'!H:H,MATCH($C407,'Policy Characteristics'!$C:$C,0)))</f>
        <v>1</v>
      </c>
      <c r="O407" s="363" t="str">
        <f>IF(ISBLANK(INDEX('Policy Characteristics'!I:I,MATCH($C407,'Policy Characteristics'!$C:$C,0))),"",INDEX('Policy Characteristics'!I:I,MATCH($C407,'Policy Characteristics'!$C:$C,0)))</f>
        <v>on/off</v>
      </c>
      <c r="P407" s="363"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7" s="363" t="str">
        <f>IF(ISBLANK(INDEX('Policy Characteristics'!K:K,MATCH($C407,'Policy Characteristics'!$C:$C,0))),"",INDEX('Policy Characteristics'!K:K,MATCH($C407,'Policy Characteristics'!$C:$C,0)))</f>
        <v/>
      </c>
      <c r="R407" s="363" t="str">
        <f>IF(ISBLANK(INDEX('Policy Characteristics'!L:L,MATCH($C407,'Policy Characteristics'!$C:$C,0))),"",INDEX('Policy Characteristics'!L:L,MATCH($C407,'Policy Characteristics'!$C:$C,0)))</f>
        <v/>
      </c>
    </row>
    <row r="408" spans="1:18" s="363" customFormat="1" ht="19.95" customHeight="1">
      <c r="A408" s="363" t="str">
        <f>IF(ISBLANK(INDEX('Policy Characteristics'!A:A,MATCH($C408,'Policy Characteristics'!$C:$C,0))),"",INDEX('Policy Characteristics'!A:A,MATCH($C408,'Policy Characteristics'!$C:$C,0)))</f>
        <v>Electricity Supply</v>
      </c>
      <c r="B408" s="375" t="str">
        <f>IF(ISBLANK(INDEX('Policy Characteristics'!B:B,MATCH($C408,'Policy Characteristics'!$C:$C,0))),"",INDEX('Policy Characteristics'!B:B,MATCH($C408,'Policy Characteristics'!$C:$C,0)))</f>
        <v>Non BAU Mandated Capacity Construction</v>
      </c>
      <c r="C408" s="363" t="str">
        <f t="shared" si="24"/>
        <v>Boolean Use Non BAU Mandated Capacity Construction Schedule</v>
      </c>
      <c r="D408" s="356" t="s">
        <v>805</v>
      </c>
      <c r="E408" s="255"/>
      <c r="F408" s="356" t="s">
        <v>806</v>
      </c>
      <c r="G408" s="255"/>
      <c r="H408" s="18">
        <v>636</v>
      </c>
      <c r="I408" s="376" t="s">
        <v>741</v>
      </c>
      <c r="J408" s="377" t="str">
        <f>IF(ISBLANK(INDEX('Policy Characteristics'!D:D,MATCH($C408,'Policy Characteristics'!$C:$C,0))),"",INDEX('Policy Characteristics'!D:D,MATCH($C408,'Policy Characteristics'!$C:$C,0)))</f>
        <v>Non BAU Mandated Capacity Construction</v>
      </c>
      <c r="K408" s="363" t="str">
        <f>IF(ISBLANK(INDEX('Policy Characteristics'!E:E,MATCH($C408,'Policy Characteristics'!$C:$C,0))),"",INDEX('Policy Characteristics'!E:E,MATCH($C408,'Policy Characteristics'!$C:$C,0)))</f>
        <v/>
      </c>
      <c r="L408" s="363">
        <f>IF(ISBLANK(INDEX('Policy Characteristics'!F:F,MATCH($C408,'Policy Characteristics'!$C:$C,0))),"",INDEX('Policy Characteristics'!F:F,MATCH($C408,'Policy Characteristics'!$C:$C,0)))</f>
        <v>0</v>
      </c>
      <c r="M408" s="363">
        <f>IF(ISBLANK(INDEX('Policy Characteristics'!G:G,MATCH($C408,'Policy Characteristics'!$C:$C,0))),"",INDEX('Policy Characteristics'!G:G,MATCH($C408,'Policy Characteristics'!$C:$C,0)))</f>
        <v>1</v>
      </c>
      <c r="N408" s="363">
        <f>IF(ISBLANK(INDEX('Policy Characteristics'!H:H,MATCH($C408,'Policy Characteristics'!$C:$C,0))),"",INDEX('Policy Characteristics'!H:H,MATCH($C408,'Policy Characteristics'!$C:$C,0)))</f>
        <v>1</v>
      </c>
      <c r="O408" s="363" t="str">
        <f>IF(ISBLANK(INDEX('Policy Characteristics'!I:I,MATCH($C408,'Policy Characteristics'!$C:$C,0))),"",INDEX('Policy Characteristics'!I:I,MATCH($C408,'Policy Characteristics'!$C:$C,0)))</f>
        <v>on/off</v>
      </c>
      <c r="P408" s="363"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8" s="363" t="str">
        <f>IF(ISBLANK(INDEX('Policy Characteristics'!K:K,MATCH($C408,'Policy Characteristics'!$C:$C,0))),"",INDEX('Policy Characteristics'!K:K,MATCH($C408,'Policy Characteristics'!$C:$C,0)))</f>
        <v/>
      </c>
      <c r="R408" s="363" t="str">
        <f>IF(ISBLANK(INDEX('Policy Characteristics'!L:L,MATCH($C408,'Policy Characteristics'!$C:$C,0))),"",INDEX('Policy Characteristics'!L:L,MATCH($C408,'Policy Characteristics'!$C:$C,0)))</f>
        <v/>
      </c>
    </row>
    <row r="409" spans="1:18" s="363" customFormat="1" ht="19.95" customHeight="1">
      <c r="A409" s="363" t="str">
        <f>IF(ISBLANK(INDEX('Policy Characteristics'!A:A,MATCH($C409,'Policy Characteristics'!$C:$C,0))),"",INDEX('Policy Characteristics'!A:A,MATCH($C409,'Policy Characteristics'!$C:$C,0)))</f>
        <v>Electricity Supply</v>
      </c>
      <c r="B409" s="375" t="str">
        <f>IF(ISBLANK(INDEX('Policy Characteristics'!B:B,MATCH($C409,'Policy Characteristics'!$C:$C,0))),"",INDEX('Policy Characteristics'!B:B,MATCH($C409,'Policy Characteristics'!$C:$C,0)))</f>
        <v>Non BAU Mandated Capacity Construction</v>
      </c>
      <c r="C409" s="363" t="str">
        <f t="shared" si="24"/>
        <v>Boolean Use Non BAU Mandated Capacity Construction Schedule</v>
      </c>
      <c r="D409" s="356" t="s">
        <v>807</v>
      </c>
      <c r="E409" s="255"/>
      <c r="F409" s="356" t="s">
        <v>808</v>
      </c>
      <c r="G409" s="255"/>
      <c r="H409" s="18">
        <v>637</v>
      </c>
      <c r="I409" s="376" t="s">
        <v>731</v>
      </c>
      <c r="J409" s="377" t="str">
        <f>IF(ISBLANK(INDEX('Policy Characteristics'!D:D,MATCH($C409,'Policy Characteristics'!$C:$C,0))),"",INDEX('Policy Characteristics'!D:D,MATCH($C409,'Policy Characteristics'!$C:$C,0)))</f>
        <v>Non BAU Mandated Capacity Construction</v>
      </c>
      <c r="K409" s="363" t="str">
        <f>IF(ISBLANK(INDEX('Policy Characteristics'!E:E,MATCH($C409,'Policy Characteristics'!$C:$C,0))),"",INDEX('Policy Characteristics'!E:E,MATCH($C409,'Policy Characteristics'!$C:$C,0)))</f>
        <v/>
      </c>
      <c r="L409" s="363">
        <f>IF(ISBLANK(INDEX('Policy Characteristics'!F:F,MATCH($C409,'Policy Characteristics'!$C:$C,0))),"",INDEX('Policy Characteristics'!F:F,MATCH($C409,'Policy Characteristics'!$C:$C,0)))</f>
        <v>0</v>
      </c>
      <c r="M409" s="363">
        <f>IF(ISBLANK(INDEX('Policy Characteristics'!G:G,MATCH($C409,'Policy Characteristics'!$C:$C,0))),"",INDEX('Policy Characteristics'!G:G,MATCH($C409,'Policy Characteristics'!$C:$C,0)))</f>
        <v>1</v>
      </c>
      <c r="N409" s="363">
        <f>IF(ISBLANK(INDEX('Policy Characteristics'!H:H,MATCH($C409,'Policy Characteristics'!$C:$C,0))),"",INDEX('Policy Characteristics'!H:H,MATCH($C409,'Policy Characteristics'!$C:$C,0)))</f>
        <v>1</v>
      </c>
      <c r="O409" s="363" t="str">
        <f>IF(ISBLANK(INDEX('Policy Characteristics'!I:I,MATCH($C409,'Policy Characteristics'!$C:$C,0))),"",INDEX('Policy Characteristics'!I:I,MATCH($C409,'Policy Characteristics'!$C:$C,0)))</f>
        <v>on/off</v>
      </c>
      <c r="P409" s="363"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9" s="363" t="str">
        <f>IF(ISBLANK(INDEX('Policy Characteristics'!K:K,MATCH($C409,'Policy Characteristics'!$C:$C,0))),"",INDEX('Policy Characteristics'!K:K,MATCH($C409,'Policy Characteristics'!$C:$C,0)))</f>
        <v/>
      </c>
      <c r="R409" s="363" t="str">
        <f>IF(ISBLANK(INDEX('Policy Characteristics'!L:L,MATCH($C409,'Policy Characteristics'!$C:$C,0))),"",INDEX('Policy Characteristics'!L:L,MATCH($C409,'Policy Characteristics'!$C:$C,0)))</f>
        <v/>
      </c>
    </row>
    <row r="410" spans="1:18" s="363" customFormat="1" ht="19.95" customHeight="1">
      <c r="A410" s="363" t="str">
        <f>IF(ISBLANK(INDEX('Policy Characteristics'!A:A,MATCH($C410,'Policy Characteristics'!$C:$C,0))),"",INDEX('Policy Characteristics'!A:A,MATCH($C410,'Policy Characteristics'!$C:$C,0)))</f>
        <v>Electricity Supply</v>
      </c>
      <c r="B410" s="375" t="str">
        <f>IF(ISBLANK(INDEX('Policy Characteristics'!B:B,MATCH($C410,'Policy Characteristics'!$C:$C,0))),"",INDEX('Policy Characteristics'!B:B,MATCH($C410,'Policy Characteristics'!$C:$C,0)))</f>
        <v>Non BAU Mandated Capacity Construction</v>
      </c>
      <c r="C410" s="363" t="str">
        <f t="shared" si="24"/>
        <v>Boolean Use Non BAU Mandated Capacity Construction Schedule</v>
      </c>
      <c r="D410" s="356" t="s">
        <v>809</v>
      </c>
      <c r="E410" s="255"/>
      <c r="F410" s="356" t="s">
        <v>810</v>
      </c>
      <c r="G410" s="255"/>
      <c r="H410" s="18">
        <v>638</v>
      </c>
      <c r="I410" s="376" t="s">
        <v>731</v>
      </c>
      <c r="J410" s="377" t="str">
        <f>IF(ISBLANK(INDEX('Policy Characteristics'!D:D,MATCH($C410,'Policy Characteristics'!$C:$C,0))),"",INDEX('Policy Characteristics'!D:D,MATCH($C410,'Policy Characteristics'!$C:$C,0)))</f>
        <v>Non BAU Mandated Capacity Construction</v>
      </c>
      <c r="K410" s="363" t="str">
        <f>IF(ISBLANK(INDEX('Policy Characteristics'!E:E,MATCH($C410,'Policy Characteristics'!$C:$C,0))),"",INDEX('Policy Characteristics'!E:E,MATCH($C410,'Policy Characteristics'!$C:$C,0)))</f>
        <v/>
      </c>
      <c r="L410" s="363">
        <f>IF(ISBLANK(INDEX('Policy Characteristics'!F:F,MATCH($C410,'Policy Characteristics'!$C:$C,0))),"",INDEX('Policy Characteristics'!F:F,MATCH($C410,'Policy Characteristics'!$C:$C,0)))</f>
        <v>0</v>
      </c>
      <c r="M410" s="363">
        <f>IF(ISBLANK(INDEX('Policy Characteristics'!G:G,MATCH($C410,'Policy Characteristics'!$C:$C,0))),"",INDEX('Policy Characteristics'!G:G,MATCH($C410,'Policy Characteristics'!$C:$C,0)))</f>
        <v>1</v>
      </c>
      <c r="N410" s="363">
        <f>IF(ISBLANK(INDEX('Policy Characteristics'!H:H,MATCH($C410,'Policy Characteristics'!$C:$C,0))),"",INDEX('Policy Characteristics'!H:H,MATCH($C410,'Policy Characteristics'!$C:$C,0)))</f>
        <v>1</v>
      </c>
      <c r="O410" s="363" t="str">
        <f>IF(ISBLANK(INDEX('Policy Characteristics'!I:I,MATCH($C410,'Policy Characteristics'!$C:$C,0))),"",INDEX('Policy Characteristics'!I:I,MATCH($C410,'Policy Characteristics'!$C:$C,0)))</f>
        <v>on/off</v>
      </c>
      <c r="P410" s="363"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0" s="363" t="str">
        <f>IF(ISBLANK(INDEX('Policy Characteristics'!K:K,MATCH($C410,'Policy Characteristics'!$C:$C,0))),"",INDEX('Policy Characteristics'!K:K,MATCH($C410,'Policy Characteristics'!$C:$C,0)))</f>
        <v/>
      </c>
      <c r="R410" s="363" t="str">
        <f>IF(ISBLANK(INDEX('Policy Characteristics'!L:L,MATCH($C410,'Policy Characteristics'!$C:$C,0))),"",INDEX('Policy Characteristics'!L:L,MATCH($C410,'Policy Characteristics'!$C:$C,0)))</f>
        <v/>
      </c>
    </row>
    <row r="411" spans="1:18" s="363" customFormat="1" ht="19.95" customHeight="1">
      <c r="A411" s="363" t="str">
        <f>IF(ISBLANK(INDEX('Policy Characteristics'!A:A,MATCH($C411,'Policy Characteristics'!$C:$C,0))),"",INDEX('Policy Characteristics'!A:A,MATCH($C411,'Policy Characteristics'!$C:$C,0)))</f>
        <v>Electricity Supply</v>
      </c>
      <c r="B411" s="375" t="str">
        <f>IF(ISBLANK(INDEX('Policy Characteristics'!B:B,MATCH($C411,'Policy Characteristics'!$C:$C,0))),"",INDEX('Policy Characteristics'!B:B,MATCH($C411,'Policy Characteristics'!$C:$C,0)))</f>
        <v>Non BAU Mandated Capacity Construction</v>
      </c>
      <c r="C411" s="363" t="str">
        <f t="shared" si="24"/>
        <v>Boolean Use Non BAU Mandated Capacity Construction Schedule</v>
      </c>
      <c r="D411" s="356" t="s">
        <v>811</v>
      </c>
      <c r="E411" s="255"/>
      <c r="F411" s="356" t="s">
        <v>812</v>
      </c>
      <c r="G411" s="255"/>
      <c r="H411" s="18">
        <v>639</v>
      </c>
      <c r="I411" s="376" t="s">
        <v>741</v>
      </c>
      <c r="J411" s="377" t="str">
        <f>IF(ISBLANK(INDEX('Policy Characteristics'!D:D,MATCH($C411,'Policy Characteristics'!$C:$C,0))),"",INDEX('Policy Characteristics'!D:D,MATCH($C411,'Policy Characteristics'!$C:$C,0)))</f>
        <v>Non BAU Mandated Capacity Construction</v>
      </c>
      <c r="K411" s="363" t="str">
        <f>IF(ISBLANK(INDEX('Policy Characteristics'!E:E,MATCH($C411,'Policy Characteristics'!$C:$C,0))),"",INDEX('Policy Characteristics'!E:E,MATCH($C411,'Policy Characteristics'!$C:$C,0)))</f>
        <v/>
      </c>
      <c r="L411" s="363">
        <f>IF(ISBLANK(INDEX('Policy Characteristics'!F:F,MATCH($C411,'Policy Characteristics'!$C:$C,0))),"",INDEX('Policy Characteristics'!F:F,MATCH($C411,'Policy Characteristics'!$C:$C,0)))</f>
        <v>0</v>
      </c>
      <c r="M411" s="363">
        <f>IF(ISBLANK(INDEX('Policy Characteristics'!G:G,MATCH($C411,'Policy Characteristics'!$C:$C,0))),"",INDEX('Policy Characteristics'!G:G,MATCH($C411,'Policy Characteristics'!$C:$C,0)))</f>
        <v>1</v>
      </c>
      <c r="N411" s="363">
        <f>IF(ISBLANK(INDEX('Policy Characteristics'!H:H,MATCH($C411,'Policy Characteristics'!$C:$C,0))),"",INDEX('Policy Characteristics'!H:H,MATCH($C411,'Policy Characteristics'!$C:$C,0)))</f>
        <v>1</v>
      </c>
      <c r="O411" s="363" t="str">
        <f>IF(ISBLANK(INDEX('Policy Characteristics'!I:I,MATCH($C411,'Policy Characteristics'!$C:$C,0))),"",INDEX('Policy Characteristics'!I:I,MATCH($C411,'Policy Characteristics'!$C:$C,0)))</f>
        <v>on/off</v>
      </c>
      <c r="P411" s="363"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1" s="363" t="str">
        <f>IF(ISBLANK(INDEX('Policy Characteristics'!K:K,MATCH($C411,'Policy Characteristics'!$C:$C,0))),"",INDEX('Policy Characteristics'!K:K,MATCH($C411,'Policy Characteristics'!$C:$C,0)))</f>
        <v/>
      </c>
      <c r="R411" s="363" t="str">
        <f>IF(ISBLANK(INDEX('Policy Characteristics'!L:L,MATCH($C411,'Policy Characteristics'!$C:$C,0))),"",INDEX('Policy Characteristics'!L:L,MATCH($C411,'Policy Characteristics'!$C:$C,0)))</f>
        <v/>
      </c>
    </row>
    <row r="412" spans="1:18" s="363" customFormat="1" ht="19.95" customHeight="1">
      <c r="A412" s="363" t="str">
        <f>IF(ISBLANK(INDEX('Policy Characteristics'!A:A,MATCH($C412,'Policy Characteristics'!$C:$C,0))),"",INDEX('Policy Characteristics'!A:A,MATCH($C412,'Policy Characteristics'!$C:$C,0)))</f>
        <v>Electricity Supply</v>
      </c>
      <c r="B412" s="375" t="str">
        <f>IF(ISBLANK(INDEX('Policy Characteristics'!B:B,MATCH($C412,'Policy Characteristics'!$C:$C,0))),"",INDEX('Policy Characteristics'!B:B,MATCH($C412,'Policy Characteristics'!$C:$C,0)))</f>
        <v>Non BAU Mandated Capacity Construction</v>
      </c>
      <c r="C412" s="363" t="str">
        <f t="shared" si="24"/>
        <v>Boolean Use Non BAU Mandated Capacity Construction Schedule</v>
      </c>
      <c r="D412" s="356" t="s">
        <v>813</v>
      </c>
      <c r="E412" s="255"/>
      <c r="F412" s="356" t="s">
        <v>814</v>
      </c>
      <c r="G412" s="255"/>
      <c r="H412" s="18">
        <v>640</v>
      </c>
      <c r="I412" s="376" t="s">
        <v>741</v>
      </c>
      <c r="J412" s="377" t="str">
        <f>IF(ISBLANK(INDEX('Policy Characteristics'!D:D,MATCH($C412,'Policy Characteristics'!$C:$C,0))),"",INDEX('Policy Characteristics'!D:D,MATCH($C412,'Policy Characteristics'!$C:$C,0)))</f>
        <v>Non BAU Mandated Capacity Construction</v>
      </c>
      <c r="K412" s="363" t="str">
        <f>IF(ISBLANK(INDEX('Policy Characteristics'!E:E,MATCH($C412,'Policy Characteristics'!$C:$C,0))),"",INDEX('Policy Characteristics'!E:E,MATCH($C412,'Policy Characteristics'!$C:$C,0)))</f>
        <v/>
      </c>
      <c r="L412" s="363">
        <f>IF(ISBLANK(INDEX('Policy Characteristics'!F:F,MATCH($C412,'Policy Characteristics'!$C:$C,0))),"",INDEX('Policy Characteristics'!F:F,MATCH($C412,'Policy Characteristics'!$C:$C,0)))</f>
        <v>0</v>
      </c>
      <c r="M412" s="363">
        <f>IF(ISBLANK(INDEX('Policy Characteristics'!G:G,MATCH($C412,'Policy Characteristics'!$C:$C,0))),"",INDEX('Policy Characteristics'!G:G,MATCH($C412,'Policy Characteristics'!$C:$C,0)))</f>
        <v>1</v>
      </c>
      <c r="N412" s="363">
        <f>IF(ISBLANK(INDEX('Policy Characteristics'!H:H,MATCH($C412,'Policy Characteristics'!$C:$C,0))),"",INDEX('Policy Characteristics'!H:H,MATCH($C412,'Policy Characteristics'!$C:$C,0)))</f>
        <v>1</v>
      </c>
      <c r="O412" s="363" t="str">
        <f>IF(ISBLANK(INDEX('Policy Characteristics'!I:I,MATCH($C412,'Policy Characteristics'!$C:$C,0))),"",INDEX('Policy Characteristics'!I:I,MATCH($C412,'Policy Characteristics'!$C:$C,0)))</f>
        <v>on/off</v>
      </c>
      <c r="P412" s="363"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2" s="363" t="str">
        <f>IF(ISBLANK(INDEX('Policy Characteristics'!K:K,MATCH($C412,'Policy Characteristics'!$C:$C,0))),"",INDEX('Policy Characteristics'!K:K,MATCH($C412,'Policy Characteristics'!$C:$C,0)))</f>
        <v/>
      </c>
      <c r="R412" s="363" t="str">
        <f>IF(ISBLANK(INDEX('Policy Characteristics'!L:L,MATCH($C412,'Policy Characteristics'!$C:$C,0))),"",INDEX('Policy Characteristics'!L:L,MATCH($C412,'Policy Characteristics'!$C:$C,0)))</f>
        <v/>
      </c>
    </row>
    <row r="413" spans="1:18" s="363" customFormat="1" ht="19.95" customHeight="1">
      <c r="A413" s="363" t="str">
        <f>IF(ISBLANK(INDEX('Policy Characteristics'!A:A,MATCH($C413,'Policy Characteristics'!$C:$C,0))),"",INDEX('Policy Characteristics'!A:A,MATCH($C413,'Policy Characteristics'!$C:$C,0)))</f>
        <v>Electricity Supply</v>
      </c>
      <c r="B413" s="375" t="str">
        <f>IF(ISBLANK(INDEX('Policy Characteristics'!B:B,MATCH($C413,'Policy Characteristics'!$C:$C,0))),"",INDEX('Policy Characteristics'!B:B,MATCH($C413,'Policy Characteristics'!$C:$C,0)))</f>
        <v>Non BAU Mandated Capacity Construction</v>
      </c>
      <c r="C413" s="363" t="str">
        <f t="shared" si="24"/>
        <v>Boolean Use Non BAU Mandated Capacity Construction Schedule</v>
      </c>
      <c r="D413" s="356" t="s">
        <v>815</v>
      </c>
      <c r="E413" s="255"/>
      <c r="F413" s="356" t="s">
        <v>816</v>
      </c>
      <c r="G413" s="255"/>
      <c r="H413" s="18">
        <v>641</v>
      </c>
      <c r="I413" s="376" t="s">
        <v>741</v>
      </c>
      <c r="J413" s="377" t="str">
        <f>IF(ISBLANK(INDEX('Policy Characteristics'!D:D,MATCH($C413,'Policy Characteristics'!$C:$C,0))),"",INDEX('Policy Characteristics'!D:D,MATCH($C413,'Policy Characteristics'!$C:$C,0)))</f>
        <v>Non BAU Mandated Capacity Construction</v>
      </c>
      <c r="K413" s="363" t="str">
        <f>IF(ISBLANK(INDEX('Policy Characteristics'!E:E,MATCH($C413,'Policy Characteristics'!$C:$C,0))),"",INDEX('Policy Characteristics'!E:E,MATCH($C413,'Policy Characteristics'!$C:$C,0)))</f>
        <v/>
      </c>
      <c r="L413" s="363">
        <f>IF(ISBLANK(INDEX('Policy Characteristics'!F:F,MATCH($C413,'Policy Characteristics'!$C:$C,0))),"",INDEX('Policy Characteristics'!F:F,MATCH($C413,'Policy Characteristics'!$C:$C,0)))</f>
        <v>0</v>
      </c>
      <c r="M413" s="363">
        <f>IF(ISBLANK(INDEX('Policy Characteristics'!G:G,MATCH($C413,'Policy Characteristics'!$C:$C,0))),"",INDEX('Policy Characteristics'!G:G,MATCH($C413,'Policy Characteristics'!$C:$C,0)))</f>
        <v>1</v>
      </c>
      <c r="N413" s="363">
        <f>IF(ISBLANK(INDEX('Policy Characteristics'!H:H,MATCH($C413,'Policy Characteristics'!$C:$C,0))),"",INDEX('Policy Characteristics'!H:H,MATCH($C413,'Policy Characteristics'!$C:$C,0)))</f>
        <v>1</v>
      </c>
      <c r="O413" s="363" t="str">
        <f>IF(ISBLANK(INDEX('Policy Characteristics'!I:I,MATCH($C413,'Policy Characteristics'!$C:$C,0))),"",INDEX('Policy Characteristics'!I:I,MATCH($C413,'Policy Characteristics'!$C:$C,0)))</f>
        <v>on/off</v>
      </c>
      <c r="P413" s="363"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3" s="363" t="str">
        <f>IF(ISBLANK(INDEX('Policy Characteristics'!K:K,MATCH($C413,'Policy Characteristics'!$C:$C,0))),"",INDEX('Policy Characteristics'!K:K,MATCH($C413,'Policy Characteristics'!$C:$C,0)))</f>
        <v/>
      </c>
      <c r="R413" s="363" t="str">
        <f>IF(ISBLANK(INDEX('Policy Characteristics'!L:L,MATCH($C413,'Policy Characteristics'!$C:$C,0))),"",INDEX('Policy Characteristics'!L:L,MATCH($C413,'Policy Characteristics'!$C:$C,0)))</f>
        <v/>
      </c>
    </row>
    <row r="414" spans="1:18" s="363" customFormat="1" ht="19.95" customHeight="1">
      <c r="A414" s="363" t="str">
        <f>IF(ISBLANK(INDEX('Policy Characteristics'!A:A,MATCH($C414,'Policy Characteristics'!$C:$C,0))),"",INDEX('Policy Characteristics'!A:A,MATCH($C414,'Policy Characteristics'!$C:$C,0)))</f>
        <v>Electricity Supply</v>
      </c>
      <c r="B414" s="375" t="str">
        <f>IF(ISBLANK(INDEX('Policy Characteristics'!B:B,MATCH($C414,'Policy Characteristics'!$C:$C,0))),"",INDEX('Policy Characteristics'!B:B,MATCH($C414,'Policy Characteristics'!$C:$C,0)))</f>
        <v>Non BAU Mandated Capacity Construction</v>
      </c>
      <c r="C414" s="363" t="str">
        <f t="shared" si="24"/>
        <v>Boolean Use Non BAU Mandated Capacity Construction Schedule</v>
      </c>
      <c r="D414" s="356" t="s">
        <v>817</v>
      </c>
      <c r="E414" s="255"/>
      <c r="F414" s="356" t="s">
        <v>818</v>
      </c>
      <c r="G414" s="255"/>
      <c r="H414" s="18">
        <v>642</v>
      </c>
      <c r="I414" s="376" t="s">
        <v>741</v>
      </c>
      <c r="J414" s="377" t="str">
        <f>IF(ISBLANK(INDEX('Policy Characteristics'!D:D,MATCH($C414,'Policy Characteristics'!$C:$C,0))),"",INDEX('Policy Characteristics'!D:D,MATCH($C414,'Policy Characteristics'!$C:$C,0)))</f>
        <v>Non BAU Mandated Capacity Construction</v>
      </c>
      <c r="K414" s="363" t="str">
        <f>IF(ISBLANK(INDEX('Policy Characteristics'!E:E,MATCH($C414,'Policy Characteristics'!$C:$C,0))),"",INDEX('Policy Characteristics'!E:E,MATCH($C414,'Policy Characteristics'!$C:$C,0)))</f>
        <v/>
      </c>
      <c r="L414" s="363">
        <f>IF(ISBLANK(INDEX('Policy Characteristics'!F:F,MATCH($C414,'Policy Characteristics'!$C:$C,0))),"",INDEX('Policy Characteristics'!F:F,MATCH($C414,'Policy Characteristics'!$C:$C,0)))</f>
        <v>0</v>
      </c>
      <c r="M414" s="363">
        <f>IF(ISBLANK(INDEX('Policy Characteristics'!G:G,MATCH($C414,'Policy Characteristics'!$C:$C,0))),"",INDEX('Policy Characteristics'!G:G,MATCH($C414,'Policy Characteristics'!$C:$C,0)))</f>
        <v>1</v>
      </c>
      <c r="N414" s="363">
        <f>IF(ISBLANK(INDEX('Policy Characteristics'!H:H,MATCH($C414,'Policy Characteristics'!$C:$C,0))),"",INDEX('Policy Characteristics'!H:H,MATCH($C414,'Policy Characteristics'!$C:$C,0)))</f>
        <v>1</v>
      </c>
      <c r="O414" s="363" t="str">
        <f>IF(ISBLANK(INDEX('Policy Characteristics'!I:I,MATCH($C414,'Policy Characteristics'!$C:$C,0))),"",INDEX('Policy Characteristics'!I:I,MATCH($C414,'Policy Characteristics'!$C:$C,0)))</f>
        <v>on/off</v>
      </c>
      <c r="P414" s="363"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4" s="363" t="str">
        <f>IF(ISBLANK(INDEX('Policy Characteristics'!K:K,MATCH($C414,'Policy Characteristics'!$C:$C,0))),"",INDEX('Policy Characteristics'!K:K,MATCH($C414,'Policy Characteristics'!$C:$C,0)))</f>
        <v/>
      </c>
      <c r="R414" s="363" t="str">
        <f>IF(ISBLANK(INDEX('Policy Characteristics'!L:L,MATCH($C414,'Policy Characteristics'!$C:$C,0))),"",INDEX('Policy Characteristics'!L:L,MATCH($C414,'Policy Characteristics'!$C:$C,0)))</f>
        <v/>
      </c>
    </row>
    <row r="415" spans="1:18" s="363" customFormat="1" ht="19.95" customHeight="1">
      <c r="A415" s="363" t="str">
        <f>IF(ISBLANK(INDEX('Policy Characteristics'!A:A,MATCH($C415,'Policy Characteristics'!$C:$C,0))),"",INDEX('Policy Characteristics'!A:A,MATCH($C415,'Policy Characteristics'!$C:$C,0)))</f>
        <v>Electricity Supply</v>
      </c>
      <c r="B415" s="375" t="str">
        <f>IF(ISBLANK(INDEX('Policy Characteristics'!B:B,MATCH($C415,'Policy Characteristics'!$C:$C,0))),"",INDEX('Policy Characteristics'!B:B,MATCH($C415,'Policy Characteristics'!$C:$C,0)))</f>
        <v>Non BAU Mandated Capacity Construction</v>
      </c>
      <c r="C415" s="363" t="str">
        <f t="shared" si="24"/>
        <v>Boolean Use Non BAU Mandated Capacity Construction Schedule</v>
      </c>
      <c r="D415" s="356" t="s">
        <v>819</v>
      </c>
      <c r="E415" s="255"/>
      <c r="F415" s="356" t="s">
        <v>820</v>
      </c>
      <c r="G415" s="255"/>
      <c r="H415" s="18">
        <v>643</v>
      </c>
      <c r="I415" s="376" t="s">
        <v>741</v>
      </c>
      <c r="J415" s="377" t="str">
        <f>IF(ISBLANK(INDEX('Policy Characteristics'!D:D,MATCH($C415,'Policy Characteristics'!$C:$C,0))),"",INDEX('Policy Characteristics'!D:D,MATCH($C415,'Policy Characteristics'!$C:$C,0)))</f>
        <v>Non BAU Mandated Capacity Construction</v>
      </c>
      <c r="K415" s="363" t="str">
        <f>IF(ISBLANK(INDEX('Policy Characteristics'!E:E,MATCH($C415,'Policy Characteristics'!$C:$C,0))),"",INDEX('Policy Characteristics'!E:E,MATCH($C415,'Policy Characteristics'!$C:$C,0)))</f>
        <v/>
      </c>
      <c r="L415" s="363">
        <f>IF(ISBLANK(INDEX('Policy Characteristics'!F:F,MATCH($C415,'Policy Characteristics'!$C:$C,0))),"",INDEX('Policy Characteristics'!F:F,MATCH($C415,'Policy Characteristics'!$C:$C,0)))</f>
        <v>0</v>
      </c>
      <c r="M415" s="363">
        <f>IF(ISBLANK(INDEX('Policy Characteristics'!G:G,MATCH($C415,'Policy Characteristics'!$C:$C,0))),"",INDEX('Policy Characteristics'!G:G,MATCH($C415,'Policy Characteristics'!$C:$C,0)))</f>
        <v>1</v>
      </c>
      <c r="N415" s="363">
        <f>IF(ISBLANK(INDEX('Policy Characteristics'!H:H,MATCH($C415,'Policy Characteristics'!$C:$C,0))),"",INDEX('Policy Characteristics'!H:H,MATCH($C415,'Policy Characteristics'!$C:$C,0)))</f>
        <v>1</v>
      </c>
      <c r="O415" s="363" t="str">
        <f>IF(ISBLANK(INDEX('Policy Characteristics'!I:I,MATCH($C415,'Policy Characteristics'!$C:$C,0))),"",INDEX('Policy Characteristics'!I:I,MATCH($C415,'Policy Characteristics'!$C:$C,0)))</f>
        <v>on/off</v>
      </c>
      <c r="P415" s="363"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5" s="363" t="str">
        <f>IF(ISBLANK(INDEX('Policy Characteristics'!K:K,MATCH($C415,'Policy Characteristics'!$C:$C,0))),"",INDEX('Policy Characteristics'!K:K,MATCH($C415,'Policy Characteristics'!$C:$C,0)))</f>
        <v/>
      </c>
      <c r="R415" s="363" t="str">
        <f>IF(ISBLANK(INDEX('Policy Characteristics'!L:L,MATCH($C415,'Policy Characteristics'!$C:$C,0))),"",INDEX('Policy Characteristics'!L:L,MATCH($C415,'Policy Characteristics'!$C:$C,0)))</f>
        <v/>
      </c>
    </row>
    <row r="416" spans="1:18" s="363" customFormat="1" ht="19.95" customHeight="1">
      <c r="A416" s="363" t="str">
        <f>IF(ISBLANK(INDEX('Policy Characteristics'!A:A,MATCH($C416,'Policy Characteristics'!$C:$C,0))),"",INDEX('Policy Characteristics'!A:A,MATCH($C416,'Policy Characteristics'!$C:$C,0)))</f>
        <v>Electricity Supply</v>
      </c>
      <c r="B416" s="375" t="str">
        <f>IF(ISBLANK(INDEX('Policy Characteristics'!B:B,MATCH($C416,'Policy Characteristics'!$C:$C,0))),"",INDEX('Policy Characteristics'!B:B,MATCH($C416,'Policy Characteristics'!$C:$C,0)))</f>
        <v>Non BAU Mandated Capacity Construction</v>
      </c>
      <c r="C416" s="363" t="str">
        <f t="shared" si="24"/>
        <v>Boolean Use Non BAU Mandated Capacity Construction Schedule</v>
      </c>
      <c r="D416" s="356" t="s">
        <v>821</v>
      </c>
      <c r="E416" s="255"/>
      <c r="F416" s="356" t="s">
        <v>822</v>
      </c>
      <c r="G416" s="255"/>
      <c r="H416" s="18">
        <v>644</v>
      </c>
      <c r="I416" s="376" t="s">
        <v>741</v>
      </c>
      <c r="J416" s="377" t="str">
        <f>IF(ISBLANK(INDEX('Policy Characteristics'!D:D,MATCH($C416,'Policy Characteristics'!$C:$C,0))),"",INDEX('Policy Characteristics'!D:D,MATCH($C416,'Policy Characteristics'!$C:$C,0)))</f>
        <v>Non BAU Mandated Capacity Construction</v>
      </c>
      <c r="K416" s="363" t="str">
        <f>IF(ISBLANK(INDEX('Policy Characteristics'!E:E,MATCH($C416,'Policy Characteristics'!$C:$C,0))),"",INDEX('Policy Characteristics'!E:E,MATCH($C416,'Policy Characteristics'!$C:$C,0)))</f>
        <v/>
      </c>
      <c r="L416" s="363">
        <f>IF(ISBLANK(INDEX('Policy Characteristics'!F:F,MATCH($C416,'Policy Characteristics'!$C:$C,0))),"",INDEX('Policy Characteristics'!F:F,MATCH($C416,'Policy Characteristics'!$C:$C,0)))</f>
        <v>0</v>
      </c>
      <c r="M416" s="363">
        <f>IF(ISBLANK(INDEX('Policy Characteristics'!G:G,MATCH($C416,'Policy Characteristics'!$C:$C,0))),"",INDEX('Policy Characteristics'!G:G,MATCH($C416,'Policy Characteristics'!$C:$C,0)))</f>
        <v>1</v>
      </c>
      <c r="N416" s="363">
        <f>IF(ISBLANK(INDEX('Policy Characteristics'!H:H,MATCH($C416,'Policy Characteristics'!$C:$C,0))),"",INDEX('Policy Characteristics'!H:H,MATCH($C416,'Policy Characteristics'!$C:$C,0)))</f>
        <v>1</v>
      </c>
      <c r="O416" s="363" t="str">
        <f>IF(ISBLANK(INDEX('Policy Characteristics'!I:I,MATCH($C416,'Policy Characteristics'!$C:$C,0))),"",INDEX('Policy Characteristics'!I:I,MATCH($C416,'Policy Characteristics'!$C:$C,0)))</f>
        <v>on/off</v>
      </c>
      <c r="P416" s="363"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6" s="363" t="str">
        <f>IF(ISBLANK(INDEX('Policy Characteristics'!K:K,MATCH($C416,'Policy Characteristics'!$C:$C,0))),"",INDEX('Policy Characteristics'!K:K,MATCH($C416,'Policy Characteristics'!$C:$C,0)))</f>
        <v/>
      </c>
      <c r="R416" s="363" t="str">
        <f>IF(ISBLANK(INDEX('Policy Characteristics'!L:L,MATCH($C416,'Policy Characteristics'!$C:$C,0))),"",INDEX('Policy Characteristics'!L:L,MATCH($C416,'Policy Characteristics'!$C:$C,0)))</f>
        <v/>
      </c>
    </row>
    <row r="417" spans="1:18" s="363" customFormat="1" ht="19.95" customHeight="1">
      <c r="A417" s="363" t="str">
        <f>IF(ISBLANK(INDEX('Policy Characteristics'!A:A,MATCH($C417,'Policy Characteristics'!$C:$C,0))),"",INDEX('Policy Characteristics'!A:A,MATCH($C417,'Policy Characteristics'!$C:$C,0)))</f>
        <v>Electricity Supply</v>
      </c>
      <c r="B417" s="375" t="str">
        <f>IF(ISBLANK(INDEX('Policy Characteristics'!B:B,MATCH($C417,'Policy Characteristics'!$C:$C,0))),"",INDEX('Policy Characteristics'!B:B,MATCH($C417,'Policy Characteristics'!$C:$C,0)))</f>
        <v>Non BAU Mandated Capacity Construction</v>
      </c>
      <c r="C417" s="363" t="str">
        <f t="shared" si="24"/>
        <v>Boolean Use Non BAU Mandated Capacity Construction Schedule</v>
      </c>
      <c r="D417" s="356" t="s">
        <v>823</v>
      </c>
      <c r="E417" s="255"/>
      <c r="F417" s="356" t="s">
        <v>824</v>
      </c>
      <c r="G417" s="255"/>
      <c r="H417" s="18">
        <v>645</v>
      </c>
      <c r="I417" s="376" t="s">
        <v>731</v>
      </c>
      <c r="J417" s="377" t="str">
        <f>IF(ISBLANK(INDEX('Policy Characteristics'!D:D,MATCH($C417,'Policy Characteristics'!$C:$C,0))),"",INDEX('Policy Characteristics'!D:D,MATCH($C417,'Policy Characteristics'!$C:$C,0)))</f>
        <v>Non BAU Mandated Capacity Construction</v>
      </c>
      <c r="K417" s="363" t="str">
        <f>IF(ISBLANK(INDEX('Policy Characteristics'!E:E,MATCH($C417,'Policy Characteristics'!$C:$C,0))),"",INDEX('Policy Characteristics'!E:E,MATCH($C417,'Policy Characteristics'!$C:$C,0)))</f>
        <v/>
      </c>
      <c r="L417" s="363">
        <f>IF(ISBLANK(INDEX('Policy Characteristics'!F:F,MATCH($C417,'Policy Characteristics'!$C:$C,0))),"",INDEX('Policy Characteristics'!F:F,MATCH($C417,'Policy Characteristics'!$C:$C,0)))</f>
        <v>0</v>
      </c>
      <c r="M417" s="363">
        <f>IF(ISBLANK(INDEX('Policy Characteristics'!G:G,MATCH($C417,'Policy Characteristics'!$C:$C,0))),"",INDEX('Policy Characteristics'!G:G,MATCH($C417,'Policy Characteristics'!$C:$C,0)))</f>
        <v>1</v>
      </c>
      <c r="N417" s="363">
        <f>IF(ISBLANK(INDEX('Policy Characteristics'!H:H,MATCH($C417,'Policy Characteristics'!$C:$C,0))),"",INDEX('Policy Characteristics'!H:H,MATCH($C417,'Policy Characteristics'!$C:$C,0)))</f>
        <v>1</v>
      </c>
      <c r="O417" s="363" t="str">
        <f>IF(ISBLANK(INDEX('Policy Characteristics'!I:I,MATCH($C417,'Policy Characteristics'!$C:$C,0))),"",INDEX('Policy Characteristics'!I:I,MATCH($C417,'Policy Characteristics'!$C:$C,0)))</f>
        <v>on/off</v>
      </c>
      <c r="P417" s="363"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7" s="363" t="str">
        <f>IF(ISBLANK(INDEX('Policy Characteristics'!K:K,MATCH($C417,'Policy Characteristics'!$C:$C,0))),"",INDEX('Policy Characteristics'!K:K,MATCH($C417,'Policy Characteristics'!$C:$C,0)))</f>
        <v/>
      </c>
      <c r="R417" s="363" t="str">
        <f>IF(ISBLANK(INDEX('Policy Characteristics'!L:L,MATCH($C417,'Policy Characteristics'!$C:$C,0))),"",INDEX('Policy Characteristics'!L:L,MATCH($C417,'Policy Characteristics'!$C:$C,0)))</f>
        <v/>
      </c>
    </row>
    <row r="418" spans="1:18" s="363" customFormat="1" ht="19.95" customHeight="1">
      <c r="A418" s="363" t="str">
        <f>IF(ISBLANK(INDEX('Policy Characteristics'!A:A,MATCH($C418,'Policy Characteristics'!$C:$C,0))),"",INDEX('Policy Characteristics'!A:A,MATCH($C418,'Policy Characteristics'!$C:$C,0)))</f>
        <v>Electricity Supply</v>
      </c>
      <c r="B418" s="375" t="str">
        <f>IF(ISBLANK(INDEX('Policy Characteristics'!B:B,MATCH($C418,'Policy Characteristics'!$C:$C,0))),"",INDEX('Policy Characteristics'!B:B,MATCH($C418,'Policy Characteristics'!$C:$C,0)))</f>
        <v>Non BAU Mandated Capacity Construction</v>
      </c>
      <c r="C418" s="363" t="str">
        <f t="shared" si="24"/>
        <v>Boolean Use Non BAU Mandated Capacity Construction Schedule</v>
      </c>
      <c r="D418" s="356" t="s">
        <v>825</v>
      </c>
      <c r="E418" s="255"/>
      <c r="F418" s="356" t="s">
        <v>826</v>
      </c>
      <c r="G418" s="255"/>
      <c r="H418" s="18">
        <v>646</v>
      </c>
      <c r="I418" s="376" t="s">
        <v>741</v>
      </c>
      <c r="J418" s="377" t="str">
        <f>IF(ISBLANK(INDEX('Policy Characteristics'!D:D,MATCH($C418,'Policy Characteristics'!$C:$C,0))),"",INDEX('Policy Characteristics'!D:D,MATCH($C418,'Policy Characteristics'!$C:$C,0)))</f>
        <v>Non BAU Mandated Capacity Construction</v>
      </c>
      <c r="K418" s="363" t="str">
        <f>IF(ISBLANK(INDEX('Policy Characteristics'!E:E,MATCH($C418,'Policy Characteristics'!$C:$C,0))),"",INDEX('Policy Characteristics'!E:E,MATCH($C418,'Policy Characteristics'!$C:$C,0)))</f>
        <v/>
      </c>
      <c r="L418" s="363">
        <f>IF(ISBLANK(INDEX('Policy Characteristics'!F:F,MATCH($C418,'Policy Characteristics'!$C:$C,0))),"",INDEX('Policy Characteristics'!F:F,MATCH($C418,'Policy Characteristics'!$C:$C,0)))</f>
        <v>0</v>
      </c>
      <c r="M418" s="363">
        <f>IF(ISBLANK(INDEX('Policy Characteristics'!G:G,MATCH($C418,'Policy Characteristics'!$C:$C,0))),"",INDEX('Policy Characteristics'!G:G,MATCH($C418,'Policy Characteristics'!$C:$C,0)))</f>
        <v>1</v>
      </c>
      <c r="N418" s="363">
        <f>IF(ISBLANK(INDEX('Policy Characteristics'!H:H,MATCH($C418,'Policy Characteristics'!$C:$C,0))),"",INDEX('Policy Characteristics'!H:H,MATCH($C418,'Policy Characteristics'!$C:$C,0)))</f>
        <v>1</v>
      </c>
      <c r="O418" s="363" t="str">
        <f>IF(ISBLANK(INDEX('Policy Characteristics'!I:I,MATCH($C418,'Policy Characteristics'!$C:$C,0))),"",INDEX('Policy Characteristics'!I:I,MATCH($C418,'Policy Characteristics'!$C:$C,0)))</f>
        <v>on/off</v>
      </c>
      <c r="P418" s="363"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8" s="363" t="str">
        <f>IF(ISBLANK(INDEX('Policy Characteristics'!K:K,MATCH($C418,'Policy Characteristics'!$C:$C,0))),"",INDEX('Policy Characteristics'!K:K,MATCH($C418,'Policy Characteristics'!$C:$C,0)))</f>
        <v/>
      </c>
      <c r="R418" s="363" t="str">
        <f>IF(ISBLANK(INDEX('Policy Characteristics'!L:L,MATCH($C418,'Policy Characteristics'!$C:$C,0))),"",INDEX('Policy Characteristics'!L:L,MATCH($C418,'Policy Characteristics'!$C:$C,0)))</f>
        <v/>
      </c>
    </row>
    <row r="419" spans="1:18" s="363" customFormat="1" ht="19.95" customHeight="1">
      <c r="A419" s="363" t="str">
        <f>IF(ISBLANK(INDEX('Policy Characteristics'!A:A,MATCH($C419,'Policy Characteristics'!$C:$C,0))),"",INDEX('Policy Characteristics'!A:A,MATCH($C419,'Policy Characteristics'!$C:$C,0)))</f>
        <v>Electricity Supply</v>
      </c>
      <c r="B419" s="375" t="str">
        <f>IF(ISBLANK(INDEX('Policy Characteristics'!B:B,MATCH($C419,'Policy Characteristics'!$C:$C,0))),"",INDEX('Policy Characteristics'!B:B,MATCH($C419,'Policy Characteristics'!$C:$C,0)))</f>
        <v>Non BAU Mandated Capacity Construction</v>
      </c>
      <c r="C419" s="363" t="str">
        <f t="shared" si="24"/>
        <v>Boolean Use Non BAU Mandated Capacity Construction Schedule</v>
      </c>
      <c r="D419" s="356" t="s">
        <v>827</v>
      </c>
      <c r="E419" s="255"/>
      <c r="F419" s="356" t="s">
        <v>828</v>
      </c>
      <c r="G419" s="255"/>
      <c r="H419" s="18">
        <v>647</v>
      </c>
      <c r="I419" s="376" t="s">
        <v>741</v>
      </c>
      <c r="J419" s="377" t="str">
        <f>IF(ISBLANK(INDEX('Policy Characteristics'!D:D,MATCH($C419,'Policy Characteristics'!$C:$C,0))),"",INDEX('Policy Characteristics'!D:D,MATCH($C419,'Policy Characteristics'!$C:$C,0)))</f>
        <v>Non BAU Mandated Capacity Construction</v>
      </c>
      <c r="K419" s="363" t="str">
        <f>IF(ISBLANK(INDEX('Policy Characteristics'!E:E,MATCH($C419,'Policy Characteristics'!$C:$C,0))),"",INDEX('Policy Characteristics'!E:E,MATCH($C419,'Policy Characteristics'!$C:$C,0)))</f>
        <v/>
      </c>
      <c r="L419" s="363">
        <f>IF(ISBLANK(INDEX('Policy Characteristics'!F:F,MATCH($C419,'Policy Characteristics'!$C:$C,0))),"",INDEX('Policy Characteristics'!F:F,MATCH($C419,'Policy Characteristics'!$C:$C,0)))</f>
        <v>0</v>
      </c>
      <c r="M419" s="363">
        <f>IF(ISBLANK(INDEX('Policy Characteristics'!G:G,MATCH($C419,'Policy Characteristics'!$C:$C,0))),"",INDEX('Policy Characteristics'!G:G,MATCH($C419,'Policy Characteristics'!$C:$C,0)))</f>
        <v>1</v>
      </c>
      <c r="N419" s="363">
        <f>IF(ISBLANK(INDEX('Policy Characteristics'!H:H,MATCH($C419,'Policy Characteristics'!$C:$C,0))),"",INDEX('Policy Characteristics'!H:H,MATCH($C419,'Policy Characteristics'!$C:$C,0)))</f>
        <v>1</v>
      </c>
      <c r="O419" s="363" t="str">
        <f>IF(ISBLANK(INDEX('Policy Characteristics'!I:I,MATCH($C419,'Policy Characteristics'!$C:$C,0))),"",INDEX('Policy Characteristics'!I:I,MATCH($C419,'Policy Characteristics'!$C:$C,0)))</f>
        <v>on/off</v>
      </c>
      <c r="P419" s="363"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9" s="363" t="str">
        <f>IF(ISBLANK(INDEX('Policy Characteristics'!K:K,MATCH($C419,'Policy Characteristics'!$C:$C,0))),"",INDEX('Policy Characteristics'!K:K,MATCH($C419,'Policy Characteristics'!$C:$C,0)))</f>
        <v/>
      </c>
      <c r="R419" s="363" t="str">
        <f>IF(ISBLANK(INDEX('Policy Characteristics'!L:L,MATCH($C419,'Policy Characteristics'!$C:$C,0))),"",INDEX('Policy Characteristics'!L:L,MATCH($C419,'Policy Characteristics'!$C:$C,0)))</f>
        <v/>
      </c>
    </row>
    <row r="420" spans="1:18" s="363" customFormat="1" ht="19.95" customHeight="1">
      <c r="A420" s="363" t="str">
        <f>IF(ISBLANK(INDEX('Policy Characteristics'!A:A,MATCH($C420,'Policy Characteristics'!$C:$C,0))),"",INDEX('Policy Characteristics'!A:A,MATCH($C420,'Policy Characteristics'!$C:$C,0)))</f>
        <v>Electricity Supply</v>
      </c>
      <c r="B420" s="375" t="str">
        <f>IF(ISBLANK(INDEX('Policy Characteristics'!B:B,MATCH($C420,'Policy Characteristics'!$C:$C,0))),"",INDEX('Policy Characteristics'!B:B,MATCH($C420,'Policy Characteristics'!$C:$C,0)))</f>
        <v>Non BAU Mandated Capacity Construction</v>
      </c>
      <c r="C420" s="363" t="str">
        <f t="shared" si="24"/>
        <v>Boolean Use Non BAU Mandated Capacity Construction Schedule</v>
      </c>
      <c r="D420" s="356" t="s">
        <v>829</v>
      </c>
      <c r="E420" s="255"/>
      <c r="F420" s="356" t="s">
        <v>830</v>
      </c>
      <c r="G420" s="255"/>
      <c r="H420" s="18">
        <v>648</v>
      </c>
      <c r="I420" s="376" t="s">
        <v>741</v>
      </c>
      <c r="J420" s="377" t="str">
        <f>IF(ISBLANK(INDEX('Policy Characteristics'!D:D,MATCH($C420,'Policy Characteristics'!$C:$C,0))),"",INDEX('Policy Characteristics'!D:D,MATCH($C420,'Policy Characteristics'!$C:$C,0)))</f>
        <v>Non BAU Mandated Capacity Construction</v>
      </c>
      <c r="K420" s="363" t="str">
        <f>IF(ISBLANK(INDEX('Policy Characteristics'!E:E,MATCH($C420,'Policy Characteristics'!$C:$C,0))),"",INDEX('Policy Characteristics'!E:E,MATCH($C420,'Policy Characteristics'!$C:$C,0)))</f>
        <v/>
      </c>
      <c r="L420" s="363">
        <f>IF(ISBLANK(INDEX('Policy Characteristics'!F:F,MATCH($C420,'Policy Characteristics'!$C:$C,0))),"",INDEX('Policy Characteristics'!F:F,MATCH($C420,'Policy Characteristics'!$C:$C,0)))</f>
        <v>0</v>
      </c>
      <c r="M420" s="363">
        <f>IF(ISBLANK(INDEX('Policy Characteristics'!G:G,MATCH($C420,'Policy Characteristics'!$C:$C,0))),"",INDEX('Policy Characteristics'!G:G,MATCH($C420,'Policy Characteristics'!$C:$C,0)))</f>
        <v>1</v>
      </c>
      <c r="N420" s="363">
        <f>IF(ISBLANK(INDEX('Policy Characteristics'!H:H,MATCH($C420,'Policy Characteristics'!$C:$C,0))),"",INDEX('Policy Characteristics'!H:H,MATCH($C420,'Policy Characteristics'!$C:$C,0)))</f>
        <v>1</v>
      </c>
      <c r="O420" s="363" t="str">
        <f>IF(ISBLANK(INDEX('Policy Characteristics'!I:I,MATCH($C420,'Policy Characteristics'!$C:$C,0))),"",INDEX('Policy Characteristics'!I:I,MATCH($C420,'Policy Characteristics'!$C:$C,0)))</f>
        <v>on/off</v>
      </c>
      <c r="P420" s="363"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0" s="363" t="str">
        <f>IF(ISBLANK(INDEX('Policy Characteristics'!K:K,MATCH($C420,'Policy Characteristics'!$C:$C,0))),"",INDEX('Policy Characteristics'!K:K,MATCH($C420,'Policy Characteristics'!$C:$C,0)))</f>
        <v/>
      </c>
      <c r="R420" s="363" t="str">
        <f>IF(ISBLANK(INDEX('Policy Characteristics'!L:L,MATCH($C420,'Policy Characteristics'!$C:$C,0))),"",INDEX('Policy Characteristics'!L:L,MATCH($C420,'Policy Characteristics'!$C:$C,0)))</f>
        <v/>
      </c>
    </row>
    <row r="421" spans="1:18" s="363" customFormat="1" ht="19.95" customHeight="1">
      <c r="A421" s="363" t="str">
        <f>IF(ISBLANK(INDEX('Policy Characteristics'!A:A,MATCH($C421,'Policy Characteristics'!$C:$C,0))),"",INDEX('Policy Characteristics'!A:A,MATCH($C421,'Policy Characteristics'!$C:$C,0)))</f>
        <v>Electricity Supply</v>
      </c>
      <c r="B421" s="375" t="str">
        <f>IF(ISBLANK(INDEX('Policy Characteristics'!B:B,MATCH($C421,'Policy Characteristics'!$C:$C,0))),"",INDEX('Policy Characteristics'!B:B,MATCH($C421,'Policy Characteristics'!$C:$C,0)))</f>
        <v>Non BAU Mandated Capacity Construction</v>
      </c>
      <c r="C421" s="363" t="str">
        <f t="shared" si="24"/>
        <v>Boolean Use Non BAU Mandated Capacity Construction Schedule</v>
      </c>
      <c r="D421" s="356" t="s">
        <v>831</v>
      </c>
      <c r="E421" s="255"/>
      <c r="F421" s="356" t="s">
        <v>832</v>
      </c>
      <c r="G421" s="255"/>
      <c r="H421" s="18">
        <v>1775</v>
      </c>
      <c r="I421" s="376" t="s">
        <v>741</v>
      </c>
      <c r="J421" s="377" t="str">
        <f>IF(ISBLANK(INDEX('Policy Characteristics'!D:D,MATCH($C421,'Policy Characteristics'!$C:$C,0))),"",INDEX('Policy Characteristics'!D:D,MATCH($C421,'Policy Characteristics'!$C:$C,0)))</f>
        <v>Non BAU Mandated Capacity Construction</v>
      </c>
      <c r="K421" s="363" t="str">
        <f>IF(ISBLANK(INDEX('Policy Characteristics'!E:E,MATCH($C421,'Policy Characteristics'!$C:$C,0))),"",INDEX('Policy Characteristics'!E:E,MATCH($C421,'Policy Characteristics'!$C:$C,0)))</f>
        <v/>
      </c>
      <c r="L421" s="363">
        <f>IF(ISBLANK(INDEX('Policy Characteristics'!F:F,MATCH($C421,'Policy Characteristics'!$C:$C,0))),"",INDEX('Policy Characteristics'!F:F,MATCH($C421,'Policy Characteristics'!$C:$C,0)))</f>
        <v>0</v>
      </c>
      <c r="M421" s="363">
        <f>IF(ISBLANK(INDEX('Policy Characteristics'!G:G,MATCH($C421,'Policy Characteristics'!$C:$C,0))),"",INDEX('Policy Characteristics'!G:G,MATCH($C421,'Policy Characteristics'!$C:$C,0)))</f>
        <v>1</v>
      </c>
      <c r="N421" s="363">
        <f>IF(ISBLANK(INDEX('Policy Characteristics'!H:H,MATCH($C421,'Policy Characteristics'!$C:$C,0))),"",INDEX('Policy Characteristics'!H:H,MATCH($C421,'Policy Characteristics'!$C:$C,0)))</f>
        <v>1</v>
      </c>
      <c r="O421" s="363" t="str">
        <f>IF(ISBLANK(INDEX('Policy Characteristics'!I:I,MATCH($C421,'Policy Characteristics'!$C:$C,0))),"",INDEX('Policy Characteristics'!I:I,MATCH($C421,'Policy Characteristics'!$C:$C,0)))</f>
        <v>on/off</v>
      </c>
      <c r="P421" s="363"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1" s="363" t="str">
        <f>IF(ISBLANK(INDEX('Policy Characteristics'!K:K,MATCH($C421,'Policy Characteristics'!$C:$C,0))),"",INDEX('Policy Characteristics'!K:K,MATCH($C421,'Policy Characteristics'!$C:$C,0)))</f>
        <v/>
      </c>
      <c r="R421" s="363" t="str">
        <f>IF(ISBLANK(INDEX('Policy Characteristics'!L:L,MATCH($C421,'Policy Characteristics'!$C:$C,0))),"",INDEX('Policy Characteristics'!L:L,MATCH($C421,'Policy Characteristics'!$C:$C,0)))</f>
        <v/>
      </c>
    </row>
    <row r="422" spans="1:18" s="363" customFormat="1" ht="19.95" customHeight="1">
      <c r="A422" s="363" t="str">
        <f>IF(ISBLANK(INDEX('Policy Characteristics'!A:A,MATCH($C422,'Policy Characteristics'!$C:$C,0))),"",INDEX('Policy Characteristics'!A:A,MATCH($C422,'Policy Characteristics'!$C:$C,0)))</f>
        <v>Electricity Supply</v>
      </c>
      <c r="B422" s="375" t="str">
        <f>IF(ISBLANK(INDEX('Policy Characteristics'!B:B,MATCH($C422,'Policy Characteristics'!$C:$C,0))),"",INDEX('Policy Characteristics'!B:B,MATCH($C422,'Policy Characteristics'!$C:$C,0)))</f>
        <v>Non BAU Mandated Capacity Construction</v>
      </c>
      <c r="C422" s="363" t="str">
        <f t="shared" si="24"/>
        <v>Boolean Use Non BAU Mandated Capacity Construction Schedule</v>
      </c>
      <c r="D422" s="356" t="s">
        <v>833</v>
      </c>
      <c r="E422" s="255"/>
      <c r="F422" s="356" t="s">
        <v>834</v>
      </c>
      <c r="G422" s="255"/>
      <c r="H422" s="18">
        <v>1776</v>
      </c>
      <c r="I422" s="376" t="s">
        <v>741</v>
      </c>
      <c r="J422" s="377" t="str">
        <f>IF(ISBLANK(INDEX('Policy Characteristics'!D:D,MATCH($C422,'Policy Characteristics'!$C:$C,0))),"",INDEX('Policy Characteristics'!D:D,MATCH($C422,'Policy Characteristics'!$C:$C,0)))</f>
        <v>Non BAU Mandated Capacity Construction</v>
      </c>
      <c r="K422" s="363" t="str">
        <f>IF(ISBLANK(INDEX('Policy Characteristics'!E:E,MATCH($C422,'Policy Characteristics'!$C:$C,0))),"",INDEX('Policy Characteristics'!E:E,MATCH($C422,'Policy Characteristics'!$C:$C,0)))</f>
        <v/>
      </c>
      <c r="L422" s="363">
        <f>IF(ISBLANK(INDEX('Policy Characteristics'!F:F,MATCH($C422,'Policy Characteristics'!$C:$C,0))),"",INDEX('Policy Characteristics'!F:F,MATCH($C422,'Policy Characteristics'!$C:$C,0)))</f>
        <v>0</v>
      </c>
      <c r="M422" s="363">
        <f>IF(ISBLANK(INDEX('Policy Characteristics'!G:G,MATCH($C422,'Policy Characteristics'!$C:$C,0))),"",INDEX('Policy Characteristics'!G:G,MATCH($C422,'Policy Characteristics'!$C:$C,0)))</f>
        <v>1</v>
      </c>
      <c r="N422" s="363">
        <f>IF(ISBLANK(INDEX('Policy Characteristics'!H:H,MATCH($C422,'Policy Characteristics'!$C:$C,0))),"",INDEX('Policy Characteristics'!H:H,MATCH($C422,'Policy Characteristics'!$C:$C,0)))</f>
        <v>1</v>
      </c>
      <c r="O422" s="363" t="str">
        <f>IF(ISBLANK(INDEX('Policy Characteristics'!I:I,MATCH($C422,'Policy Characteristics'!$C:$C,0))),"",INDEX('Policy Characteristics'!I:I,MATCH($C422,'Policy Characteristics'!$C:$C,0)))</f>
        <v>on/off</v>
      </c>
      <c r="P422" s="363"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2" s="363" t="str">
        <f>IF(ISBLANK(INDEX('Policy Characteristics'!K:K,MATCH($C422,'Policy Characteristics'!$C:$C,0))),"",INDEX('Policy Characteristics'!K:K,MATCH($C422,'Policy Characteristics'!$C:$C,0)))</f>
        <v/>
      </c>
      <c r="R422" s="363" t="str">
        <f>IF(ISBLANK(INDEX('Policy Characteristics'!L:L,MATCH($C422,'Policy Characteristics'!$C:$C,0))),"",INDEX('Policy Characteristics'!L:L,MATCH($C422,'Policy Characteristics'!$C:$C,0)))</f>
        <v/>
      </c>
    </row>
    <row r="423" spans="1:18" s="363" customFormat="1" ht="19.95" customHeight="1">
      <c r="A423" s="363" t="str">
        <f>IF(ISBLANK(INDEX('Policy Characteristics'!A:A,MATCH($C423,'Policy Characteristics'!$C:$C,0))),"",INDEX('Policy Characteristics'!A:A,MATCH($C423,'Policy Characteristics'!$C:$C,0)))</f>
        <v>Electricity Supply</v>
      </c>
      <c r="B423" s="375" t="str">
        <f>IF(ISBLANK(INDEX('Policy Characteristics'!B:B,MATCH($C423,'Policy Characteristics'!$C:$C,0))),"",INDEX('Policy Characteristics'!B:B,MATCH($C423,'Policy Characteristics'!$C:$C,0)))</f>
        <v>Non BAU Mandated Capacity Construction</v>
      </c>
      <c r="C423" s="363" t="str">
        <f t="shared" si="24"/>
        <v>Boolean Use Non BAU Mandated Capacity Construction Schedule</v>
      </c>
      <c r="D423" s="356" t="s">
        <v>835</v>
      </c>
      <c r="E423" s="255"/>
      <c r="F423" s="356" t="s">
        <v>836</v>
      </c>
      <c r="G423" s="255"/>
      <c r="H423" s="18">
        <v>1777</v>
      </c>
      <c r="I423" s="376" t="s">
        <v>741</v>
      </c>
      <c r="J423" s="377" t="str">
        <f>IF(ISBLANK(INDEX('Policy Characteristics'!D:D,MATCH($C423,'Policy Characteristics'!$C:$C,0))),"",INDEX('Policy Characteristics'!D:D,MATCH($C423,'Policy Characteristics'!$C:$C,0)))</f>
        <v>Non BAU Mandated Capacity Construction</v>
      </c>
      <c r="K423" s="363" t="str">
        <f>IF(ISBLANK(INDEX('Policy Characteristics'!E:E,MATCH($C423,'Policy Characteristics'!$C:$C,0))),"",INDEX('Policy Characteristics'!E:E,MATCH($C423,'Policy Characteristics'!$C:$C,0)))</f>
        <v/>
      </c>
      <c r="L423" s="363">
        <f>IF(ISBLANK(INDEX('Policy Characteristics'!F:F,MATCH($C423,'Policy Characteristics'!$C:$C,0))),"",INDEX('Policy Characteristics'!F:F,MATCH($C423,'Policy Characteristics'!$C:$C,0)))</f>
        <v>0</v>
      </c>
      <c r="M423" s="363">
        <f>IF(ISBLANK(INDEX('Policy Characteristics'!G:G,MATCH($C423,'Policy Characteristics'!$C:$C,0))),"",INDEX('Policy Characteristics'!G:G,MATCH($C423,'Policy Characteristics'!$C:$C,0)))</f>
        <v>1</v>
      </c>
      <c r="N423" s="363">
        <f>IF(ISBLANK(INDEX('Policy Characteristics'!H:H,MATCH($C423,'Policy Characteristics'!$C:$C,0))),"",INDEX('Policy Characteristics'!H:H,MATCH($C423,'Policy Characteristics'!$C:$C,0)))</f>
        <v>1</v>
      </c>
      <c r="O423" s="363" t="str">
        <f>IF(ISBLANK(INDEX('Policy Characteristics'!I:I,MATCH($C423,'Policy Characteristics'!$C:$C,0))),"",INDEX('Policy Characteristics'!I:I,MATCH($C423,'Policy Characteristics'!$C:$C,0)))</f>
        <v>on/off</v>
      </c>
      <c r="P423" s="363"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3" s="363" t="str">
        <f>IF(ISBLANK(INDEX('Policy Characteristics'!K:K,MATCH($C423,'Policy Characteristics'!$C:$C,0))),"",INDEX('Policy Characteristics'!K:K,MATCH($C423,'Policy Characteristics'!$C:$C,0)))</f>
        <v/>
      </c>
      <c r="R423" s="363" t="str">
        <f>IF(ISBLANK(INDEX('Policy Characteristics'!L:L,MATCH($C423,'Policy Characteristics'!$C:$C,0))),"",INDEX('Policy Characteristics'!L:L,MATCH($C423,'Policy Characteristics'!$C:$C,0)))</f>
        <v/>
      </c>
    </row>
    <row r="424" spans="1:18" s="363" customFormat="1" ht="19.95" customHeight="1">
      <c r="A424" s="363" t="str">
        <f>IF(ISBLANK(INDEX('Policy Characteristics'!A:A,MATCH($C424,'Policy Characteristics'!$C:$C,0))),"",INDEX('Policy Characteristics'!A:A,MATCH($C424,'Policy Characteristics'!$C:$C,0)))</f>
        <v>Electricity Supply</v>
      </c>
      <c r="B424" s="375" t="str">
        <f>IF(ISBLANK(INDEX('Policy Characteristics'!B:B,MATCH($C424,'Policy Characteristics'!$C:$C,0))),"",INDEX('Policy Characteristics'!B:B,MATCH($C424,'Policy Characteristics'!$C:$C,0)))</f>
        <v>Non BAU Mandated Capacity Construction</v>
      </c>
      <c r="C424" s="363" t="str">
        <f t="shared" si="24"/>
        <v>Boolean Use Non BAU Mandated Capacity Construction Schedule</v>
      </c>
      <c r="D424" s="356" t="s">
        <v>837</v>
      </c>
      <c r="E424" s="255"/>
      <c r="F424" s="356" t="s">
        <v>838</v>
      </c>
      <c r="G424" s="255"/>
      <c r="H424" s="18">
        <v>1778</v>
      </c>
      <c r="I424" s="376" t="s">
        <v>741</v>
      </c>
      <c r="J424" s="377" t="str">
        <f>IF(ISBLANK(INDEX('Policy Characteristics'!D:D,MATCH($C424,'Policy Characteristics'!$C:$C,0))),"",INDEX('Policy Characteristics'!D:D,MATCH($C424,'Policy Characteristics'!$C:$C,0)))</f>
        <v>Non BAU Mandated Capacity Construction</v>
      </c>
      <c r="K424" s="363" t="str">
        <f>IF(ISBLANK(INDEX('Policy Characteristics'!E:E,MATCH($C424,'Policy Characteristics'!$C:$C,0))),"",INDEX('Policy Characteristics'!E:E,MATCH($C424,'Policy Characteristics'!$C:$C,0)))</f>
        <v/>
      </c>
      <c r="L424" s="363">
        <f>IF(ISBLANK(INDEX('Policy Characteristics'!F:F,MATCH($C424,'Policy Characteristics'!$C:$C,0))),"",INDEX('Policy Characteristics'!F:F,MATCH($C424,'Policy Characteristics'!$C:$C,0)))</f>
        <v>0</v>
      </c>
      <c r="M424" s="363">
        <f>IF(ISBLANK(INDEX('Policy Characteristics'!G:G,MATCH($C424,'Policy Characteristics'!$C:$C,0))),"",INDEX('Policy Characteristics'!G:G,MATCH($C424,'Policy Characteristics'!$C:$C,0)))</f>
        <v>1</v>
      </c>
      <c r="N424" s="363">
        <f>IF(ISBLANK(INDEX('Policy Characteristics'!H:H,MATCH($C424,'Policy Characteristics'!$C:$C,0))),"",INDEX('Policy Characteristics'!H:H,MATCH($C424,'Policy Characteristics'!$C:$C,0)))</f>
        <v>1</v>
      </c>
      <c r="O424" s="363" t="str">
        <f>IF(ISBLANK(INDEX('Policy Characteristics'!I:I,MATCH($C424,'Policy Characteristics'!$C:$C,0))),"",INDEX('Policy Characteristics'!I:I,MATCH($C424,'Policy Characteristics'!$C:$C,0)))</f>
        <v>on/off</v>
      </c>
      <c r="P424" s="363"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4" s="363" t="str">
        <f>IF(ISBLANK(INDEX('Policy Characteristics'!K:K,MATCH($C424,'Policy Characteristics'!$C:$C,0))),"",INDEX('Policy Characteristics'!K:K,MATCH($C424,'Policy Characteristics'!$C:$C,0)))</f>
        <v/>
      </c>
      <c r="R424" s="363" t="str">
        <f>IF(ISBLANK(INDEX('Policy Characteristics'!L:L,MATCH($C424,'Policy Characteristics'!$C:$C,0))),"",INDEX('Policy Characteristics'!L:L,MATCH($C424,'Policy Characteristics'!$C:$C,0)))</f>
        <v/>
      </c>
    </row>
    <row r="425" spans="1:18" s="363" customFormat="1" ht="19.95" customHeight="1">
      <c r="A425" s="363" t="str">
        <f>IF(ISBLANK(INDEX('Policy Characteristics'!A:A,MATCH($C425,'Policy Characteristics'!$C:$C,0))),"",INDEX('Policy Characteristics'!A:A,MATCH($C425,'Policy Characteristics'!$C:$C,0)))</f>
        <v>Electricity Supply</v>
      </c>
      <c r="B425" s="375" t="str">
        <f>IF(ISBLANK(INDEX('Policy Characteristics'!B:B,MATCH($C425,'Policy Characteristics'!$C:$C,0))),"",INDEX('Policy Characteristics'!B:B,MATCH($C425,'Policy Characteristics'!$C:$C,0)))</f>
        <v>Non BAU Mandated Capacity Construction</v>
      </c>
      <c r="C425" s="363" t="str">
        <f t="shared" si="24"/>
        <v>Boolean Use Non BAU Mandated Capacity Construction Schedule</v>
      </c>
      <c r="D425" s="356" t="s">
        <v>839</v>
      </c>
      <c r="E425" s="255"/>
      <c r="F425" s="356" t="s">
        <v>840</v>
      </c>
      <c r="G425" s="255"/>
      <c r="H425" s="18">
        <v>1779</v>
      </c>
      <c r="I425" s="376" t="s">
        <v>741</v>
      </c>
      <c r="J425" s="377" t="str">
        <f>IF(ISBLANK(INDEX('Policy Characteristics'!D:D,MATCH($C425,'Policy Characteristics'!$C:$C,0))),"",INDEX('Policy Characteristics'!D:D,MATCH($C425,'Policy Characteristics'!$C:$C,0)))</f>
        <v>Non BAU Mandated Capacity Construction</v>
      </c>
      <c r="K425" s="363" t="str">
        <f>IF(ISBLANK(INDEX('Policy Characteristics'!E:E,MATCH($C425,'Policy Characteristics'!$C:$C,0))),"",INDEX('Policy Characteristics'!E:E,MATCH($C425,'Policy Characteristics'!$C:$C,0)))</f>
        <v/>
      </c>
      <c r="L425" s="363">
        <f>IF(ISBLANK(INDEX('Policy Characteristics'!F:F,MATCH($C425,'Policy Characteristics'!$C:$C,0))),"",INDEX('Policy Characteristics'!F:F,MATCH($C425,'Policy Characteristics'!$C:$C,0)))</f>
        <v>0</v>
      </c>
      <c r="M425" s="363">
        <f>IF(ISBLANK(INDEX('Policy Characteristics'!G:G,MATCH($C425,'Policy Characteristics'!$C:$C,0))),"",INDEX('Policy Characteristics'!G:G,MATCH($C425,'Policy Characteristics'!$C:$C,0)))</f>
        <v>1</v>
      </c>
      <c r="N425" s="363">
        <f>IF(ISBLANK(INDEX('Policy Characteristics'!H:H,MATCH($C425,'Policy Characteristics'!$C:$C,0))),"",INDEX('Policy Characteristics'!H:H,MATCH($C425,'Policy Characteristics'!$C:$C,0)))</f>
        <v>1</v>
      </c>
      <c r="O425" s="363" t="str">
        <f>IF(ISBLANK(INDEX('Policy Characteristics'!I:I,MATCH($C425,'Policy Characteristics'!$C:$C,0))),"",INDEX('Policy Characteristics'!I:I,MATCH($C425,'Policy Characteristics'!$C:$C,0)))</f>
        <v>on/off</v>
      </c>
      <c r="P425" s="363"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5" s="363" t="str">
        <f>IF(ISBLANK(INDEX('Policy Characteristics'!K:K,MATCH($C425,'Policy Characteristics'!$C:$C,0))),"",INDEX('Policy Characteristics'!K:K,MATCH($C425,'Policy Characteristics'!$C:$C,0)))</f>
        <v/>
      </c>
      <c r="R425" s="363" t="str">
        <f>IF(ISBLANK(INDEX('Policy Characteristics'!L:L,MATCH($C425,'Policy Characteristics'!$C:$C,0))),"",INDEX('Policy Characteristics'!L:L,MATCH($C425,'Policy Characteristics'!$C:$C,0)))</f>
        <v/>
      </c>
    </row>
    <row r="426" spans="1:18" s="363" customFormat="1" ht="19.95" customHeight="1">
      <c r="A426" s="363" t="str">
        <f>IF(ISBLANK(INDEX('Policy Characteristics'!A:A,MATCH($C426,'Policy Characteristics'!$C:$C,0))),"",INDEX('Policy Characteristics'!A:A,MATCH($C426,'Policy Characteristics'!$C:$C,0)))</f>
        <v>Electricity Supply</v>
      </c>
      <c r="B426" s="375" t="str">
        <f>IF(ISBLANK(INDEX('Policy Characteristics'!B:B,MATCH($C426,'Policy Characteristics'!$C:$C,0))),"",INDEX('Policy Characteristics'!B:B,MATCH($C426,'Policy Characteristics'!$C:$C,0)))</f>
        <v>Non BAU Mandated Capacity Construction</v>
      </c>
      <c r="C426" s="363" t="str">
        <f t="shared" si="24"/>
        <v>Boolean Use Non BAU Mandated Capacity Construction Schedule</v>
      </c>
      <c r="D426" s="356" t="s">
        <v>841</v>
      </c>
      <c r="E426" s="255"/>
      <c r="F426" s="356" t="s">
        <v>842</v>
      </c>
      <c r="G426" s="255"/>
      <c r="H426" s="18">
        <v>1780</v>
      </c>
      <c r="I426" s="376" t="s">
        <v>741</v>
      </c>
      <c r="J426" s="377" t="str">
        <f>IF(ISBLANK(INDEX('Policy Characteristics'!D:D,MATCH($C426,'Policy Characteristics'!$C:$C,0))),"",INDEX('Policy Characteristics'!D:D,MATCH($C426,'Policy Characteristics'!$C:$C,0)))</f>
        <v>Non BAU Mandated Capacity Construction</v>
      </c>
      <c r="K426" s="363" t="str">
        <f>IF(ISBLANK(INDEX('Policy Characteristics'!E:E,MATCH($C426,'Policy Characteristics'!$C:$C,0))),"",INDEX('Policy Characteristics'!E:E,MATCH($C426,'Policy Characteristics'!$C:$C,0)))</f>
        <v/>
      </c>
      <c r="L426" s="363">
        <f>IF(ISBLANK(INDEX('Policy Characteristics'!F:F,MATCH($C426,'Policy Characteristics'!$C:$C,0))),"",INDEX('Policy Characteristics'!F:F,MATCH($C426,'Policy Characteristics'!$C:$C,0)))</f>
        <v>0</v>
      </c>
      <c r="M426" s="363">
        <f>IF(ISBLANK(INDEX('Policy Characteristics'!G:G,MATCH($C426,'Policy Characteristics'!$C:$C,0))),"",INDEX('Policy Characteristics'!G:G,MATCH($C426,'Policy Characteristics'!$C:$C,0)))</f>
        <v>1</v>
      </c>
      <c r="N426" s="363">
        <f>IF(ISBLANK(INDEX('Policy Characteristics'!H:H,MATCH($C426,'Policy Characteristics'!$C:$C,0))),"",INDEX('Policy Characteristics'!H:H,MATCH($C426,'Policy Characteristics'!$C:$C,0)))</f>
        <v>1</v>
      </c>
      <c r="O426" s="363" t="str">
        <f>IF(ISBLANK(INDEX('Policy Characteristics'!I:I,MATCH($C426,'Policy Characteristics'!$C:$C,0))),"",INDEX('Policy Characteristics'!I:I,MATCH($C426,'Policy Characteristics'!$C:$C,0)))</f>
        <v>on/off</v>
      </c>
      <c r="P426" s="363"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6" s="363" t="str">
        <f>IF(ISBLANK(INDEX('Policy Characteristics'!K:K,MATCH($C426,'Policy Characteristics'!$C:$C,0))),"",INDEX('Policy Characteristics'!K:K,MATCH($C426,'Policy Characteristics'!$C:$C,0)))</f>
        <v/>
      </c>
      <c r="R426" s="363" t="str">
        <f>IF(ISBLANK(INDEX('Policy Characteristics'!L:L,MATCH($C426,'Policy Characteristics'!$C:$C,0))),"",INDEX('Policy Characteristics'!L:L,MATCH($C426,'Policy Characteristics'!$C:$C,0)))</f>
        <v/>
      </c>
    </row>
    <row r="427" spans="1:18" s="363" customFormat="1" ht="19.95" customHeight="1">
      <c r="A427" s="363" t="str">
        <f>IF(ISBLANK(INDEX('Policy Characteristics'!A:A,MATCH($C427,'Policy Characteristics'!$C:$C,0))),"",INDEX('Policy Characteristics'!A:A,MATCH($C427,'Policy Characteristics'!$C:$C,0)))</f>
        <v>Electricity Supply</v>
      </c>
      <c r="B427" s="375" t="str">
        <f>IF(ISBLANK(INDEX('Policy Characteristics'!B:B,MATCH($C427,'Policy Characteristics'!$C:$C,0))),"",INDEX('Policy Characteristics'!B:B,MATCH($C427,'Policy Characteristics'!$C:$C,0)))</f>
        <v>Non BAU Mandated Capacity Construction</v>
      </c>
      <c r="C427" s="363" t="str">
        <f t="shared" si="24"/>
        <v>Boolean Use Non BAU Mandated Capacity Construction Schedule</v>
      </c>
      <c r="D427" s="356" t="s">
        <v>843</v>
      </c>
      <c r="E427" s="255"/>
      <c r="F427" s="356" t="s">
        <v>844</v>
      </c>
      <c r="G427" s="255"/>
      <c r="H427" s="18">
        <v>2241</v>
      </c>
      <c r="I427" s="376" t="s">
        <v>741</v>
      </c>
      <c r="J427" s="377" t="str">
        <f>IF(ISBLANK(INDEX('Policy Characteristics'!D:D,MATCH($C427,'Policy Characteristics'!$C:$C,0))),"",INDEX('Policy Characteristics'!D:D,MATCH($C427,'Policy Characteristics'!$C:$C,0)))</f>
        <v>Non BAU Mandated Capacity Construction</v>
      </c>
      <c r="K427" s="363" t="str">
        <f>IF(ISBLANK(INDEX('Policy Characteristics'!E:E,MATCH($C427,'Policy Characteristics'!$C:$C,0))),"",INDEX('Policy Characteristics'!E:E,MATCH($C427,'Policy Characteristics'!$C:$C,0)))</f>
        <v/>
      </c>
      <c r="L427" s="363">
        <f>IF(ISBLANK(INDEX('Policy Characteristics'!F:F,MATCH($C427,'Policy Characteristics'!$C:$C,0))),"",INDEX('Policy Characteristics'!F:F,MATCH($C427,'Policy Characteristics'!$C:$C,0)))</f>
        <v>0</v>
      </c>
      <c r="M427" s="363">
        <f>IF(ISBLANK(INDEX('Policy Characteristics'!G:G,MATCH($C427,'Policy Characteristics'!$C:$C,0))),"",INDEX('Policy Characteristics'!G:G,MATCH($C427,'Policy Characteristics'!$C:$C,0)))</f>
        <v>1</v>
      </c>
      <c r="N427" s="363">
        <f>IF(ISBLANK(INDEX('Policy Characteristics'!H:H,MATCH($C427,'Policy Characteristics'!$C:$C,0))),"",INDEX('Policy Characteristics'!H:H,MATCH($C427,'Policy Characteristics'!$C:$C,0)))</f>
        <v>1</v>
      </c>
      <c r="O427" s="363" t="str">
        <f>IF(ISBLANK(INDEX('Policy Characteristics'!I:I,MATCH($C427,'Policy Characteristics'!$C:$C,0))),"",INDEX('Policy Characteristics'!I:I,MATCH($C427,'Policy Characteristics'!$C:$C,0)))</f>
        <v>on/off</v>
      </c>
      <c r="P427" s="363"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row>
    <row r="428" spans="1:18" s="363" customFormat="1" ht="19.95" customHeight="1">
      <c r="A428" s="363" t="str">
        <f>IF(ISBLANK(INDEX('Policy Characteristics'!A:A,MATCH($C428,'Policy Characteristics'!$C:$C,0))),"",INDEX('Policy Characteristics'!A:A,MATCH($C428,'Policy Characteristics'!$C:$C,0)))</f>
        <v>Electricity Supply</v>
      </c>
      <c r="B428" s="375" t="str">
        <f>IF(ISBLANK(INDEX('Policy Characteristics'!B:B,MATCH($C428,'Policy Characteristics'!$C:$C,0))),"",INDEX('Policy Characteristics'!B:B,MATCH($C428,'Policy Characteristics'!$C:$C,0)))</f>
        <v>Non BAU Mandated Capacity CCUS Retrofits</v>
      </c>
      <c r="C428" t="s">
        <v>306</v>
      </c>
      <c r="D428" s="255" t="s">
        <v>797</v>
      </c>
      <c r="E428" s="255"/>
      <c r="F428" s="255" t="s">
        <v>798</v>
      </c>
      <c r="G428" s="255"/>
      <c r="H428" s="18">
        <v>2289</v>
      </c>
      <c r="I428" s="376" t="s">
        <v>741</v>
      </c>
      <c r="J428" s="377" t="str">
        <f>IF(ISBLANK(INDEX('Policy Characteristics'!D:D,MATCH($C428,'Policy Characteristics'!$C:$C,0))),"",INDEX('Policy Characteristics'!D:D,MATCH($C428,'Policy Characteristics'!$C:$C,0)))</f>
        <v>Non BAU Mandated Capacity CCUS Retrofits</v>
      </c>
      <c r="K428" s="363" t="str">
        <f>IF(ISBLANK(INDEX('Policy Characteristics'!E:E,MATCH($C428,'Policy Characteristics'!$C:$C,0))),"",INDEX('Policy Characteristics'!E:E,MATCH($C428,'Policy Characteristics'!$C:$C,0)))</f>
        <v/>
      </c>
      <c r="L428" s="363">
        <f>IF(ISBLANK(INDEX('Policy Characteristics'!F:F,MATCH($C428,'Policy Characteristics'!$C:$C,0))),"",INDEX('Policy Characteristics'!F:F,MATCH($C428,'Policy Characteristics'!$C:$C,0)))</f>
        <v>0</v>
      </c>
      <c r="M428" s="363">
        <f>IF(ISBLANK(INDEX('Policy Characteristics'!G:G,MATCH($C428,'Policy Characteristics'!$C:$C,0))),"",INDEX('Policy Characteristics'!G:G,MATCH($C428,'Policy Characteristics'!$C:$C,0)))</f>
        <v>1</v>
      </c>
      <c r="N428" s="363">
        <f>IF(ISBLANK(INDEX('Policy Characteristics'!H:H,MATCH($C428,'Policy Characteristics'!$C:$C,0))),"",INDEX('Policy Characteristics'!H:H,MATCH($C428,'Policy Characteristics'!$C:$C,0)))</f>
        <v>1</v>
      </c>
      <c r="O428" s="363" t="str">
        <f>IF(ISBLANK(INDEX('Policy Characteristics'!I:I,MATCH($C428,'Policy Characteristics'!$C:$C,0))),"",INDEX('Policy Characteristics'!I:I,MATCH($C428,'Policy Characteristics'!$C:$C,0)))</f>
        <v>on/off</v>
      </c>
      <c r="P428" s="363"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63" t="str">
        <f>IF(ISBLANK(INDEX('Policy Characteristics'!K:K,MATCH($C428,'Policy Characteristics'!$C:$C,0))),"",INDEX('Policy Characteristics'!K:K,MATCH($C428,'Policy Characteristics'!$C:$C,0)))</f>
        <v/>
      </c>
      <c r="R428" s="363" t="str">
        <f>IF(ISBLANK(INDEX('Policy Characteristics'!L:L,MATCH($C428,'Policy Characteristics'!$C:$C,0))),"",INDEX('Policy Characteristics'!L:L,MATCH($C428,'Policy Characteristics'!$C:$C,0)))</f>
        <v/>
      </c>
    </row>
    <row r="429" spans="1:18" s="363" customFormat="1" ht="19.95" customHeight="1">
      <c r="A429" s="363" t="str">
        <f>IF(ISBLANK(INDEX('Policy Characteristics'!A:A,MATCH($C429,'Policy Characteristics'!$C:$C,0))),"",INDEX('Policy Characteristics'!A:A,MATCH($C429,'Policy Characteristics'!$C:$C,0)))</f>
        <v>Electricity Supply</v>
      </c>
      <c r="B429" s="375" t="str">
        <f>IF(ISBLANK(INDEX('Policy Characteristics'!B:B,MATCH($C429,'Policy Characteristics'!$C:$C,0))),"",INDEX('Policy Characteristics'!B:B,MATCH($C429,'Policy Characteristics'!$C:$C,0)))</f>
        <v>Non BAU Mandated Capacity CCUS Retrofits</v>
      </c>
      <c r="C429" s="363" t="str">
        <f>$C$428</f>
        <v>Boolean Use Non BAU Mandated Capacity Retrofit Schedule</v>
      </c>
      <c r="D429" s="356" t="s">
        <v>799</v>
      </c>
      <c r="E429" s="255"/>
      <c r="F429" s="356" t="s">
        <v>800</v>
      </c>
      <c r="G429" s="255"/>
      <c r="H429" s="18">
        <v>2290</v>
      </c>
      <c r="I429" s="376" t="s">
        <v>741</v>
      </c>
      <c r="J429" s="377" t="str">
        <f>IF(ISBLANK(INDEX('Policy Characteristics'!D:D,MATCH($C429,'Policy Characteristics'!$C:$C,0))),"",INDEX('Policy Characteristics'!D:D,MATCH($C429,'Policy Characteristics'!$C:$C,0)))</f>
        <v>Non BAU Mandated Capacity CCUS Retrofits</v>
      </c>
      <c r="K429" s="363" t="str">
        <f>IF(ISBLANK(INDEX('Policy Characteristics'!E:E,MATCH($C429,'Policy Characteristics'!$C:$C,0))),"",INDEX('Policy Characteristics'!E:E,MATCH($C429,'Policy Characteristics'!$C:$C,0)))</f>
        <v/>
      </c>
      <c r="L429" s="363">
        <f>IF(ISBLANK(INDEX('Policy Characteristics'!F:F,MATCH($C429,'Policy Characteristics'!$C:$C,0))),"",INDEX('Policy Characteristics'!F:F,MATCH($C429,'Policy Characteristics'!$C:$C,0)))</f>
        <v>0</v>
      </c>
      <c r="M429" s="363">
        <f>IF(ISBLANK(INDEX('Policy Characteristics'!G:G,MATCH($C429,'Policy Characteristics'!$C:$C,0))),"",INDEX('Policy Characteristics'!G:G,MATCH($C429,'Policy Characteristics'!$C:$C,0)))</f>
        <v>1</v>
      </c>
      <c r="N429" s="363">
        <f>IF(ISBLANK(INDEX('Policy Characteristics'!H:H,MATCH($C429,'Policy Characteristics'!$C:$C,0))),"",INDEX('Policy Characteristics'!H:H,MATCH($C429,'Policy Characteristics'!$C:$C,0)))</f>
        <v>1</v>
      </c>
      <c r="O429" s="363" t="str">
        <f>IF(ISBLANK(INDEX('Policy Characteristics'!I:I,MATCH($C429,'Policy Characteristics'!$C:$C,0))),"",INDEX('Policy Characteristics'!I:I,MATCH($C429,'Policy Characteristics'!$C:$C,0)))</f>
        <v>on/off</v>
      </c>
      <c r="P429" s="363"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63" t="str">
        <f>IF(ISBLANK(INDEX('Policy Characteristics'!K:K,MATCH($C429,'Policy Characteristics'!$C:$C,0))),"",INDEX('Policy Characteristics'!K:K,MATCH($C429,'Policy Characteristics'!$C:$C,0)))</f>
        <v/>
      </c>
      <c r="R429" s="363" t="str">
        <f>IF(ISBLANK(INDEX('Policy Characteristics'!L:L,MATCH($C429,'Policy Characteristics'!$C:$C,0))),"",INDEX('Policy Characteristics'!L:L,MATCH($C429,'Policy Characteristics'!$C:$C,0)))</f>
        <v/>
      </c>
    </row>
    <row r="430" spans="1:18" s="363" customFormat="1" ht="19.95" customHeight="1">
      <c r="A430" s="363" t="str">
        <f>IF(ISBLANK(INDEX('Policy Characteristics'!A:A,MATCH($C430,'Policy Characteristics'!$C:$C,0))),"",INDEX('Policy Characteristics'!A:A,MATCH($C430,'Policy Characteristics'!$C:$C,0)))</f>
        <v>Electricity Supply</v>
      </c>
      <c r="B430" s="375" t="str">
        <f>IF(ISBLANK(INDEX('Policy Characteristics'!B:B,MATCH($C430,'Policy Characteristics'!$C:$C,0))),"",INDEX('Policy Characteristics'!B:B,MATCH($C430,'Policy Characteristics'!$C:$C,0)))</f>
        <v>Non BAU Mandated Capacity CCUS Retrofits</v>
      </c>
      <c r="C430" s="363" t="str">
        <f t="shared" ref="C430:C451" si="25">$C$428</f>
        <v>Boolean Use Non BAU Mandated Capacity Retrofit Schedule</v>
      </c>
      <c r="D430" s="356" t="s">
        <v>801</v>
      </c>
      <c r="E430" s="255"/>
      <c r="F430" s="356" t="s">
        <v>802</v>
      </c>
      <c r="G430" s="255"/>
      <c r="H430" s="18">
        <v>2291</v>
      </c>
      <c r="I430" s="376" t="s">
        <v>741</v>
      </c>
      <c r="J430" s="377" t="str">
        <f>IF(ISBLANK(INDEX('Policy Characteristics'!D:D,MATCH($C430,'Policy Characteristics'!$C:$C,0))),"",INDEX('Policy Characteristics'!D:D,MATCH($C430,'Policy Characteristics'!$C:$C,0)))</f>
        <v>Non BAU Mandated Capacity CCUS Retrofits</v>
      </c>
      <c r="K430" s="363" t="str">
        <f>IF(ISBLANK(INDEX('Policy Characteristics'!E:E,MATCH($C430,'Policy Characteristics'!$C:$C,0))),"",INDEX('Policy Characteristics'!E:E,MATCH($C430,'Policy Characteristics'!$C:$C,0)))</f>
        <v/>
      </c>
      <c r="L430" s="363">
        <f>IF(ISBLANK(INDEX('Policy Characteristics'!F:F,MATCH($C430,'Policy Characteristics'!$C:$C,0))),"",INDEX('Policy Characteristics'!F:F,MATCH($C430,'Policy Characteristics'!$C:$C,0)))</f>
        <v>0</v>
      </c>
      <c r="M430" s="363">
        <f>IF(ISBLANK(INDEX('Policy Characteristics'!G:G,MATCH($C430,'Policy Characteristics'!$C:$C,0))),"",INDEX('Policy Characteristics'!G:G,MATCH($C430,'Policy Characteristics'!$C:$C,0)))</f>
        <v>1</v>
      </c>
      <c r="N430" s="363">
        <f>IF(ISBLANK(INDEX('Policy Characteristics'!H:H,MATCH($C430,'Policy Characteristics'!$C:$C,0))),"",INDEX('Policy Characteristics'!H:H,MATCH($C430,'Policy Characteristics'!$C:$C,0)))</f>
        <v>1</v>
      </c>
      <c r="O430" s="363" t="str">
        <f>IF(ISBLANK(INDEX('Policy Characteristics'!I:I,MATCH($C430,'Policy Characteristics'!$C:$C,0))),"",INDEX('Policy Characteristics'!I:I,MATCH($C430,'Policy Characteristics'!$C:$C,0)))</f>
        <v>on/off</v>
      </c>
      <c r="P430" s="363"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63" t="str">
        <f>IF(ISBLANK(INDEX('Policy Characteristics'!K:K,MATCH($C430,'Policy Characteristics'!$C:$C,0))),"",INDEX('Policy Characteristics'!K:K,MATCH($C430,'Policy Characteristics'!$C:$C,0)))</f>
        <v/>
      </c>
      <c r="R430" s="363" t="str">
        <f>IF(ISBLANK(INDEX('Policy Characteristics'!L:L,MATCH($C430,'Policy Characteristics'!$C:$C,0))),"",INDEX('Policy Characteristics'!L:L,MATCH($C430,'Policy Characteristics'!$C:$C,0)))</f>
        <v/>
      </c>
    </row>
    <row r="431" spans="1:18" s="363" customFormat="1" ht="19.95" customHeight="1">
      <c r="A431" s="363" t="str">
        <f>IF(ISBLANK(INDEX('Policy Characteristics'!A:A,MATCH($C431,'Policy Characteristics'!$C:$C,0))),"",INDEX('Policy Characteristics'!A:A,MATCH($C431,'Policy Characteristics'!$C:$C,0)))</f>
        <v>Electricity Supply</v>
      </c>
      <c r="B431" s="375" t="str">
        <f>IF(ISBLANK(INDEX('Policy Characteristics'!B:B,MATCH($C431,'Policy Characteristics'!$C:$C,0))),"",INDEX('Policy Characteristics'!B:B,MATCH($C431,'Policy Characteristics'!$C:$C,0)))</f>
        <v>Non BAU Mandated Capacity CCUS Retrofits</v>
      </c>
      <c r="C431" s="363" t="str">
        <f t="shared" si="25"/>
        <v>Boolean Use Non BAU Mandated Capacity Retrofit Schedule</v>
      </c>
      <c r="D431" s="356" t="s">
        <v>803</v>
      </c>
      <c r="E431" s="255"/>
      <c r="F431" s="356" t="s">
        <v>804</v>
      </c>
      <c r="G431" s="255"/>
      <c r="H431" s="18">
        <v>2292</v>
      </c>
      <c r="I431" s="376" t="s">
        <v>741</v>
      </c>
      <c r="J431" s="377" t="str">
        <f>IF(ISBLANK(INDEX('Policy Characteristics'!D:D,MATCH($C431,'Policy Characteristics'!$C:$C,0))),"",INDEX('Policy Characteristics'!D:D,MATCH($C431,'Policy Characteristics'!$C:$C,0)))</f>
        <v>Non BAU Mandated Capacity CCUS Retrofits</v>
      </c>
      <c r="K431" s="363" t="str">
        <f>IF(ISBLANK(INDEX('Policy Characteristics'!E:E,MATCH($C431,'Policy Characteristics'!$C:$C,0))),"",INDEX('Policy Characteristics'!E:E,MATCH($C431,'Policy Characteristics'!$C:$C,0)))</f>
        <v/>
      </c>
      <c r="L431" s="363">
        <f>IF(ISBLANK(INDEX('Policy Characteristics'!F:F,MATCH($C431,'Policy Characteristics'!$C:$C,0))),"",INDEX('Policy Characteristics'!F:F,MATCH($C431,'Policy Characteristics'!$C:$C,0)))</f>
        <v>0</v>
      </c>
      <c r="M431" s="363">
        <f>IF(ISBLANK(INDEX('Policy Characteristics'!G:G,MATCH($C431,'Policy Characteristics'!$C:$C,0))),"",INDEX('Policy Characteristics'!G:G,MATCH($C431,'Policy Characteristics'!$C:$C,0)))</f>
        <v>1</v>
      </c>
      <c r="N431" s="363">
        <f>IF(ISBLANK(INDEX('Policy Characteristics'!H:H,MATCH($C431,'Policy Characteristics'!$C:$C,0))),"",INDEX('Policy Characteristics'!H:H,MATCH($C431,'Policy Characteristics'!$C:$C,0)))</f>
        <v>1</v>
      </c>
      <c r="O431" s="363" t="str">
        <f>IF(ISBLANK(INDEX('Policy Characteristics'!I:I,MATCH($C431,'Policy Characteristics'!$C:$C,0))),"",INDEX('Policy Characteristics'!I:I,MATCH($C431,'Policy Characteristics'!$C:$C,0)))</f>
        <v>on/off</v>
      </c>
      <c r="P431" s="363"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63" t="str">
        <f>IF(ISBLANK(INDEX('Policy Characteristics'!K:K,MATCH($C431,'Policy Characteristics'!$C:$C,0))),"",INDEX('Policy Characteristics'!K:K,MATCH($C431,'Policy Characteristics'!$C:$C,0)))</f>
        <v/>
      </c>
      <c r="R431" s="363" t="str">
        <f>IF(ISBLANK(INDEX('Policy Characteristics'!L:L,MATCH($C431,'Policy Characteristics'!$C:$C,0))),"",INDEX('Policy Characteristics'!L:L,MATCH($C431,'Policy Characteristics'!$C:$C,0)))</f>
        <v/>
      </c>
    </row>
    <row r="432" spans="1:18" s="363" customFormat="1" ht="19.95" customHeight="1">
      <c r="A432" s="363" t="str">
        <f>IF(ISBLANK(INDEX('Policy Characteristics'!A:A,MATCH($C432,'Policy Characteristics'!$C:$C,0))),"",INDEX('Policy Characteristics'!A:A,MATCH($C432,'Policy Characteristics'!$C:$C,0)))</f>
        <v>Electricity Supply</v>
      </c>
      <c r="B432" s="375" t="str">
        <f>IF(ISBLANK(INDEX('Policy Characteristics'!B:B,MATCH($C432,'Policy Characteristics'!$C:$C,0))),"",INDEX('Policy Characteristics'!B:B,MATCH($C432,'Policy Characteristics'!$C:$C,0)))</f>
        <v>Non BAU Mandated Capacity CCUS Retrofits</v>
      </c>
      <c r="C432" s="363" t="str">
        <f t="shared" si="25"/>
        <v>Boolean Use Non BAU Mandated Capacity Retrofit Schedule</v>
      </c>
      <c r="D432" s="356" t="s">
        <v>805</v>
      </c>
      <c r="E432" s="255"/>
      <c r="F432" s="356" t="s">
        <v>806</v>
      </c>
      <c r="G432" s="255"/>
      <c r="H432" s="18">
        <v>2293</v>
      </c>
      <c r="I432" s="376" t="s">
        <v>741</v>
      </c>
      <c r="J432" s="377" t="str">
        <f>IF(ISBLANK(INDEX('Policy Characteristics'!D:D,MATCH($C432,'Policy Characteristics'!$C:$C,0))),"",INDEX('Policy Characteristics'!D:D,MATCH($C432,'Policy Characteristics'!$C:$C,0)))</f>
        <v>Non BAU Mandated Capacity CCUS Retrofits</v>
      </c>
      <c r="K432" s="363" t="str">
        <f>IF(ISBLANK(INDEX('Policy Characteristics'!E:E,MATCH($C432,'Policy Characteristics'!$C:$C,0))),"",INDEX('Policy Characteristics'!E:E,MATCH($C432,'Policy Characteristics'!$C:$C,0)))</f>
        <v/>
      </c>
      <c r="L432" s="363">
        <f>IF(ISBLANK(INDEX('Policy Characteristics'!F:F,MATCH($C432,'Policy Characteristics'!$C:$C,0))),"",INDEX('Policy Characteristics'!F:F,MATCH($C432,'Policy Characteristics'!$C:$C,0)))</f>
        <v>0</v>
      </c>
      <c r="M432" s="363">
        <f>IF(ISBLANK(INDEX('Policy Characteristics'!G:G,MATCH($C432,'Policy Characteristics'!$C:$C,0))),"",INDEX('Policy Characteristics'!G:G,MATCH($C432,'Policy Characteristics'!$C:$C,0)))</f>
        <v>1</v>
      </c>
      <c r="N432" s="363">
        <f>IF(ISBLANK(INDEX('Policy Characteristics'!H:H,MATCH($C432,'Policy Characteristics'!$C:$C,0))),"",INDEX('Policy Characteristics'!H:H,MATCH($C432,'Policy Characteristics'!$C:$C,0)))</f>
        <v>1</v>
      </c>
      <c r="O432" s="363" t="str">
        <f>IF(ISBLANK(INDEX('Policy Characteristics'!I:I,MATCH($C432,'Policy Characteristics'!$C:$C,0))),"",INDEX('Policy Characteristics'!I:I,MATCH($C432,'Policy Characteristics'!$C:$C,0)))</f>
        <v>on/off</v>
      </c>
      <c r="P432" s="363"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63" t="str">
        <f>IF(ISBLANK(INDEX('Policy Characteristics'!K:K,MATCH($C432,'Policy Characteristics'!$C:$C,0))),"",INDEX('Policy Characteristics'!K:K,MATCH($C432,'Policy Characteristics'!$C:$C,0)))</f>
        <v/>
      </c>
      <c r="R432" s="363" t="str">
        <f>IF(ISBLANK(INDEX('Policy Characteristics'!L:L,MATCH($C432,'Policy Characteristics'!$C:$C,0))),"",INDEX('Policy Characteristics'!L:L,MATCH($C432,'Policy Characteristics'!$C:$C,0)))</f>
        <v/>
      </c>
    </row>
    <row r="433" spans="1:18" s="363" customFormat="1" ht="19.95" customHeight="1">
      <c r="A433" s="363" t="str">
        <f>IF(ISBLANK(INDEX('Policy Characteristics'!A:A,MATCH($C433,'Policy Characteristics'!$C:$C,0))),"",INDEX('Policy Characteristics'!A:A,MATCH($C433,'Policy Characteristics'!$C:$C,0)))</f>
        <v>Electricity Supply</v>
      </c>
      <c r="B433" s="375" t="str">
        <f>IF(ISBLANK(INDEX('Policy Characteristics'!B:B,MATCH($C433,'Policy Characteristics'!$C:$C,0))),"",INDEX('Policy Characteristics'!B:B,MATCH($C433,'Policy Characteristics'!$C:$C,0)))</f>
        <v>Non BAU Mandated Capacity CCUS Retrofits</v>
      </c>
      <c r="C433" s="363" t="str">
        <f t="shared" si="25"/>
        <v>Boolean Use Non BAU Mandated Capacity Retrofit Schedule</v>
      </c>
      <c r="D433" s="356" t="s">
        <v>807</v>
      </c>
      <c r="E433" s="255"/>
      <c r="F433" s="356" t="s">
        <v>808</v>
      </c>
      <c r="G433" s="255"/>
      <c r="H433" s="18">
        <v>2294</v>
      </c>
      <c r="I433" s="376" t="s">
        <v>741</v>
      </c>
      <c r="J433" s="377" t="str">
        <f>IF(ISBLANK(INDEX('Policy Characteristics'!D:D,MATCH($C433,'Policy Characteristics'!$C:$C,0))),"",INDEX('Policy Characteristics'!D:D,MATCH($C433,'Policy Characteristics'!$C:$C,0)))</f>
        <v>Non BAU Mandated Capacity CCUS Retrofits</v>
      </c>
      <c r="K433" s="363" t="str">
        <f>IF(ISBLANK(INDEX('Policy Characteristics'!E:E,MATCH($C433,'Policy Characteristics'!$C:$C,0))),"",INDEX('Policy Characteristics'!E:E,MATCH($C433,'Policy Characteristics'!$C:$C,0)))</f>
        <v/>
      </c>
      <c r="L433" s="363">
        <f>IF(ISBLANK(INDEX('Policy Characteristics'!F:F,MATCH($C433,'Policy Characteristics'!$C:$C,0))),"",INDEX('Policy Characteristics'!F:F,MATCH($C433,'Policy Characteristics'!$C:$C,0)))</f>
        <v>0</v>
      </c>
      <c r="M433" s="363">
        <f>IF(ISBLANK(INDEX('Policy Characteristics'!G:G,MATCH($C433,'Policy Characteristics'!$C:$C,0))),"",INDEX('Policy Characteristics'!G:G,MATCH($C433,'Policy Characteristics'!$C:$C,0)))</f>
        <v>1</v>
      </c>
      <c r="N433" s="363">
        <f>IF(ISBLANK(INDEX('Policy Characteristics'!H:H,MATCH($C433,'Policy Characteristics'!$C:$C,0))),"",INDEX('Policy Characteristics'!H:H,MATCH($C433,'Policy Characteristics'!$C:$C,0)))</f>
        <v>1</v>
      </c>
      <c r="O433" s="363" t="str">
        <f>IF(ISBLANK(INDEX('Policy Characteristics'!I:I,MATCH($C433,'Policy Characteristics'!$C:$C,0))),"",INDEX('Policy Characteristics'!I:I,MATCH($C433,'Policy Characteristics'!$C:$C,0)))</f>
        <v>on/off</v>
      </c>
      <c r="P433" s="363"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63" t="str">
        <f>IF(ISBLANK(INDEX('Policy Characteristics'!K:K,MATCH($C433,'Policy Characteristics'!$C:$C,0))),"",INDEX('Policy Characteristics'!K:K,MATCH($C433,'Policy Characteristics'!$C:$C,0)))</f>
        <v/>
      </c>
      <c r="R433" s="363" t="str">
        <f>IF(ISBLANK(INDEX('Policy Characteristics'!L:L,MATCH($C433,'Policy Characteristics'!$C:$C,0))),"",INDEX('Policy Characteristics'!L:L,MATCH($C433,'Policy Characteristics'!$C:$C,0)))</f>
        <v/>
      </c>
    </row>
    <row r="434" spans="1:18" s="363" customFormat="1" ht="19.95" customHeight="1">
      <c r="A434" s="363" t="str">
        <f>IF(ISBLANK(INDEX('Policy Characteristics'!A:A,MATCH($C434,'Policy Characteristics'!$C:$C,0))),"",INDEX('Policy Characteristics'!A:A,MATCH($C434,'Policy Characteristics'!$C:$C,0)))</f>
        <v>Electricity Supply</v>
      </c>
      <c r="B434" s="375" t="str">
        <f>IF(ISBLANK(INDEX('Policy Characteristics'!B:B,MATCH($C434,'Policy Characteristics'!$C:$C,0))),"",INDEX('Policy Characteristics'!B:B,MATCH($C434,'Policy Characteristics'!$C:$C,0)))</f>
        <v>Non BAU Mandated Capacity CCUS Retrofits</v>
      </c>
      <c r="C434" s="363" t="str">
        <f t="shared" si="25"/>
        <v>Boolean Use Non BAU Mandated Capacity Retrofit Schedule</v>
      </c>
      <c r="D434" s="356" t="s">
        <v>809</v>
      </c>
      <c r="E434" s="255"/>
      <c r="F434" s="356" t="s">
        <v>810</v>
      </c>
      <c r="G434" s="255"/>
      <c r="H434" s="18">
        <v>2295</v>
      </c>
      <c r="I434" s="376" t="s">
        <v>741</v>
      </c>
      <c r="J434" s="377" t="str">
        <f>IF(ISBLANK(INDEX('Policy Characteristics'!D:D,MATCH($C434,'Policy Characteristics'!$C:$C,0))),"",INDEX('Policy Characteristics'!D:D,MATCH($C434,'Policy Characteristics'!$C:$C,0)))</f>
        <v>Non BAU Mandated Capacity CCUS Retrofits</v>
      </c>
      <c r="K434" s="363" t="str">
        <f>IF(ISBLANK(INDEX('Policy Characteristics'!E:E,MATCH($C434,'Policy Characteristics'!$C:$C,0))),"",INDEX('Policy Characteristics'!E:E,MATCH($C434,'Policy Characteristics'!$C:$C,0)))</f>
        <v/>
      </c>
      <c r="L434" s="363">
        <f>IF(ISBLANK(INDEX('Policy Characteristics'!F:F,MATCH($C434,'Policy Characteristics'!$C:$C,0))),"",INDEX('Policy Characteristics'!F:F,MATCH($C434,'Policy Characteristics'!$C:$C,0)))</f>
        <v>0</v>
      </c>
      <c r="M434" s="363">
        <f>IF(ISBLANK(INDEX('Policy Characteristics'!G:G,MATCH($C434,'Policy Characteristics'!$C:$C,0))),"",INDEX('Policy Characteristics'!G:G,MATCH($C434,'Policy Characteristics'!$C:$C,0)))</f>
        <v>1</v>
      </c>
      <c r="N434" s="363">
        <f>IF(ISBLANK(INDEX('Policy Characteristics'!H:H,MATCH($C434,'Policy Characteristics'!$C:$C,0))),"",INDEX('Policy Characteristics'!H:H,MATCH($C434,'Policy Characteristics'!$C:$C,0)))</f>
        <v>1</v>
      </c>
      <c r="O434" s="363" t="str">
        <f>IF(ISBLANK(INDEX('Policy Characteristics'!I:I,MATCH($C434,'Policy Characteristics'!$C:$C,0))),"",INDEX('Policy Characteristics'!I:I,MATCH($C434,'Policy Characteristics'!$C:$C,0)))</f>
        <v>on/off</v>
      </c>
      <c r="P434" s="363"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63" t="str">
        <f>IF(ISBLANK(INDEX('Policy Characteristics'!K:K,MATCH($C434,'Policy Characteristics'!$C:$C,0))),"",INDEX('Policy Characteristics'!K:K,MATCH($C434,'Policy Characteristics'!$C:$C,0)))</f>
        <v/>
      </c>
      <c r="R434" s="363" t="str">
        <f>IF(ISBLANK(INDEX('Policy Characteristics'!L:L,MATCH($C434,'Policy Characteristics'!$C:$C,0))),"",INDEX('Policy Characteristics'!L:L,MATCH($C434,'Policy Characteristics'!$C:$C,0)))</f>
        <v/>
      </c>
    </row>
    <row r="435" spans="1:18" s="363" customFormat="1" ht="19.95" customHeight="1">
      <c r="A435" s="363" t="str">
        <f>IF(ISBLANK(INDEX('Policy Characteristics'!A:A,MATCH($C435,'Policy Characteristics'!$C:$C,0))),"",INDEX('Policy Characteristics'!A:A,MATCH($C435,'Policy Characteristics'!$C:$C,0)))</f>
        <v>Electricity Supply</v>
      </c>
      <c r="B435" s="375" t="str">
        <f>IF(ISBLANK(INDEX('Policy Characteristics'!B:B,MATCH($C435,'Policy Characteristics'!$C:$C,0))),"",INDEX('Policy Characteristics'!B:B,MATCH($C435,'Policy Characteristics'!$C:$C,0)))</f>
        <v>Non BAU Mandated Capacity CCUS Retrofits</v>
      </c>
      <c r="C435" s="363" t="str">
        <f t="shared" si="25"/>
        <v>Boolean Use Non BAU Mandated Capacity Retrofit Schedule</v>
      </c>
      <c r="D435" s="356" t="s">
        <v>811</v>
      </c>
      <c r="E435" s="255"/>
      <c r="F435" s="356" t="s">
        <v>812</v>
      </c>
      <c r="G435" s="255"/>
      <c r="H435" s="18">
        <v>2296</v>
      </c>
      <c r="I435" s="376" t="s">
        <v>741</v>
      </c>
      <c r="J435" s="377" t="str">
        <f>IF(ISBLANK(INDEX('Policy Characteristics'!D:D,MATCH($C435,'Policy Characteristics'!$C:$C,0))),"",INDEX('Policy Characteristics'!D:D,MATCH($C435,'Policy Characteristics'!$C:$C,0)))</f>
        <v>Non BAU Mandated Capacity CCUS Retrofits</v>
      </c>
      <c r="K435" s="363" t="str">
        <f>IF(ISBLANK(INDEX('Policy Characteristics'!E:E,MATCH($C435,'Policy Characteristics'!$C:$C,0))),"",INDEX('Policy Characteristics'!E:E,MATCH($C435,'Policy Characteristics'!$C:$C,0)))</f>
        <v/>
      </c>
      <c r="L435" s="363">
        <f>IF(ISBLANK(INDEX('Policy Characteristics'!F:F,MATCH($C435,'Policy Characteristics'!$C:$C,0))),"",INDEX('Policy Characteristics'!F:F,MATCH($C435,'Policy Characteristics'!$C:$C,0)))</f>
        <v>0</v>
      </c>
      <c r="M435" s="363">
        <f>IF(ISBLANK(INDEX('Policy Characteristics'!G:G,MATCH($C435,'Policy Characteristics'!$C:$C,0))),"",INDEX('Policy Characteristics'!G:G,MATCH($C435,'Policy Characteristics'!$C:$C,0)))</f>
        <v>1</v>
      </c>
      <c r="N435" s="363">
        <f>IF(ISBLANK(INDEX('Policy Characteristics'!H:H,MATCH($C435,'Policy Characteristics'!$C:$C,0))),"",INDEX('Policy Characteristics'!H:H,MATCH($C435,'Policy Characteristics'!$C:$C,0)))</f>
        <v>1</v>
      </c>
      <c r="O435" s="363" t="str">
        <f>IF(ISBLANK(INDEX('Policy Characteristics'!I:I,MATCH($C435,'Policy Characteristics'!$C:$C,0))),"",INDEX('Policy Characteristics'!I:I,MATCH($C435,'Policy Characteristics'!$C:$C,0)))</f>
        <v>on/off</v>
      </c>
      <c r="P435" s="363"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63" t="str">
        <f>IF(ISBLANK(INDEX('Policy Characteristics'!K:K,MATCH($C435,'Policy Characteristics'!$C:$C,0))),"",INDEX('Policy Characteristics'!K:K,MATCH($C435,'Policy Characteristics'!$C:$C,0)))</f>
        <v/>
      </c>
      <c r="R435" s="363" t="str">
        <f>IF(ISBLANK(INDEX('Policy Characteristics'!L:L,MATCH($C435,'Policy Characteristics'!$C:$C,0))),"",INDEX('Policy Characteristics'!L:L,MATCH($C435,'Policy Characteristics'!$C:$C,0)))</f>
        <v/>
      </c>
    </row>
    <row r="436" spans="1:18" s="363" customFormat="1" ht="19.95" customHeight="1">
      <c r="A436" s="363" t="str">
        <f>IF(ISBLANK(INDEX('Policy Characteristics'!A:A,MATCH($C436,'Policy Characteristics'!$C:$C,0))),"",INDEX('Policy Characteristics'!A:A,MATCH($C436,'Policy Characteristics'!$C:$C,0)))</f>
        <v>Electricity Supply</v>
      </c>
      <c r="B436" s="375" t="str">
        <f>IF(ISBLANK(INDEX('Policy Characteristics'!B:B,MATCH($C436,'Policy Characteristics'!$C:$C,0))),"",INDEX('Policy Characteristics'!B:B,MATCH($C436,'Policy Characteristics'!$C:$C,0)))</f>
        <v>Non BAU Mandated Capacity CCUS Retrofits</v>
      </c>
      <c r="C436" s="363" t="str">
        <f t="shared" si="25"/>
        <v>Boolean Use Non BAU Mandated Capacity Retrofit Schedule</v>
      </c>
      <c r="D436" s="356" t="s">
        <v>813</v>
      </c>
      <c r="E436" s="255"/>
      <c r="F436" s="356" t="s">
        <v>814</v>
      </c>
      <c r="G436" s="255"/>
      <c r="H436" s="18">
        <v>2297</v>
      </c>
      <c r="I436" s="376" t="s">
        <v>741</v>
      </c>
      <c r="J436" s="377" t="str">
        <f>IF(ISBLANK(INDEX('Policy Characteristics'!D:D,MATCH($C436,'Policy Characteristics'!$C:$C,0))),"",INDEX('Policy Characteristics'!D:D,MATCH($C436,'Policy Characteristics'!$C:$C,0)))</f>
        <v>Non BAU Mandated Capacity CCUS Retrofits</v>
      </c>
      <c r="K436" s="363" t="str">
        <f>IF(ISBLANK(INDEX('Policy Characteristics'!E:E,MATCH($C436,'Policy Characteristics'!$C:$C,0))),"",INDEX('Policy Characteristics'!E:E,MATCH($C436,'Policy Characteristics'!$C:$C,0)))</f>
        <v/>
      </c>
      <c r="L436" s="363">
        <f>IF(ISBLANK(INDEX('Policy Characteristics'!F:F,MATCH($C436,'Policy Characteristics'!$C:$C,0))),"",INDEX('Policy Characteristics'!F:F,MATCH($C436,'Policy Characteristics'!$C:$C,0)))</f>
        <v>0</v>
      </c>
      <c r="M436" s="363">
        <f>IF(ISBLANK(INDEX('Policy Characteristics'!G:G,MATCH($C436,'Policy Characteristics'!$C:$C,0))),"",INDEX('Policy Characteristics'!G:G,MATCH($C436,'Policy Characteristics'!$C:$C,0)))</f>
        <v>1</v>
      </c>
      <c r="N436" s="363">
        <f>IF(ISBLANK(INDEX('Policy Characteristics'!H:H,MATCH($C436,'Policy Characteristics'!$C:$C,0))),"",INDEX('Policy Characteristics'!H:H,MATCH($C436,'Policy Characteristics'!$C:$C,0)))</f>
        <v>1</v>
      </c>
      <c r="O436" s="363" t="str">
        <f>IF(ISBLANK(INDEX('Policy Characteristics'!I:I,MATCH($C436,'Policy Characteristics'!$C:$C,0))),"",INDEX('Policy Characteristics'!I:I,MATCH($C436,'Policy Characteristics'!$C:$C,0)))</f>
        <v>on/off</v>
      </c>
      <c r="P436" s="363"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63" t="str">
        <f>IF(ISBLANK(INDEX('Policy Characteristics'!K:K,MATCH($C436,'Policy Characteristics'!$C:$C,0))),"",INDEX('Policy Characteristics'!K:K,MATCH($C436,'Policy Characteristics'!$C:$C,0)))</f>
        <v/>
      </c>
      <c r="R436" s="363" t="str">
        <f>IF(ISBLANK(INDEX('Policy Characteristics'!L:L,MATCH($C436,'Policy Characteristics'!$C:$C,0))),"",INDEX('Policy Characteristics'!L:L,MATCH($C436,'Policy Characteristics'!$C:$C,0)))</f>
        <v/>
      </c>
    </row>
    <row r="437" spans="1:18" s="363" customFormat="1" ht="19.95" customHeight="1">
      <c r="A437" s="363" t="str">
        <f>IF(ISBLANK(INDEX('Policy Characteristics'!A:A,MATCH($C437,'Policy Characteristics'!$C:$C,0))),"",INDEX('Policy Characteristics'!A:A,MATCH($C437,'Policy Characteristics'!$C:$C,0)))</f>
        <v>Electricity Supply</v>
      </c>
      <c r="B437" s="375" t="str">
        <f>IF(ISBLANK(INDEX('Policy Characteristics'!B:B,MATCH($C437,'Policy Characteristics'!$C:$C,0))),"",INDEX('Policy Characteristics'!B:B,MATCH($C437,'Policy Characteristics'!$C:$C,0)))</f>
        <v>Non BAU Mandated Capacity CCUS Retrofits</v>
      </c>
      <c r="C437" s="363" t="str">
        <f t="shared" si="25"/>
        <v>Boolean Use Non BAU Mandated Capacity Retrofit Schedule</v>
      </c>
      <c r="D437" s="356" t="s">
        <v>815</v>
      </c>
      <c r="E437" s="255"/>
      <c r="F437" s="356" t="s">
        <v>816</v>
      </c>
      <c r="G437" s="255"/>
      <c r="H437" s="18">
        <v>2298</v>
      </c>
      <c r="I437" s="376" t="s">
        <v>741</v>
      </c>
      <c r="J437" s="377" t="str">
        <f>IF(ISBLANK(INDEX('Policy Characteristics'!D:D,MATCH($C437,'Policy Characteristics'!$C:$C,0))),"",INDEX('Policy Characteristics'!D:D,MATCH($C437,'Policy Characteristics'!$C:$C,0)))</f>
        <v>Non BAU Mandated Capacity CCUS Retrofits</v>
      </c>
      <c r="K437" s="363" t="str">
        <f>IF(ISBLANK(INDEX('Policy Characteristics'!E:E,MATCH($C437,'Policy Characteristics'!$C:$C,0))),"",INDEX('Policy Characteristics'!E:E,MATCH($C437,'Policy Characteristics'!$C:$C,0)))</f>
        <v/>
      </c>
      <c r="L437" s="363">
        <f>IF(ISBLANK(INDEX('Policy Characteristics'!F:F,MATCH($C437,'Policy Characteristics'!$C:$C,0))),"",INDEX('Policy Characteristics'!F:F,MATCH($C437,'Policy Characteristics'!$C:$C,0)))</f>
        <v>0</v>
      </c>
      <c r="M437" s="363">
        <f>IF(ISBLANK(INDEX('Policy Characteristics'!G:G,MATCH($C437,'Policy Characteristics'!$C:$C,0))),"",INDEX('Policy Characteristics'!G:G,MATCH($C437,'Policy Characteristics'!$C:$C,0)))</f>
        <v>1</v>
      </c>
      <c r="N437" s="363">
        <f>IF(ISBLANK(INDEX('Policy Characteristics'!H:H,MATCH($C437,'Policy Characteristics'!$C:$C,0))),"",INDEX('Policy Characteristics'!H:H,MATCH($C437,'Policy Characteristics'!$C:$C,0)))</f>
        <v>1</v>
      </c>
      <c r="O437" s="363" t="str">
        <f>IF(ISBLANK(INDEX('Policy Characteristics'!I:I,MATCH($C437,'Policy Characteristics'!$C:$C,0))),"",INDEX('Policy Characteristics'!I:I,MATCH($C437,'Policy Characteristics'!$C:$C,0)))</f>
        <v>on/off</v>
      </c>
      <c r="P437" s="363"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63" t="str">
        <f>IF(ISBLANK(INDEX('Policy Characteristics'!K:K,MATCH($C437,'Policy Characteristics'!$C:$C,0))),"",INDEX('Policy Characteristics'!K:K,MATCH($C437,'Policy Characteristics'!$C:$C,0)))</f>
        <v/>
      </c>
      <c r="R437" s="363" t="str">
        <f>IF(ISBLANK(INDEX('Policy Characteristics'!L:L,MATCH($C437,'Policy Characteristics'!$C:$C,0))),"",INDEX('Policy Characteristics'!L:L,MATCH($C437,'Policy Characteristics'!$C:$C,0)))</f>
        <v/>
      </c>
    </row>
    <row r="438" spans="1:18" s="363" customFormat="1" ht="19.95" customHeight="1">
      <c r="A438" s="363" t="str">
        <f>IF(ISBLANK(INDEX('Policy Characteristics'!A:A,MATCH($C438,'Policy Characteristics'!$C:$C,0))),"",INDEX('Policy Characteristics'!A:A,MATCH($C438,'Policy Characteristics'!$C:$C,0)))</f>
        <v>Electricity Supply</v>
      </c>
      <c r="B438" s="375" t="str">
        <f>IF(ISBLANK(INDEX('Policy Characteristics'!B:B,MATCH($C438,'Policy Characteristics'!$C:$C,0))),"",INDEX('Policy Characteristics'!B:B,MATCH($C438,'Policy Characteristics'!$C:$C,0)))</f>
        <v>Non BAU Mandated Capacity CCUS Retrofits</v>
      </c>
      <c r="C438" s="363" t="str">
        <f t="shared" si="25"/>
        <v>Boolean Use Non BAU Mandated Capacity Retrofit Schedule</v>
      </c>
      <c r="D438" s="356" t="s">
        <v>817</v>
      </c>
      <c r="E438" s="255"/>
      <c r="F438" s="356" t="s">
        <v>818</v>
      </c>
      <c r="G438" s="255"/>
      <c r="H438" s="18">
        <v>2299</v>
      </c>
      <c r="I438" s="376" t="s">
        <v>741</v>
      </c>
      <c r="J438" s="377" t="str">
        <f>IF(ISBLANK(INDEX('Policy Characteristics'!D:D,MATCH($C438,'Policy Characteristics'!$C:$C,0))),"",INDEX('Policy Characteristics'!D:D,MATCH($C438,'Policy Characteristics'!$C:$C,0)))</f>
        <v>Non BAU Mandated Capacity CCUS Retrofits</v>
      </c>
      <c r="K438" s="363" t="str">
        <f>IF(ISBLANK(INDEX('Policy Characteristics'!E:E,MATCH($C438,'Policy Characteristics'!$C:$C,0))),"",INDEX('Policy Characteristics'!E:E,MATCH($C438,'Policy Characteristics'!$C:$C,0)))</f>
        <v/>
      </c>
      <c r="L438" s="363">
        <f>IF(ISBLANK(INDEX('Policy Characteristics'!F:F,MATCH($C438,'Policy Characteristics'!$C:$C,0))),"",INDEX('Policy Characteristics'!F:F,MATCH($C438,'Policy Characteristics'!$C:$C,0)))</f>
        <v>0</v>
      </c>
      <c r="M438" s="363">
        <f>IF(ISBLANK(INDEX('Policy Characteristics'!G:G,MATCH($C438,'Policy Characteristics'!$C:$C,0))),"",INDEX('Policy Characteristics'!G:G,MATCH($C438,'Policy Characteristics'!$C:$C,0)))</f>
        <v>1</v>
      </c>
      <c r="N438" s="363">
        <f>IF(ISBLANK(INDEX('Policy Characteristics'!H:H,MATCH($C438,'Policy Characteristics'!$C:$C,0))),"",INDEX('Policy Characteristics'!H:H,MATCH($C438,'Policy Characteristics'!$C:$C,0)))</f>
        <v>1</v>
      </c>
      <c r="O438" s="363" t="str">
        <f>IF(ISBLANK(INDEX('Policy Characteristics'!I:I,MATCH($C438,'Policy Characteristics'!$C:$C,0))),"",INDEX('Policy Characteristics'!I:I,MATCH($C438,'Policy Characteristics'!$C:$C,0)))</f>
        <v>on/off</v>
      </c>
      <c r="P438" s="363"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63" t="str">
        <f>IF(ISBLANK(INDEX('Policy Characteristics'!K:K,MATCH($C438,'Policy Characteristics'!$C:$C,0))),"",INDEX('Policy Characteristics'!K:K,MATCH($C438,'Policy Characteristics'!$C:$C,0)))</f>
        <v/>
      </c>
      <c r="R438" s="363" t="str">
        <f>IF(ISBLANK(INDEX('Policy Characteristics'!L:L,MATCH($C438,'Policy Characteristics'!$C:$C,0))),"",INDEX('Policy Characteristics'!L:L,MATCH($C438,'Policy Characteristics'!$C:$C,0)))</f>
        <v/>
      </c>
    </row>
    <row r="439" spans="1:18" s="363" customFormat="1" ht="19.95" customHeight="1">
      <c r="A439" s="363" t="str">
        <f>IF(ISBLANK(INDEX('Policy Characteristics'!A:A,MATCH($C439,'Policy Characteristics'!$C:$C,0))),"",INDEX('Policy Characteristics'!A:A,MATCH($C439,'Policy Characteristics'!$C:$C,0)))</f>
        <v>Electricity Supply</v>
      </c>
      <c r="B439" s="375" t="str">
        <f>IF(ISBLANK(INDEX('Policy Characteristics'!B:B,MATCH($C439,'Policy Characteristics'!$C:$C,0))),"",INDEX('Policy Characteristics'!B:B,MATCH($C439,'Policy Characteristics'!$C:$C,0)))</f>
        <v>Non BAU Mandated Capacity CCUS Retrofits</v>
      </c>
      <c r="C439" s="363" t="str">
        <f t="shared" si="25"/>
        <v>Boolean Use Non BAU Mandated Capacity Retrofit Schedule</v>
      </c>
      <c r="D439" s="356" t="s">
        <v>819</v>
      </c>
      <c r="E439" s="255"/>
      <c r="F439" s="356" t="s">
        <v>820</v>
      </c>
      <c r="G439" s="255"/>
      <c r="H439" s="18">
        <v>2300</v>
      </c>
      <c r="I439" s="376" t="s">
        <v>741</v>
      </c>
      <c r="J439" s="377" t="str">
        <f>IF(ISBLANK(INDEX('Policy Characteristics'!D:D,MATCH($C439,'Policy Characteristics'!$C:$C,0))),"",INDEX('Policy Characteristics'!D:D,MATCH($C439,'Policy Characteristics'!$C:$C,0)))</f>
        <v>Non BAU Mandated Capacity CCUS Retrofits</v>
      </c>
      <c r="K439" s="363" t="str">
        <f>IF(ISBLANK(INDEX('Policy Characteristics'!E:E,MATCH($C439,'Policy Characteristics'!$C:$C,0))),"",INDEX('Policy Characteristics'!E:E,MATCH($C439,'Policy Characteristics'!$C:$C,0)))</f>
        <v/>
      </c>
      <c r="L439" s="363">
        <f>IF(ISBLANK(INDEX('Policy Characteristics'!F:F,MATCH($C439,'Policy Characteristics'!$C:$C,0))),"",INDEX('Policy Characteristics'!F:F,MATCH($C439,'Policy Characteristics'!$C:$C,0)))</f>
        <v>0</v>
      </c>
      <c r="M439" s="363">
        <f>IF(ISBLANK(INDEX('Policy Characteristics'!G:G,MATCH($C439,'Policy Characteristics'!$C:$C,0))),"",INDEX('Policy Characteristics'!G:G,MATCH($C439,'Policy Characteristics'!$C:$C,0)))</f>
        <v>1</v>
      </c>
      <c r="N439" s="363">
        <f>IF(ISBLANK(INDEX('Policy Characteristics'!H:H,MATCH($C439,'Policy Characteristics'!$C:$C,0))),"",INDEX('Policy Characteristics'!H:H,MATCH($C439,'Policy Characteristics'!$C:$C,0)))</f>
        <v>1</v>
      </c>
      <c r="O439" s="363" t="str">
        <f>IF(ISBLANK(INDEX('Policy Characteristics'!I:I,MATCH($C439,'Policy Characteristics'!$C:$C,0))),"",INDEX('Policy Characteristics'!I:I,MATCH($C439,'Policy Characteristics'!$C:$C,0)))</f>
        <v>on/off</v>
      </c>
      <c r="P439" s="363"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63" t="str">
        <f>IF(ISBLANK(INDEX('Policy Characteristics'!K:K,MATCH($C439,'Policy Characteristics'!$C:$C,0))),"",INDEX('Policy Characteristics'!K:K,MATCH($C439,'Policy Characteristics'!$C:$C,0)))</f>
        <v/>
      </c>
      <c r="R439" s="363" t="str">
        <f>IF(ISBLANK(INDEX('Policy Characteristics'!L:L,MATCH($C439,'Policy Characteristics'!$C:$C,0))),"",INDEX('Policy Characteristics'!L:L,MATCH($C439,'Policy Characteristics'!$C:$C,0)))</f>
        <v/>
      </c>
    </row>
    <row r="440" spans="1:18" s="363" customFormat="1" ht="19.95" customHeight="1">
      <c r="A440" s="363" t="str">
        <f>IF(ISBLANK(INDEX('Policy Characteristics'!A:A,MATCH($C440,'Policy Characteristics'!$C:$C,0))),"",INDEX('Policy Characteristics'!A:A,MATCH($C440,'Policy Characteristics'!$C:$C,0)))</f>
        <v>Electricity Supply</v>
      </c>
      <c r="B440" s="375" t="str">
        <f>IF(ISBLANK(INDEX('Policy Characteristics'!B:B,MATCH($C440,'Policy Characteristics'!$C:$C,0))),"",INDEX('Policy Characteristics'!B:B,MATCH($C440,'Policy Characteristics'!$C:$C,0)))</f>
        <v>Non BAU Mandated Capacity CCUS Retrofits</v>
      </c>
      <c r="C440" s="363" t="str">
        <f t="shared" si="25"/>
        <v>Boolean Use Non BAU Mandated Capacity Retrofit Schedule</v>
      </c>
      <c r="D440" s="356" t="s">
        <v>821</v>
      </c>
      <c r="E440" s="255"/>
      <c r="F440" s="356" t="s">
        <v>822</v>
      </c>
      <c r="G440" s="255"/>
      <c r="H440" s="18">
        <v>2301</v>
      </c>
      <c r="I440" s="376" t="s">
        <v>741</v>
      </c>
      <c r="J440" s="377" t="str">
        <f>IF(ISBLANK(INDEX('Policy Characteristics'!D:D,MATCH($C440,'Policy Characteristics'!$C:$C,0))),"",INDEX('Policy Characteristics'!D:D,MATCH($C440,'Policy Characteristics'!$C:$C,0)))</f>
        <v>Non BAU Mandated Capacity CCUS Retrofits</v>
      </c>
      <c r="K440" s="363" t="str">
        <f>IF(ISBLANK(INDEX('Policy Characteristics'!E:E,MATCH($C440,'Policy Characteristics'!$C:$C,0))),"",INDEX('Policy Characteristics'!E:E,MATCH($C440,'Policy Characteristics'!$C:$C,0)))</f>
        <v/>
      </c>
      <c r="L440" s="363">
        <f>IF(ISBLANK(INDEX('Policy Characteristics'!F:F,MATCH($C440,'Policy Characteristics'!$C:$C,0))),"",INDEX('Policy Characteristics'!F:F,MATCH($C440,'Policy Characteristics'!$C:$C,0)))</f>
        <v>0</v>
      </c>
      <c r="M440" s="363">
        <f>IF(ISBLANK(INDEX('Policy Characteristics'!G:G,MATCH($C440,'Policy Characteristics'!$C:$C,0))),"",INDEX('Policy Characteristics'!G:G,MATCH($C440,'Policy Characteristics'!$C:$C,0)))</f>
        <v>1</v>
      </c>
      <c r="N440" s="363">
        <f>IF(ISBLANK(INDEX('Policy Characteristics'!H:H,MATCH($C440,'Policy Characteristics'!$C:$C,0))),"",INDEX('Policy Characteristics'!H:H,MATCH($C440,'Policy Characteristics'!$C:$C,0)))</f>
        <v>1</v>
      </c>
      <c r="O440" s="363" t="str">
        <f>IF(ISBLANK(INDEX('Policy Characteristics'!I:I,MATCH($C440,'Policy Characteristics'!$C:$C,0))),"",INDEX('Policy Characteristics'!I:I,MATCH($C440,'Policy Characteristics'!$C:$C,0)))</f>
        <v>on/off</v>
      </c>
      <c r="P440" s="363"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63" t="str">
        <f>IF(ISBLANK(INDEX('Policy Characteristics'!K:K,MATCH($C440,'Policy Characteristics'!$C:$C,0))),"",INDEX('Policy Characteristics'!K:K,MATCH($C440,'Policy Characteristics'!$C:$C,0)))</f>
        <v/>
      </c>
      <c r="R440" s="363" t="str">
        <f>IF(ISBLANK(INDEX('Policy Characteristics'!L:L,MATCH($C440,'Policy Characteristics'!$C:$C,0))),"",INDEX('Policy Characteristics'!L:L,MATCH($C440,'Policy Characteristics'!$C:$C,0)))</f>
        <v/>
      </c>
    </row>
    <row r="441" spans="1:18" s="363" customFormat="1" ht="19.95" customHeight="1">
      <c r="A441" s="363" t="str">
        <f>IF(ISBLANK(INDEX('Policy Characteristics'!A:A,MATCH($C441,'Policy Characteristics'!$C:$C,0))),"",INDEX('Policy Characteristics'!A:A,MATCH($C441,'Policy Characteristics'!$C:$C,0)))</f>
        <v>Electricity Supply</v>
      </c>
      <c r="B441" s="375" t="str">
        <f>IF(ISBLANK(INDEX('Policy Characteristics'!B:B,MATCH($C441,'Policy Characteristics'!$C:$C,0))),"",INDEX('Policy Characteristics'!B:B,MATCH($C441,'Policy Characteristics'!$C:$C,0)))</f>
        <v>Non BAU Mandated Capacity CCUS Retrofits</v>
      </c>
      <c r="C441" s="363" t="str">
        <f t="shared" si="25"/>
        <v>Boolean Use Non BAU Mandated Capacity Retrofit Schedule</v>
      </c>
      <c r="D441" s="356" t="s">
        <v>823</v>
      </c>
      <c r="E441" s="255"/>
      <c r="F441" s="356" t="s">
        <v>824</v>
      </c>
      <c r="G441" s="255"/>
      <c r="H441" s="18">
        <v>2302</v>
      </c>
      <c r="I441" s="376" t="s">
        <v>741</v>
      </c>
      <c r="J441" s="377" t="str">
        <f>IF(ISBLANK(INDEX('Policy Characteristics'!D:D,MATCH($C441,'Policy Characteristics'!$C:$C,0))),"",INDEX('Policy Characteristics'!D:D,MATCH($C441,'Policy Characteristics'!$C:$C,0)))</f>
        <v>Non BAU Mandated Capacity CCUS Retrofits</v>
      </c>
      <c r="K441" s="363" t="str">
        <f>IF(ISBLANK(INDEX('Policy Characteristics'!E:E,MATCH($C441,'Policy Characteristics'!$C:$C,0))),"",INDEX('Policy Characteristics'!E:E,MATCH($C441,'Policy Characteristics'!$C:$C,0)))</f>
        <v/>
      </c>
      <c r="L441" s="363">
        <f>IF(ISBLANK(INDEX('Policy Characteristics'!F:F,MATCH($C441,'Policy Characteristics'!$C:$C,0))),"",INDEX('Policy Characteristics'!F:F,MATCH($C441,'Policy Characteristics'!$C:$C,0)))</f>
        <v>0</v>
      </c>
      <c r="M441" s="363">
        <f>IF(ISBLANK(INDEX('Policy Characteristics'!G:G,MATCH($C441,'Policy Characteristics'!$C:$C,0))),"",INDEX('Policy Characteristics'!G:G,MATCH($C441,'Policy Characteristics'!$C:$C,0)))</f>
        <v>1</v>
      </c>
      <c r="N441" s="363">
        <f>IF(ISBLANK(INDEX('Policy Characteristics'!H:H,MATCH($C441,'Policy Characteristics'!$C:$C,0))),"",INDEX('Policy Characteristics'!H:H,MATCH($C441,'Policy Characteristics'!$C:$C,0)))</f>
        <v>1</v>
      </c>
      <c r="O441" s="363" t="str">
        <f>IF(ISBLANK(INDEX('Policy Characteristics'!I:I,MATCH($C441,'Policy Characteristics'!$C:$C,0))),"",INDEX('Policy Characteristics'!I:I,MATCH($C441,'Policy Characteristics'!$C:$C,0)))</f>
        <v>on/off</v>
      </c>
      <c r="P441" s="363"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63" t="str">
        <f>IF(ISBLANK(INDEX('Policy Characteristics'!K:K,MATCH($C441,'Policy Characteristics'!$C:$C,0))),"",INDEX('Policy Characteristics'!K:K,MATCH($C441,'Policy Characteristics'!$C:$C,0)))</f>
        <v/>
      </c>
      <c r="R441" s="363" t="str">
        <f>IF(ISBLANK(INDEX('Policy Characteristics'!L:L,MATCH($C441,'Policy Characteristics'!$C:$C,0))),"",INDEX('Policy Characteristics'!L:L,MATCH($C441,'Policy Characteristics'!$C:$C,0)))</f>
        <v/>
      </c>
    </row>
    <row r="442" spans="1:18" s="363" customFormat="1" ht="19.95" customHeight="1">
      <c r="A442" s="363" t="str">
        <f>IF(ISBLANK(INDEX('Policy Characteristics'!A:A,MATCH($C442,'Policy Characteristics'!$C:$C,0))),"",INDEX('Policy Characteristics'!A:A,MATCH($C442,'Policy Characteristics'!$C:$C,0)))</f>
        <v>Electricity Supply</v>
      </c>
      <c r="B442" s="375" t="str">
        <f>IF(ISBLANK(INDEX('Policy Characteristics'!B:B,MATCH($C442,'Policy Characteristics'!$C:$C,0))),"",INDEX('Policy Characteristics'!B:B,MATCH($C442,'Policy Characteristics'!$C:$C,0)))</f>
        <v>Non BAU Mandated Capacity CCUS Retrofits</v>
      </c>
      <c r="C442" s="363" t="str">
        <f t="shared" si="25"/>
        <v>Boolean Use Non BAU Mandated Capacity Retrofit Schedule</v>
      </c>
      <c r="D442" s="356" t="s">
        <v>825</v>
      </c>
      <c r="E442" s="255"/>
      <c r="F442" s="356" t="s">
        <v>826</v>
      </c>
      <c r="G442" s="255"/>
      <c r="H442" s="18">
        <v>2303</v>
      </c>
      <c r="I442" s="376" t="s">
        <v>741</v>
      </c>
      <c r="J442" s="377" t="str">
        <f>IF(ISBLANK(INDEX('Policy Characteristics'!D:D,MATCH($C442,'Policy Characteristics'!$C:$C,0))),"",INDEX('Policy Characteristics'!D:D,MATCH($C442,'Policy Characteristics'!$C:$C,0)))</f>
        <v>Non BAU Mandated Capacity CCUS Retrofits</v>
      </c>
      <c r="K442" s="363" t="str">
        <f>IF(ISBLANK(INDEX('Policy Characteristics'!E:E,MATCH($C442,'Policy Characteristics'!$C:$C,0))),"",INDEX('Policy Characteristics'!E:E,MATCH($C442,'Policy Characteristics'!$C:$C,0)))</f>
        <v/>
      </c>
      <c r="L442" s="363">
        <f>IF(ISBLANK(INDEX('Policy Characteristics'!F:F,MATCH($C442,'Policy Characteristics'!$C:$C,0))),"",INDEX('Policy Characteristics'!F:F,MATCH($C442,'Policy Characteristics'!$C:$C,0)))</f>
        <v>0</v>
      </c>
      <c r="M442" s="363">
        <f>IF(ISBLANK(INDEX('Policy Characteristics'!G:G,MATCH($C442,'Policy Characteristics'!$C:$C,0))),"",INDEX('Policy Characteristics'!G:G,MATCH($C442,'Policy Characteristics'!$C:$C,0)))</f>
        <v>1</v>
      </c>
      <c r="N442" s="363">
        <f>IF(ISBLANK(INDEX('Policy Characteristics'!H:H,MATCH($C442,'Policy Characteristics'!$C:$C,0))),"",INDEX('Policy Characteristics'!H:H,MATCH($C442,'Policy Characteristics'!$C:$C,0)))</f>
        <v>1</v>
      </c>
      <c r="O442" s="363" t="str">
        <f>IF(ISBLANK(INDEX('Policy Characteristics'!I:I,MATCH($C442,'Policy Characteristics'!$C:$C,0))),"",INDEX('Policy Characteristics'!I:I,MATCH($C442,'Policy Characteristics'!$C:$C,0)))</f>
        <v>on/off</v>
      </c>
      <c r="P442" s="363"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63" t="str">
        <f>IF(ISBLANK(INDEX('Policy Characteristics'!K:K,MATCH($C442,'Policy Characteristics'!$C:$C,0))),"",INDEX('Policy Characteristics'!K:K,MATCH($C442,'Policy Characteristics'!$C:$C,0)))</f>
        <v/>
      </c>
      <c r="R442" s="363" t="str">
        <f>IF(ISBLANK(INDEX('Policy Characteristics'!L:L,MATCH($C442,'Policy Characteristics'!$C:$C,0))),"",INDEX('Policy Characteristics'!L:L,MATCH($C442,'Policy Characteristics'!$C:$C,0)))</f>
        <v/>
      </c>
    </row>
    <row r="443" spans="1:18" s="363" customFormat="1" ht="19.95" customHeight="1">
      <c r="A443" s="363" t="str">
        <f>IF(ISBLANK(INDEX('Policy Characteristics'!A:A,MATCH($C443,'Policy Characteristics'!$C:$C,0))),"",INDEX('Policy Characteristics'!A:A,MATCH($C443,'Policy Characteristics'!$C:$C,0)))</f>
        <v>Electricity Supply</v>
      </c>
      <c r="B443" s="375" t="str">
        <f>IF(ISBLANK(INDEX('Policy Characteristics'!B:B,MATCH($C443,'Policy Characteristics'!$C:$C,0))),"",INDEX('Policy Characteristics'!B:B,MATCH($C443,'Policy Characteristics'!$C:$C,0)))</f>
        <v>Non BAU Mandated Capacity CCUS Retrofits</v>
      </c>
      <c r="C443" s="363" t="str">
        <f t="shared" si="25"/>
        <v>Boolean Use Non BAU Mandated Capacity Retrofit Schedule</v>
      </c>
      <c r="D443" s="356" t="s">
        <v>827</v>
      </c>
      <c r="E443" s="255"/>
      <c r="F443" s="356" t="s">
        <v>828</v>
      </c>
      <c r="G443" s="255"/>
      <c r="H443" s="18">
        <v>2304</v>
      </c>
      <c r="I443" s="376" t="s">
        <v>741</v>
      </c>
      <c r="J443" s="377" t="str">
        <f>IF(ISBLANK(INDEX('Policy Characteristics'!D:D,MATCH($C443,'Policy Characteristics'!$C:$C,0))),"",INDEX('Policy Characteristics'!D:D,MATCH($C443,'Policy Characteristics'!$C:$C,0)))</f>
        <v>Non BAU Mandated Capacity CCUS Retrofits</v>
      </c>
      <c r="K443" s="363" t="str">
        <f>IF(ISBLANK(INDEX('Policy Characteristics'!E:E,MATCH($C443,'Policy Characteristics'!$C:$C,0))),"",INDEX('Policy Characteristics'!E:E,MATCH($C443,'Policy Characteristics'!$C:$C,0)))</f>
        <v/>
      </c>
      <c r="L443" s="363">
        <f>IF(ISBLANK(INDEX('Policy Characteristics'!F:F,MATCH($C443,'Policy Characteristics'!$C:$C,0))),"",INDEX('Policy Characteristics'!F:F,MATCH($C443,'Policy Characteristics'!$C:$C,0)))</f>
        <v>0</v>
      </c>
      <c r="M443" s="363">
        <f>IF(ISBLANK(INDEX('Policy Characteristics'!G:G,MATCH($C443,'Policy Characteristics'!$C:$C,0))),"",INDEX('Policy Characteristics'!G:G,MATCH($C443,'Policy Characteristics'!$C:$C,0)))</f>
        <v>1</v>
      </c>
      <c r="N443" s="363">
        <f>IF(ISBLANK(INDEX('Policy Characteristics'!H:H,MATCH($C443,'Policy Characteristics'!$C:$C,0))),"",INDEX('Policy Characteristics'!H:H,MATCH($C443,'Policy Characteristics'!$C:$C,0)))</f>
        <v>1</v>
      </c>
      <c r="O443" s="363" t="str">
        <f>IF(ISBLANK(INDEX('Policy Characteristics'!I:I,MATCH($C443,'Policy Characteristics'!$C:$C,0))),"",INDEX('Policy Characteristics'!I:I,MATCH($C443,'Policy Characteristics'!$C:$C,0)))</f>
        <v>on/off</v>
      </c>
      <c r="P443" s="363"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63" t="str">
        <f>IF(ISBLANK(INDEX('Policy Characteristics'!K:K,MATCH($C443,'Policy Characteristics'!$C:$C,0))),"",INDEX('Policy Characteristics'!K:K,MATCH($C443,'Policy Characteristics'!$C:$C,0)))</f>
        <v/>
      </c>
      <c r="R443" s="363" t="str">
        <f>IF(ISBLANK(INDEX('Policy Characteristics'!L:L,MATCH($C443,'Policy Characteristics'!$C:$C,0))),"",INDEX('Policy Characteristics'!L:L,MATCH($C443,'Policy Characteristics'!$C:$C,0)))</f>
        <v/>
      </c>
    </row>
    <row r="444" spans="1:18" s="363" customFormat="1" ht="19.95" customHeight="1">
      <c r="A444" s="363" t="str">
        <f>IF(ISBLANK(INDEX('Policy Characteristics'!A:A,MATCH($C444,'Policy Characteristics'!$C:$C,0))),"",INDEX('Policy Characteristics'!A:A,MATCH($C444,'Policy Characteristics'!$C:$C,0)))</f>
        <v>Electricity Supply</v>
      </c>
      <c r="B444" s="375" t="str">
        <f>IF(ISBLANK(INDEX('Policy Characteristics'!B:B,MATCH($C444,'Policy Characteristics'!$C:$C,0))),"",INDEX('Policy Characteristics'!B:B,MATCH($C444,'Policy Characteristics'!$C:$C,0)))</f>
        <v>Non BAU Mandated Capacity CCUS Retrofits</v>
      </c>
      <c r="C444" s="363" t="str">
        <f t="shared" si="25"/>
        <v>Boolean Use Non BAU Mandated Capacity Retrofit Schedule</v>
      </c>
      <c r="D444" s="356" t="s">
        <v>829</v>
      </c>
      <c r="E444" s="255"/>
      <c r="F444" s="356" t="s">
        <v>830</v>
      </c>
      <c r="G444" s="255"/>
      <c r="H444" s="18">
        <v>2305</v>
      </c>
      <c r="I444" s="376" t="s">
        <v>741</v>
      </c>
      <c r="J444" s="377" t="str">
        <f>IF(ISBLANK(INDEX('Policy Characteristics'!D:D,MATCH($C444,'Policy Characteristics'!$C:$C,0))),"",INDEX('Policy Characteristics'!D:D,MATCH($C444,'Policy Characteristics'!$C:$C,0)))</f>
        <v>Non BAU Mandated Capacity CCUS Retrofits</v>
      </c>
      <c r="K444" s="363" t="str">
        <f>IF(ISBLANK(INDEX('Policy Characteristics'!E:E,MATCH($C444,'Policy Characteristics'!$C:$C,0))),"",INDEX('Policy Characteristics'!E:E,MATCH($C444,'Policy Characteristics'!$C:$C,0)))</f>
        <v/>
      </c>
      <c r="L444" s="363">
        <f>IF(ISBLANK(INDEX('Policy Characteristics'!F:F,MATCH($C444,'Policy Characteristics'!$C:$C,0))),"",INDEX('Policy Characteristics'!F:F,MATCH($C444,'Policy Characteristics'!$C:$C,0)))</f>
        <v>0</v>
      </c>
      <c r="M444" s="363">
        <f>IF(ISBLANK(INDEX('Policy Characteristics'!G:G,MATCH($C444,'Policy Characteristics'!$C:$C,0))),"",INDEX('Policy Characteristics'!G:G,MATCH($C444,'Policy Characteristics'!$C:$C,0)))</f>
        <v>1</v>
      </c>
      <c r="N444" s="363">
        <f>IF(ISBLANK(INDEX('Policy Characteristics'!H:H,MATCH($C444,'Policy Characteristics'!$C:$C,0))),"",INDEX('Policy Characteristics'!H:H,MATCH($C444,'Policy Characteristics'!$C:$C,0)))</f>
        <v>1</v>
      </c>
      <c r="O444" s="363" t="str">
        <f>IF(ISBLANK(INDEX('Policy Characteristics'!I:I,MATCH($C444,'Policy Characteristics'!$C:$C,0))),"",INDEX('Policy Characteristics'!I:I,MATCH($C444,'Policy Characteristics'!$C:$C,0)))</f>
        <v>on/off</v>
      </c>
      <c r="P444" s="363"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63" t="str">
        <f>IF(ISBLANK(INDEX('Policy Characteristics'!K:K,MATCH($C444,'Policy Characteristics'!$C:$C,0))),"",INDEX('Policy Characteristics'!K:K,MATCH($C444,'Policy Characteristics'!$C:$C,0)))</f>
        <v/>
      </c>
      <c r="R444" s="363" t="str">
        <f>IF(ISBLANK(INDEX('Policy Characteristics'!L:L,MATCH($C444,'Policy Characteristics'!$C:$C,0))),"",INDEX('Policy Characteristics'!L:L,MATCH($C444,'Policy Characteristics'!$C:$C,0)))</f>
        <v/>
      </c>
    </row>
    <row r="445" spans="1:18" s="363" customFormat="1" ht="19.95" customHeight="1">
      <c r="A445" s="363" t="str">
        <f>IF(ISBLANK(INDEX('Policy Characteristics'!A:A,MATCH($C445,'Policy Characteristics'!$C:$C,0))),"",INDEX('Policy Characteristics'!A:A,MATCH($C445,'Policy Characteristics'!$C:$C,0)))</f>
        <v>Electricity Supply</v>
      </c>
      <c r="B445" s="375" t="str">
        <f>IF(ISBLANK(INDEX('Policy Characteristics'!B:B,MATCH($C445,'Policy Characteristics'!$C:$C,0))),"",INDEX('Policy Characteristics'!B:B,MATCH($C445,'Policy Characteristics'!$C:$C,0)))</f>
        <v>Non BAU Mandated Capacity CCUS Retrofits</v>
      </c>
      <c r="C445" s="363" t="str">
        <f t="shared" si="25"/>
        <v>Boolean Use Non BAU Mandated Capacity Retrofit Schedule</v>
      </c>
      <c r="D445" s="356" t="s">
        <v>831</v>
      </c>
      <c r="E445" s="255"/>
      <c r="F445" s="356" t="s">
        <v>832</v>
      </c>
      <c r="G445" s="255"/>
      <c r="H445" s="18">
        <v>2306</v>
      </c>
      <c r="I445" s="376" t="s">
        <v>731</v>
      </c>
      <c r="J445" s="377" t="str">
        <f>IF(ISBLANK(INDEX('Policy Characteristics'!D:D,MATCH($C445,'Policy Characteristics'!$C:$C,0))),"",INDEX('Policy Characteristics'!D:D,MATCH($C445,'Policy Characteristics'!$C:$C,0)))</f>
        <v>Non BAU Mandated Capacity CCUS Retrofits</v>
      </c>
      <c r="K445" s="363" t="str">
        <f>IF(ISBLANK(INDEX('Policy Characteristics'!E:E,MATCH($C445,'Policy Characteristics'!$C:$C,0))),"",INDEX('Policy Characteristics'!E:E,MATCH($C445,'Policy Characteristics'!$C:$C,0)))</f>
        <v/>
      </c>
      <c r="L445" s="363">
        <f>IF(ISBLANK(INDEX('Policy Characteristics'!F:F,MATCH($C445,'Policy Characteristics'!$C:$C,0))),"",INDEX('Policy Characteristics'!F:F,MATCH($C445,'Policy Characteristics'!$C:$C,0)))</f>
        <v>0</v>
      </c>
      <c r="M445" s="363">
        <f>IF(ISBLANK(INDEX('Policy Characteristics'!G:G,MATCH($C445,'Policy Characteristics'!$C:$C,0))),"",INDEX('Policy Characteristics'!G:G,MATCH($C445,'Policy Characteristics'!$C:$C,0)))</f>
        <v>1</v>
      </c>
      <c r="N445" s="363">
        <f>IF(ISBLANK(INDEX('Policy Characteristics'!H:H,MATCH($C445,'Policy Characteristics'!$C:$C,0))),"",INDEX('Policy Characteristics'!H:H,MATCH($C445,'Policy Characteristics'!$C:$C,0)))</f>
        <v>1</v>
      </c>
      <c r="O445" s="363" t="str">
        <f>IF(ISBLANK(INDEX('Policy Characteristics'!I:I,MATCH($C445,'Policy Characteristics'!$C:$C,0))),"",INDEX('Policy Characteristics'!I:I,MATCH($C445,'Policy Characteristics'!$C:$C,0)))</f>
        <v>on/off</v>
      </c>
      <c r="P445" s="363"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63" t="str">
        <f>IF(ISBLANK(INDEX('Policy Characteristics'!K:K,MATCH($C445,'Policy Characteristics'!$C:$C,0))),"",INDEX('Policy Characteristics'!K:K,MATCH($C445,'Policy Characteristics'!$C:$C,0)))</f>
        <v/>
      </c>
      <c r="R445" s="363" t="str">
        <f>IF(ISBLANK(INDEX('Policy Characteristics'!L:L,MATCH($C445,'Policy Characteristics'!$C:$C,0))),"",INDEX('Policy Characteristics'!L:L,MATCH($C445,'Policy Characteristics'!$C:$C,0)))</f>
        <v/>
      </c>
    </row>
    <row r="446" spans="1:18" s="363" customFormat="1" ht="19.95" customHeight="1">
      <c r="A446" s="363" t="str">
        <f>IF(ISBLANK(INDEX('Policy Characteristics'!A:A,MATCH($C446,'Policy Characteristics'!$C:$C,0))),"",INDEX('Policy Characteristics'!A:A,MATCH($C446,'Policy Characteristics'!$C:$C,0)))</f>
        <v>Electricity Supply</v>
      </c>
      <c r="B446" s="375" t="str">
        <f>IF(ISBLANK(INDEX('Policy Characteristics'!B:B,MATCH($C446,'Policy Characteristics'!$C:$C,0))),"",INDEX('Policy Characteristics'!B:B,MATCH($C446,'Policy Characteristics'!$C:$C,0)))</f>
        <v>Non BAU Mandated Capacity CCUS Retrofits</v>
      </c>
      <c r="C446" s="363" t="str">
        <f t="shared" si="25"/>
        <v>Boolean Use Non BAU Mandated Capacity Retrofit Schedule</v>
      </c>
      <c r="D446" s="356" t="s">
        <v>833</v>
      </c>
      <c r="E446" s="255"/>
      <c r="F446" s="356" t="s">
        <v>834</v>
      </c>
      <c r="G446" s="255"/>
      <c r="H446" s="18">
        <v>2307</v>
      </c>
      <c r="I446" s="376" t="s">
        <v>741</v>
      </c>
      <c r="J446" s="377" t="str">
        <f>IF(ISBLANK(INDEX('Policy Characteristics'!D:D,MATCH($C446,'Policy Characteristics'!$C:$C,0))),"",INDEX('Policy Characteristics'!D:D,MATCH($C446,'Policy Characteristics'!$C:$C,0)))</f>
        <v>Non BAU Mandated Capacity CCUS Retrofits</v>
      </c>
      <c r="K446" s="363" t="str">
        <f>IF(ISBLANK(INDEX('Policy Characteristics'!E:E,MATCH($C446,'Policy Characteristics'!$C:$C,0))),"",INDEX('Policy Characteristics'!E:E,MATCH($C446,'Policy Characteristics'!$C:$C,0)))</f>
        <v/>
      </c>
      <c r="L446" s="363">
        <f>IF(ISBLANK(INDEX('Policy Characteristics'!F:F,MATCH($C446,'Policy Characteristics'!$C:$C,0))),"",INDEX('Policy Characteristics'!F:F,MATCH($C446,'Policy Characteristics'!$C:$C,0)))</f>
        <v>0</v>
      </c>
      <c r="M446" s="363">
        <f>IF(ISBLANK(INDEX('Policy Characteristics'!G:G,MATCH($C446,'Policy Characteristics'!$C:$C,0))),"",INDEX('Policy Characteristics'!G:G,MATCH($C446,'Policy Characteristics'!$C:$C,0)))</f>
        <v>1</v>
      </c>
      <c r="N446" s="363">
        <f>IF(ISBLANK(INDEX('Policy Characteristics'!H:H,MATCH($C446,'Policy Characteristics'!$C:$C,0))),"",INDEX('Policy Characteristics'!H:H,MATCH($C446,'Policy Characteristics'!$C:$C,0)))</f>
        <v>1</v>
      </c>
      <c r="O446" s="363" t="str">
        <f>IF(ISBLANK(INDEX('Policy Characteristics'!I:I,MATCH($C446,'Policy Characteristics'!$C:$C,0))),"",INDEX('Policy Characteristics'!I:I,MATCH($C446,'Policy Characteristics'!$C:$C,0)))</f>
        <v>on/off</v>
      </c>
      <c r="P446" s="363"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63" t="str">
        <f>IF(ISBLANK(INDEX('Policy Characteristics'!K:K,MATCH($C446,'Policy Characteristics'!$C:$C,0))),"",INDEX('Policy Characteristics'!K:K,MATCH($C446,'Policy Characteristics'!$C:$C,0)))</f>
        <v/>
      </c>
      <c r="R446" s="363" t="str">
        <f>IF(ISBLANK(INDEX('Policy Characteristics'!L:L,MATCH($C446,'Policy Characteristics'!$C:$C,0))),"",INDEX('Policy Characteristics'!L:L,MATCH($C446,'Policy Characteristics'!$C:$C,0)))</f>
        <v/>
      </c>
    </row>
    <row r="447" spans="1:18" s="363" customFormat="1" ht="19.95" customHeight="1">
      <c r="A447" s="363" t="str">
        <f>IF(ISBLANK(INDEX('Policy Characteristics'!A:A,MATCH($C447,'Policy Characteristics'!$C:$C,0))),"",INDEX('Policy Characteristics'!A:A,MATCH($C447,'Policy Characteristics'!$C:$C,0)))</f>
        <v>Electricity Supply</v>
      </c>
      <c r="B447" s="375" t="str">
        <f>IF(ISBLANK(INDEX('Policy Characteristics'!B:B,MATCH($C447,'Policy Characteristics'!$C:$C,0))),"",INDEX('Policy Characteristics'!B:B,MATCH($C447,'Policy Characteristics'!$C:$C,0)))</f>
        <v>Non BAU Mandated Capacity CCUS Retrofits</v>
      </c>
      <c r="C447" s="363" t="str">
        <f t="shared" si="25"/>
        <v>Boolean Use Non BAU Mandated Capacity Retrofit Schedule</v>
      </c>
      <c r="D447" s="356" t="s">
        <v>835</v>
      </c>
      <c r="E447" s="255"/>
      <c r="F447" s="356" t="s">
        <v>836</v>
      </c>
      <c r="G447" s="255"/>
      <c r="H447" s="18">
        <v>2308</v>
      </c>
      <c r="I447" s="376" t="s">
        <v>741</v>
      </c>
      <c r="J447" s="377" t="str">
        <f>IF(ISBLANK(INDEX('Policy Characteristics'!D:D,MATCH($C447,'Policy Characteristics'!$C:$C,0))),"",INDEX('Policy Characteristics'!D:D,MATCH($C447,'Policy Characteristics'!$C:$C,0)))</f>
        <v>Non BAU Mandated Capacity CCUS Retrofits</v>
      </c>
      <c r="K447" s="363" t="str">
        <f>IF(ISBLANK(INDEX('Policy Characteristics'!E:E,MATCH($C447,'Policy Characteristics'!$C:$C,0))),"",INDEX('Policy Characteristics'!E:E,MATCH($C447,'Policy Characteristics'!$C:$C,0)))</f>
        <v/>
      </c>
      <c r="L447" s="363">
        <f>IF(ISBLANK(INDEX('Policy Characteristics'!F:F,MATCH($C447,'Policy Characteristics'!$C:$C,0))),"",INDEX('Policy Characteristics'!F:F,MATCH($C447,'Policy Characteristics'!$C:$C,0)))</f>
        <v>0</v>
      </c>
      <c r="M447" s="363">
        <f>IF(ISBLANK(INDEX('Policy Characteristics'!G:G,MATCH($C447,'Policy Characteristics'!$C:$C,0))),"",INDEX('Policy Characteristics'!G:G,MATCH($C447,'Policy Characteristics'!$C:$C,0)))</f>
        <v>1</v>
      </c>
      <c r="N447" s="363">
        <f>IF(ISBLANK(INDEX('Policy Characteristics'!H:H,MATCH($C447,'Policy Characteristics'!$C:$C,0))),"",INDEX('Policy Characteristics'!H:H,MATCH($C447,'Policy Characteristics'!$C:$C,0)))</f>
        <v>1</v>
      </c>
      <c r="O447" s="363" t="str">
        <f>IF(ISBLANK(INDEX('Policy Characteristics'!I:I,MATCH($C447,'Policy Characteristics'!$C:$C,0))),"",INDEX('Policy Characteristics'!I:I,MATCH($C447,'Policy Characteristics'!$C:$C,0)))</f>
        <v>on/off</v>
      </c>
      <c r="P447" s="363"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63" t="str">
        <f>IF(ISBLANK(INDEX('Policy Characteristics'!K:K,MATCH($C447,'Policy Characteristics'!$C:$C,0))),"",INDEX('Policy Characteristics'!K:K,MATCH($C447,'Policy Characteristics'!$C:$C,0)))</f>
        <v/>
      </c>
      <c r="R447" s="363" t="str">
        <f>IF(ISBLANK(INDEX('Policy Characteristics'!L:L,MATCH($C447,'Policy Characteristics'!$C:$C,0))),"",INDEX('Policy Characteristics'!L:L,MATCH($C447,'Policy Characteristics'!$C:$C,0)))</f>
        <v/>
      </c>
    </row>
    <row r="448" spans="1:18" s="363" customFormat="1" ht="19.95" customHeight="1">
      <c r="A448" s="363" t="str">
        <f>IF(ISBLANK(INDEX('Policy Characteristics'!A:A,MATCH($C448,'Policy Characteristics'!$C:$C,0))),"",INDEX('Policy Characteristics'!A:A,MATCH($C448,'Policy Characteristics'!$C:$C,0)))</f>
        <v>Electricity Supply</v>
      </c>
      <c r="B448" s="375" t="str">
        <f>IF(ISBLANK(INDEX('Policy Characteristics'!B:B,MATCH($C448,'Policy Characteristics'!$C:$C,0))),"",INDEX('Policy Characteristics'!B:B,MATCH($C448,'Policy Characteristics'!$C:$C,0)))</f>
        <v>Non BAU Mandated Capacity CCUS Retrofits</v>
      </c>
      <c r="C448" s="363" t="str">
        <f t="shared" si="25"/>
        <v>Boolean Use Non BAU Mandated Capacity Retrofit Schedule</v>
      </c>
      <c r="D448" s="356" t="s">
        <v>837</v>
      </c>
      <c r="E448" s="255"/>
      <c r="F448" s="356" t="s">
        <v>838</v>
      </c>
      <c r="G448" s="255"/>
      <c r="H448" s="18">
        <v>2309</v>
      </c>
      <c r="I448" s="376" t="s">
        <v>741</v>
      </c>
      <c r="J448" s="377" t="str">
        <f>IF(ISBLANK(INDEX('Policy Characteristics'!D:D,MATCH($C448,'Policy Characteristics'!$C:$C,0))),"",INDEX('Policy Characteristics'!D:D,MATCH($C448,'Policy Characteristics'!$C:$C,0)))</f>
        <v>Non BAU Mandated Capacity CCUS Retrofits</v>
      </c>
      <c r="K448" s="363" t="str">
        <f>IF(ISBLANK(INDEX('Policy Characteristics'!E:E,MATCH($C448,'Policy Characteristics'!$C:$C,0))),"",INDEX('Policy Characteristics'!E:E,MATCH($C448,'Policy Characteristics'!$C:$C,0)))</f>
        <v/>
      </c>
      <c r="L448" s="363">
        <f>IF(ISBLANK(INDEX('Policy Characteristics'!F:F,MATCH($C448,'Policy Characteristics'!$C:$C,0))),"",INDEX('Policy Characteristics'!F:F,MATCH($C448,'Policy Characteristics'!$C:$C,0)))</f>
        <v>0</v>
      </c>
      <c r="M448" s="363">
        <f>IF(ISBLANK(INDEX('Policy Characteristics'!G:G,MATCH($C448,'Policy Characteristics'!$C:$C,0))),"",INDEX('Policy Characteristics'!G:G,MATCH($C448,'Policy Characteristics'!$C:$C,0)))</f>
        <v>1</v>
      </c>
      <c r="N448" s="363">
        <f>IF(ISBLANK(INDEX('Policy Characteristics'!H:H,MATCH($C448,'Policy Characteristics'!$C:$C,0))),"",INDEX('Policy Characteristics'!H:H,MATCH($C448,'Policy Characteristics'!$C:$C,0)))</f>
        <v>1</v>
      </c>
      <c r="O448" s="363" t="str">
        <f>IF(ISBLANK(INDEX('Policy Characteristics'!I:I,MATCH($C448,'Policy Characteristics'!$C:$C,0))),"",INDEX('Policy Characteristics'!I:I,MATCH($C448,'Policy Characteristics'!$C:$C,0)))</f>
        <v>on/off</v>
      </c>
      <c r="P448" s="363"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63" t="str">
        <f>IF(ISBLANK(INDEX('Policy Characteristics'!K:K,MATCH($C448,'Policy Characteristics'!$C:$C,0))),"",INDEX('Policy Characteristics'!K:K,MATCH($C448,'Policy Characteristics'!$C:$C,0)))</f>
        <v/>
      </c>
      <c r="R448" s="363" t="str">
        <f>IF(ISBLANK(INDEX('Policy Characteristics'!L:L,MATCH($C448,'Policy Characteristics'!$C:$C,0))),"",INDEX('Policy Characteristics'!L:L,MATCH($C448,'Policy Characteristics'!$C:$C,0)))</f>
        <v/>
      </c>
    </row>
    <row r="449" spans="1:18" s="363" customFormat="1" ht="19.95" customHeight="1">
      <c r="A449" s="363" t="str">
        <f>IF(ISBLANK(INDEX('Policy Characteristics'!A:A,MATCH($C449,'Policy Characteristics'!$C:$C,0))),"",INDEX('Policy Characteristics'!A:A,MATCH($C449,'Policy Characteristics'!$C:$C,0)))</f>
        <v>Electricity Supply</v>
      </c>
      <c r="B449" s="375" t="str">
        <f>IF(ISBLANK(INDEX('Policy Characteristics'!B:B,MATCH($C449,'Policy Characteristics'!$C:$C,0))),"",INDEX('Policy Characteristics'!B:B,MATCH($C449,'Policy Characteristics'!$C:$C,0)))</f>
        <v>Non BAU Mandated Capacity CCUS Retrofits</v>
      </c>
      <c r="C449" s="363" t="str">
        <f t="shared" si="25"/>
        <v>Boolean Use Non BAU Mandated Capacity Retrofit Schedule</v>
      </c>
      <c r="D449" s="356" t="s">
        <v>839</v>
      </c>
      <c r="E449" s="255"/>
      <c r="F449" s="356" t="s">
        <v>840</v>
      </c>
      <c r="G449" s="255"/>
      <c r="H449" s="18">
        <v>2310</v>
      </c>
      <c r="I449" s="376" t="s">
        <v>741</v>
      </c>
      <c r="J449" s="377" t="str">
        <f>IF(ISBLANK(INDEX('Policy Characteristics'!D:D,MATCH($C449,'Policy Characteristics'!$C:$C,0))),"",INDEX('Policy Characteristics'!D:D,MATCH($C449,'Policy Characteristics'!$C:$C,0)))</f>
        <v>Non BAU Mandated Capacity CCUS Retrofits</v>
      </c>
      <c r="K449" s="363" t="str">
        <f>IF(ISBLANK(INDEX('Policy Characteristics'!E:E,MATCH($C449,'Policy Characteristics'!$C:$C,0))),"",INDEX('Policy Characteristics'!E:E,MATCH($C449,'Policy Characteristics'!$C:$C,0)))</f>
        <v/>
      </c>
      <c r="L449" s="363">
        <f>IF(ISBLANK(INDEX('Policy Characteristics'!F:F,MATCH($C449,'Policy Characteristics'!$C:$C,0))),"",INDEX('Policy Characteristics'!F:F,MATCH($C449,'Policy Characteristics'!$C:$C,0)))</f>
        <v>0</v>
      </c>
      <c r="M449" s="363">
        <f>IF(ISBLANK(INDEX('Policy Characteristics'!G:G,MATCH($C449,'Policy Characteristics'!$C:$C,0))),"",INDEX('Policy Characteristics'!G:G,MATCH($C449,'Policy Characteristics'!$C:$C,0)))</f>
        <v>1</v>
      </c>
      <c r="N449" s="363">
        <f>IF(ISBLANK(INDEX('Policy Characteristics'!H:H,MATCH($C449,'Policy Characteristics'!$C:$C,0))),"",INDEX('Policy Characteristics'!H:H,MATCH($C449,'Policy Characteristics'!$C:$C,0)))</f>
        <v>1</v>
      </c>
      <c r="O449" s="363" t="str">
        <f>IF(ISBLANK(INDEX('Policy Characteristics'!I:I,MATCH($C449,'Policy Characteristics'!$C:$C,0))),"",INDEX('Policy Characteristics'!I:I,MATCH($C449,'Policy Characteristics'!$C:$C,0)))</f>
        <v>on/off</v>
      </c>
      <c r="P449" s="363"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63" t="str">
        <f>IF(ISBLANK(INDEX('Policy Characteristics'!K:K,MATCH($C449,'Policy Characteristics'!$C:$C,0))),"",INDEX('Policy Characteristics'!K:K,MATCH($C449,'Policy Characteristics'!$C:$C,0)))</f>
        <v/>
      </c>
      <c r="R449" s="363" t="str">
        <f>IF(ISBLANK(INDEX('Policy Characteristics'!L:L,MATCH($C449,'Policy Characteristics'!$C:$C,0))),"",INDEX('Policy Characteristics'!L:L,MATCH($C449,'Policy Characteristics'!$C:$C,0)))</f>
        <v/>
      </c>
    </row>
    <row r="450" spans="1:18" s="363" customFormat="1" ht="19.95" customHeight="1">
      <c r="A450" s="363" t="str">
        <f>IF(ISBLANK(INDEX('Policy Characteristics'!A:A,MATCH($C450,'Policy Characteristics'!$C:$C,0))),"",INDEX('Policy Characteristics'!A:A,MATCH($C450,'Policy Characteristics'!$C:$C,0)))</f>
        <v>Electricity Supply</v>
      </c>
      <c r="B450" s="375" t="str">
        <f>IF(ISBLANK(INDEX('Policy Characteristics'!B:B,MATCH($C450,'Policy Characteristics'!$C:$C,0))),"",INDEX('Policy Characteristics'!B:B,MATCH($C450,'Policy Characteristics'!$C:$C,0)))</f>
        <v>Non BAU Mandated Capacity CCUS Retrofits</v>
      </c>
      <c r="C450" s="363" t="str">
        <f t="shared" si="25"/>
        <v>Boolean Use Non BAU Mandated Capacity Retrofit Schedule</v>
      </c>
      <c r="D450" s="356" t="s">
        <v>841</v>
      </c>
      <c r="E450" s="255"/>
      <c r="F450" s="356" t="s">
        <v>842</v>
      </c>
      <c r="G450" s="255"/>
      <c r="H450" s="18">
        <v>2311</v>
      </c>
      <c r="I450" s="376" t="s">
        <v>741</v>
      </c>
      <c r="J450" s="377" t="str">
        <f>IF(ISBLANK(INDEX('Policy Characteristics'!D:D,MATCH($C450,'Policy Characteristics'!$C:$C,0))),"",INDEX('Policy Characteristics'!D:D,MATCH($C450,'Policy Characteristics'!$C:$C,0)))</f>
        <v>Non BAU Mandated Capacity CCUS Retrofits</v>
      </c>
      <c r="K450" s="363" t="str">
        <f>IF(ISBLANK(INDEX('Policy Characteristics'!E:E,MATCH($C450,'Policy Characteristics'!$C:$C,0))),"",INDEX('Policy Characteristics'!E:E,MATCH($C450,'Policy Characteristics'!$C:$C,0)))</f>
        <v/>
      </c>
      <c r="L450" s="363">
        <f>IF(ISBLANK(INDEX('Policy Characteristics'!F:F,MATCH($C450,'Policy Characteristics'!$C:$C,0))),"",INDEX('Policy Characteristics'!F:F,MATCH($C450,'Policy Characteristics'!$C:$C,0)))</f>
        <v>0</v>
      </c>
      <c r="M450" s="363">
        <f>IF(ISBLANK(INDEX('Policy Characteristics'!G:G,MATCH($C450,'Policy Characteristics'!$C:$C,0))),"",INDEX('Policy Characteristics'!G:G,MATCH($C450,'Policy Characteristics'!$C:$C,0)))</f>
        <v>1</v>
      </c>
      <c r="N450" s="363">
        <f>IF(ISBLANK(INDEX('Policy Characteristics'!H:H,MATCH($C450,'Policy Characteristics'!$C:$C,0))),"",INDEX('Policy Characteristics'!H:H,MATCH($C450,'Policy Characteristics'!$C:$C,0)))</f>
        <v>1</v>
      </c>
      <c r="O450" s="363" t="str">
        <f>IF(ISBLANK(INDEX('Policy Characteristics'!I:I,MATCH($C450,'Policy Characteristics'!$C:$C,0))),"",INDEX('Policy Characteristics'!I:I,MATCH($C450,'Policy Characteristics'!$C:$C,0)))</f>
        <v>on/off</v>
      </c>
      <c r="P450" s="363"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63" t="str">
        <f>IF(ISBLANK(INDEX('Policy Characteristics'!K:K,MATCH($C450,'Policy Characteristics'!$C:$C,0))),"",INDEX('Policy Characteristics'!K:K,MATCH($C450,'Policy Characteristics'!$C:$C,0)))</f>
        <v/>
      </c>
      <c r="R450" s="363" t="str">
        <f>IF(ISBLANK(INDEX('Policy Characteristics'!L:L,MATCH($C450,'Policy Characteristics'!$C:$C,0))),"",INDEX('Policy Characteristics'!L:L,MATCH($C450,'Policy Characteristics'!$C:$C,0)))</f>
        <v/>
      </c>
    </row>
    <row r="451" spans="1:18" s="363" customFormat="1" ht="19.95" customHeight="1">
      <c r="A451" s="363" t="str">
        <f>IF(ISBLANK(INDEX('Policy Characteristics'!A:A,MATCH($C451,'Policy Characteristics'!$C:$C,0))),"",INDEX('Policy Characteristics'!A:A,MATCH($C451,'Policy Characteristics'!$C:$C,0)))</f>
        <v>Electricity Supply</v>
      </c>
      <c r="B451" s="375" t="str">
        <f>IF(ISBLANK(INDEX('Policy Characteristics'!B:B,MATCH($C451,'Policy Characteristics'!$C:$C,0))),"",INDEX('Policy Characteristics'!B:B,MATCH($C451,'Policy Characteristics'!$C:$C,0)))</f>
        <v>Non BAU Mandated Capacity CCUS Retrofits</v>
      </c>
      <c r="C451" s="363" t="str">
        <f t="shared" si="25"/>
        <v>Boolean Use Non BAU Mandated Capacity Retrofit Schedule</v>
      </c>
      <c r="D451" s="356" t="s">
        <v>843</v>
      </c>
      <c r="E451" s="255"/>
      <c r="F451" s="356" t="s">
        <v>844</v>
      </c>
      <c r="G451" s="255"/>
      <c r="H451" s="18">
        <v>2312</v>
      </c>
      <c r="I451" s="376" t="s">
        <v>741</v>
      </c>
      <c r="J451" s="377" t="str">
        <f>IF(ISBLANK(INDEX('Policy Characteristics'!D:D,MATCH($C451,'Policy Characteristics'!$C:$C,0))),"",INDEX('Policy Characteristics'!D:D,MATCH($C451,'Policy Characteristics'!$C:$C,0)))</f>
        <v>Non BAU Mandated Capacity CCUS Retrofits</v>
      </c>
      <c r="K451" s="363" t="str">
        <f>IF(ISBLANK(INDEX('Policy Characteristics'!E:E,MATCH($C451,'Policy Characteristics'!$C:$C,0))),"",INDEX('Policy Characteristics'!E:E,MATCH($C451,'Policy Characteristics'!$C:$C,0)))</f>
        <v/>
      </c>
      <c r="L451" s="363">
        <f>IF(ISBLANK(INDEX('Policy Characteristics'!F:F,MATCH($C451,'Policy Characteristics'!$C:$C,0))),"",INDEX('Policy Characteristics'!F:F,MATCH($C451,'Policy Characteristics'!$C:$C,0)))</f>
        <v>0</v>
      </c>
      <c r="M451" s="363">
        <f>IF(ISBLANK(INDEX('Policy Characteristics'!G:G,MATCH($C451,'Policy Characteristics'!$C:$C,0))),"",INDEX('Policy Characteristics'!G:G,MATCH($C451,'Policy Characteristics'!$C:$C,0)))</f>
        <v>1</v>
      </c>
      <c r="N451" s="363">
        <f>IF(ISBLANK(INDEX('Policy Characteristics'!H:H,MATCH($C451,'Policy Characteristics'!$C:$C,0))),"",INDEX('Policy Characteristics'!H:H,MATCH($C451,'Policy Characteristics'!$C:$C,0)))</f>
        <v>1</v>
      </c>
      <c r="O451" s="363" t="str">
        <f>IF(ISBLANK(INDEX('Policy Characteristics'!I:I,MATCH($C451,'Policy Characteristics'!$C:$C,0))),"",INDEX('Policy Characteristics'!I:I,MATCH($C451,'Policy Characteristics'!$C:$C,0)))</f>
        <v>on/off</v>
      </c>
      <c r="P451" s="363"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95" customHeight="1">
      <c r="A452" s="363" t="str">
        <f>IF(ISBLANK(INDEX('Policy Characteristics'!A:A,MATCH($C452,'Policy Characteristics'!$C:$C,0))),"",INDEX('Policy Characteristics'!A:A,MATCH($C452,'Policy Characteristics'!$C:$C,0)))</f>
        <v>Electricity Supply</v>
      </c>
      <c r="B452" s="375" t="str">
        <f>IF(ISBLANK(INDEX('Policy Characteristics'!B:B,MATCH($C452,'Policy Characteristics'!$C:$C,0))),"",INDEX('Policy Characteristics'!B:B,MATCH($C452,'Policy Characteristics'!$C:$C,0)))</f>
        <v>Change in Expected Power Plant Capacity Factor</v>
      </c>
      <c r="C452" t="s">
        <v>312</v>
      </c>
      <c r="D452" s="255" t="s">
        <v>797</v>
      </c>
      <c r="E452" s="255"/>
      <c r="F452" s="255" t="s">
        <v>798</v>
      </c>
      <c r="G452" s="356"/>
      <c r="H452" s="241">
        <v>652</v>
      </c>
      <c r="I452" s="378" t="s">
        <v>741</v>
      </c>
      <c r="J452" s="377" t="str">
        <f>IF(ISBLANK(INDEX('Policy Characteristics'!D:D,MATCH($C452,'Policy Characteristics'!$C:$C,0))),"",INDEX('Policy Characteristics'!D:D,MATCH($C452,'Policy Characteristics'!$C:$C,0)))</f>
        <v>Reduce Plant Downtime</v>
      </c>
      <c r="K452" s="363"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63" t="str">
        <f>IF(ISBLANK(INDEX('Policy Characteristics'!I:I,MATCH($C452,'Policy Characteristics'!$C:$C,0))),"",INDEX('Policy Characteristics'!I:I,MATCH($C452,'Policy Characteristics'!$C:$C,0)))</f>
        <v>% reduction in downtime</v>
      </c>
      <c r="P452" s="363"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363" t="str">
        <f>IF(ISBLANK(INDEX('Policy Characteristics'!K:K,MATCH($C452,'Policy Characteristics'!$C:$C,0))),"",INDEX('Policy Characteristics'!K:K,MATCH($C452,'Policy Characteristics'!$C:$C,0)))</f>
        <v>electricity-sector-main.html#red-downtime</v>
      </c>
      <c r="R452" s="363" t="str">
        <f>IF(ISBLANK(INDEX('Policy Characteristics'!L:L,MATCH($C452,'Policy Characteristics'!$C:$C,0))),"",INDEX('Policy Characteristics'!L:L,MATCH($C452,'Policy Characteristics'!$C:$C,0)))</f>
        <v>reduce-downtime.html</v>
      </c>
    </row>
    <row r="453" spans="1:18" s="350" customFormat="1" ht="19.95" customHeight="1">
      <c r="A453" s="363" t="str">
        <f>IF(ISBLANK(INDEX('Policy Characteristics'!A:A,MATCH($C453,'Policy Characteristics'!$C:$C,0))),"",INDEX('Policy Characteristics'!A:A,MATCH($C453,'Policy Characteristics'!$C:$C,0)))</f>
        <v>Electricity Supply</v>
      </c>
      <c r="B453" s="375" t="str">
        <f>IF(ISBLANK(INDEX('Policy Characteristics'!B:B,MATCH($C453,'Policy Characteristics'!$C:$C,0))),"",INDEX('Policy Characteristics'!B:B,MATCH($C453,'Policy Characteristics'!$C:$C,0)))</f>
        <v>Change in Expected Power Plant Capacity Factor</v>
      </c>
      <c r="C453" s="240" t="str">
        <f>$C$452</f>
        <v>Percentage Reduction in Plant Downtime</v>
      </c>
      <c r="D453" s="356" t="s">
        <v>799</v>
      </c>
      <c r="E453" s="255"/>
      <c r="F453" s="356" t="s">
        <v>800</v>
      </c>
      <c r="G453" s="356"/>
      <c r="H453" s="241">
        <v>654</v>
      </c>
      <c r="I453" s="378" t="s">
        <v>741</v>
      </c>
      <c r="J453" s="377" t="str">
        <f>IF(ISBLANK(INDEX('Policy Characteristics'!D:D,MATCH($C453,'Policy Characteristics'!$C:$C,0))),"",INDEX('Policy Characteristics'!D:D,MATCH($C453,'Policy Characteristics'!$C:$C,0)))</f>
        <v>Reduce Plant Downtime</v>
      </c>
      <c r="K453" s="363"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63" t="str">
        <f>IF(ISBLANK(INDEX('Policy Characteristics'!I:I,MATCH($C453,'Policy Characteristics'!$C:$C,0))),"",INDEX('Policy Characteristics'!I:I,MATCH($C453,'Policy Characteristics'!$C:$C,0)))</f>
        <v>% reduction in downtime</v>
      </c>
      <c r="P453" s="363"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363" t="str">
        <f>IF(ISBLANK(INDEX('Policy Characteristics'!K:K,MATCH($C453,'Policy Characteristics'!$C:$C,0))),"",INDEX('Policy Characteristics'!K:K,MATCH($C453,'Policy Characteristics'!$C:$C,0)))</f>
        <v>electricity-sector-main.html#red-downtime</v>
      </c>
      <c r="R453" s="363" t="str">
        <f>IF(ISBLANK(INDEX('Policy Characteristics'!L:L,MATCH($C453,'Policy Characteristics'!$C:$C,0))),"",INDEX('Policy Characteristics'!L:L,MATCH($C453,'Policy Characteristics'!$C:$C,0)))</f>
        <v>reduce-downtime.html</v>
      </c>
    </row>
    <row r="454" spans="1:18" s="350" customFormat="1" ht="19.95" customHeight="1">
      <c r="A454" s="363" t="str">
        <f>IF(ISBLANK(INDEX('Policy Characteristics'!A:A,MATCH($C454,'Policy Characteristics'!$C:$C,0))),"",INDEX('Policy Characteristics'!A:A,MATCH($C454,'Policy Characteristics'!$C:$C,0)))</f>
        <v>Electricity Supply</v>
      </c>
      <c r="B454" s="375"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6" t="s">
        <v>801</v>
      </c>
      <c r="E454" s="255"/>
      <c r="F454" s="356" t="s">
        <v>802</v>
      </c>
      <c r="G454" s="356"/>
      <c r="H454" s="241">
        <v>1781</v>
      </c>
      <c r="I454" s="378" t="s">
        <v>731</v>
      </c>
      <c r="J454" s="377" t="str">
        <f>IF(ISBLANK(INDEX('Policy Characteristics'!D:D,MATCH($C454,'Policy Characteristics'!$C:$C,0))),"",INDEX('Policy Characteristics'!D:D,MATCH($C454,'Policy Characteristics'!$C:$C,0)))</f>
        <v>Reduce Plant Downtime</v>
      </c>
      <c r="K454" s="363"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63" t="str">
        <f>IF(ISBLANK(INDEX('Policy Characteristics'!I:I,MATCH($C454,'Policy Characteristics'!$C:$C,0))),"",INDEX('Policy Characteristics'!I:I,MATCH($C454,'Policy Characteristics'!$C:$C,0)))</f>
        <v>% reduction in downtime</v>
      </c>
      <c r="P454" s="363"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363" t="str">
        <f>IF(ISBLANK(INDEX('Policy Characteristics'!K:K,MATCH($C454,'Policy Characteristics'!$C:$C,0))),"",INDEX('Policy Characteristics'!K:K,MATCH($C454,'Policy Characteristics'!$C:$C,0)))</f>
        <v>electricity-sector-main.html#red-downtime</v>
      </c>
      <c r="R454" s="363" t="str">
        <f>IF(ISBLANK(INDEX('Policy Characteristics'!L:L,MATCH($C454,'Policy Characteristics'!$C:$C,0))),"",INDEX('Policy Characteristics'!L:L,MATCH($C454,'Policy Characteristics'!$C:$C,0)))</f>
        <v>reduce-downtime.html</v>
      </c>
    </row>
    <row r="455" spans="1:18" s="350" customFormat="1" ht="19.95" customHeight="1">
      <c r="A455" s="363" t="str">
        <f>IF(ISBLANK(INDEX('Policy Characteristics'!A:A,MATCH($C455,'Policy Characteristics'!$C:$C,0))),"",INDEX('Policy Characteristics'!A:A,MATCH($C455,'Policy Characteristics'!$C:$C,0)))</f>
        <v>Electricity Supply</v>
      </c>
      <c r="B455" s="375"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6" t="s">
        <v>803</v>
      </c>
      <c r="E455" s="255"/>
      <c r="F455" s="356" t="s">
        <v>804</v>
      </c>
      <c r="G455" s="356"/>
      <c r="H455" s="241">
        <v>657</v>
      </c>
      <c r="I455" s="378" t="s">
        <v>741</v>
      </c>
      <c r="J455" s="377" t="str">
        <f>IF(ISBLANK(INDEX('Policy Characteristics'!D:D,MATCH($C455,'Policy Characteristics'!$C:$C,0))),"",INDEX('Policy Characteristics'!D:D,MATCH($C455,'Policy Characteristics'!$C:$C,0)))</f>
        <v>Reduce Plant Downtime</v>
      </c>
      <c r="K455" s="363"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63" t="str">
        <f>IF(ISBLANK(INDEX('Policy Characteristics'!I:I,MATCH($C455,'Policy Characteristics'!$C:$C,0))),"",INDEX('Policy Characteristics'!I:I,MATCH($C455,'Policy Characteristics'!$C:$C,0)))</f>
        <v>% reduction in downtime</v>
      </c>
      <c r="P455" s="363"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363" t="str">
        <f>IF(ISBLANK(INDEX('Policy Characteristics'!K:K,MATCH($C455,'Policy Characteristics'!$C:$C,0))),"",INDEX('Policy Characteristics'!K:K,MATCH($C455,'Policy Characteristics'!$C:$C,0)))</f>
        <v>electricity-sector-main.html#red-downtime</v>
      </c>
      <c r="R455" s="363" t="str">
        <f>IF(ISBLANK(INDEX('Policy Characteristics'!L:L,MATCH($C455,'Policy Characteristics'!$C:$C,0))),"",INDEX('Policy Characteristics'!L:L,MATCH($C455,'Policy Characteristics'!$C:$C,0)))</f>
        <v>reduce-downtime.html</v>
      </c>
    </row>
    <row r="456" spans="1:18" s="350" customFormat="1" ht="19.95" customHeight="1">
      <c r="A456" s="363" t="str">
        <f>IF(ISBLANK(INDEX('Policy Characteristics'!A:A,MATCH($C456,'Policy Characteristics'!$C:$C,0))),"",INDEX('Policy Characteristics'!A:A,MATCH($C456,'Policy Characteristics'!$C:$C,0)))</f>
        <v>Electricity Supply</v>
      </c>
      <c r="B456" s="375"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6" t="s">
        <v>805</v>
      </c>
      <c r="E456" s="255"/>
      <c r="F456" s="356" t="s">
        <v>806</v>
      </c>
      <c r="G456" s="356"/>
      <c r="H456" s="241">
        <v>660</v>
      </c>
      <c r="I456" s="378" t="s">
        <v>741</v>
      </c>
      <c r="J456" s="377" t="str">
        <f>IF(ISBLANK(INDEX('Policy Characteristics'!D:D,MATCH($C456,'Policy Characteristics'!$C:$C,0))),"",INDEX('Policy Characteristics'!D:D,MATCH($C456,'Policy Characteristics'!$C:$C,0)))</f>
        <v>Reduce Plant Downtime</v>
      </c>
      <c r="K456" s="363"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63" t="str">
        <f>IF(ISBLANK(INDEX('Policy Characteristics'!I:I,MATCH($C456,'Policy Characteristics'!$C:$C,0))),"",INDEX('Policy Characteristics'!I:I,MATCH($C456,'Policy Characteristics'!$C:$C,0)))</f>
        <v>% reduction in downtime</v>
      </c>
      <c r="P456" s="363"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363" t="str">
        <f>IF(ISBLANK(INDEX('Policy Characteristics'!K:K,MATCH($C456,'Policy Characteristics'!$C:$C,0))),"",INDEX('Policy Characteristics'!K:K,MATCH($C456,'Policy Characteristics'!$C:$C,0)))</f>
        <v>electricity-sector-main.html#red-downtime</v>
      </c>
      <c r="R456" s="363" t="str">
        <f>IF(ISBLANK(INDEX('Policy Characteristics'!L:L,MATCH($C456,'Policy Characteristics'!$C:$C,0))),"",INDEX('Policy Characteristics'!L:L,MATCH($C456,'Policy Characteristics'!$C:$C,0)))</f>
        <v>reduce-downtime.html</v>
      </c>
    </row>
    <row r="457" spans="1:18" s="350" customFormat="1" ht="19.95" customHeight="1">
      <c r="A457" s="363" t="str">
        <f>IF(ISBLANK(INDEX('Policy Characteristics'!A:A,MATCH($C457,'Policy Characteristics'!$C:$C,0))),"",INDEX('Policy Characteristics'!A:A,MATCH($C457,'Policy Characteristics'!$C:$C,0)))</f>
        <v>Electricity Supply</v>
      </c>
      <c r="B457" s="375"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6" t="s">
        <v>807</v>
      </c>
      <c r="E457" s="255"/>
      <c r="F457" s="356" t="s">
        <v>808</v>
      </c>
      <c r="G457" s="356"/>
      <c r="H457" s="241">
        <v>143</v>
      </c>
      <c r="I457" s="378" t="s">
        <v>741</v>
      </c>
      <c r="J457" s="377" t="str">
        <f>IF(ISBLANK(INDEX('Policy Characteristics'!D:D,MATCH($C457,'Policy Characteristics'!$C:$C,0))),"",INDEX('Policy Characteristics'!D:D,MATCH($C457,'Policy Characteristics'!$C:$C,0)))</f>
        <v>Reduce Plant Downtime</v>
      </c>
      <c r="K457" s="363"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63" t="str">
        <f>IF(ISBLANK(INDEX('Policy Characteristics'!I:I,MATCH($C457,'Policy Characteristics'!$C:$C,0))),"",INDEX('Policy Characteristics'!I:I,MATCH($C457,'Policy Characteristics'!$C:$C,0)))</f>
        <v>% reduction in downtime</v>
      </c>
      <c r="P457" s="363"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363" t="str">
        <f>IF(ISBLANK(INDEX('Policy Characteristics'!K:K,MATCH($C457,'Policy Characteristics'!$C:$C,0))),"",INDEX('Policy Characteristics'!K:K,MATCH($C457,'Policy Characteristics'!$C:$C,0)))</f>
        <v>electricity-sector-main.html#red-downtime</v>
      </c>
      <c r="R457" s="363" t="str">
        <f>IF(ISBLANK(INDEX('Policy Characteristics'!L:L,MATCH($C457,'Policy Characteristics'!$C:$C,0))),"",INDEX('Policy Characteristics'!L:L,MATCH($C457,'Policy Characteristics'!$C:$C,0)))</f>
        <v>reduce-downtime.html</v>
      </c>
    </row>
    <row r="458" spans="1:18" s="350" customFormat="1" ht="19.95" customHeight="1">
      <c r="A458" s="363" t="str">
        <f>IF(ISBLANK(INDEX('Policy Characteristics'!A:A,MATCH($C458,'Policy Characteristics'!$C:$C,0))),"",INDEX('Policy Characteristics'!A:A,MATCH($C458,'Policy Characteristics'!$C:$C,0)))</f>
        <v>Electricity Supply</v>
      </c>
      <c r="B458" s="375"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6" t="s">
        <v>809</v>
      </c>
      <c r="E458" s="255"/>
      <c r="F458" s="356" t="s">
        <v>810</v>
      </c>
      <c r="G458" s="356"/>
      <c r="H458" s="241">
        <v>144</v>
      </c>
      <c r="I458" s="378" t="s">
        <v>741</v>
      </c>
      <c r="J458" s="377" t="str">
        <f>IF(ISBLANK(INDEX('Policy Characteristics'!D:D,MATCH($C458,'Policy Characteristics'!$C:$C,0))),"",INDEX('Policy Characteristics'!D:D,MATCH($C458,'Policy Characteristics'!$C:$C,0)))</f>
        <v>Reduce Plant Downtime</v>
      </c>
      <c r="K458" s="363"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63" t="str">
        <f>IF(ISBLANK(INDEX('Policy Characteristics'!I:I,MATCH($C458,'Policy Characteristics'!$C:$C,0))),"",INDEX('Policy Characteristics'!I:I,MATCH($C458,'Policy Characteristics'!$C:$C,0)))</f>
        <v>% reduction in downtime</v>
      </c>
      <c r="P458" s="363"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363" t="str">
        <f>IF(ISBLANK(INDEX('Policy Characteristics'!K:K,MATCH($C458,'Policy Characteristics'!$C:$C,0))),"",INDEX('Policy Characteristics'!K:K,MATCH($C458,'Policy Characteristics'!$C:$C,0)))</f>
        <v>electricity-sector-main.html#red-downtime</v>
      </c>
      <c r="R458" s="363" t="str">
        <f>IF(ISBLANK(INDEX('Policy Characteristics'!L:L,MATCH($C458,'Policy Characteristics'!$C:$C,0))),"",INDEX('Policy Characteristics'!L:L,MATCH($C458,'Policy Characteristics'!$C:$C,0)))</f>
        <v>reduce-downtime.html</v>
      </c>
    </row>
    <row r="459" spans="1:18" s="350" customFormat="1" ht="19.95" customHeight="1">
      <c r="A459" s="363" t="str">
        <f>IF(ISBLANK(INDEX('Policy Characteristics'!A:A,MATCH($C459,'Policy Characteristics'!$C:$C,0))),"",INDEX('Policy Characteristics'!A:A,MATCH($C459,'Policy Characteristics'!$C:$C,0)))</f>
        <v>Electricity Supply</v>
      </c>
      <c r="B459" s="375"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6" t="s">
        <v>811</v>
      </c>
      <c r="E459" s="255"/>
      <c r="F459" s="356" t="s">
        <v>812</v>
      </c>
      <c r="G459" s="356"/>
      <c r="H459" s="241">
        <v>667</v>
      </c>
      <c r="I459" s="378" t="s">
        <v>741</v>
      </c>
      <c r="J459" s="377" t="str">
        <f>IF(ISBLANK(INDEX('Policy Characteristics'!D:D,MATCH($C459,'Policy Characteristics'!$C:$C,0))),"",INDEX('Policy Characteristics'!D:D,MATCH($C459,'Policy Characteristics'!$C:$C,0)))</f>
        <v>Reduce Plant Downtime</v>
      </c>
      <c r="K459" s="363"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63" t="str">
        <f>IF(ISBLANK(INDEX('Policy Characteristics'!I:I,MATCH($C459,'Policy Characteristics'!$C:$C,0))),"",INDEX('Policy Characteristics'!I:I,MATCH($C459,'Policy Characteristics'!$C:$C,0)))</f>
        <v>% reduction in downtime</v>
      </c>
      <c r="P459" s="363"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363" t="str">
        <f>IF(ISBLANK(INDEX('Policy Characteristics'!K:K,MATCH($C459,'Policy Characteristics'!$C:$C,0))),"",INDEX('Policy Characteristics'!K:K,MATCH($C459,'Policy Characteristics'!$C:$C,0)))</f>
        <v>electricity-sector-main.html#red-downtime</v>
      </c>
      <c r="R459" s="363" t="str">
        <f>IF(ISBLANK(INDEX('Policy Characteristics'!L:L,MATCH($C459,'Policy Characteristics'!$C:$C,0))),"",INDEX('Policy Characteristics'!L:L,MATCH($C459,'Policy Characteristics'!$C:$C,0)))</f>
        <v>reduce-downtime.html</v>
      </c>
    </row>
    <row r="460" spans="1:18" s="350" customFormat="1" ht="19.95" customHeight="1">
      <c r="A460" s="363" t="str">
        <f>IF(ISBLANK(INDEX('Policy Characteristics'!A:A,MATCH($C460,'Policy Characteristics'!$C:$C,0))),"",INDEX('Policy Characteristics'!A:A,MATCH($C460,'Policy Characteristics'!$C:$C,0)))</f>
        <v>Electricity Supply</v>
      </c>
      <c r="B460" s="375"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6" t="s">
        <v>813</v>
      </c>
      <c r="E460" s="255"/>
      <c r="F460" s="356" t="s">
        <v>814</v>
      </c>
      <c r="G460" s="356"/>
      <c r="H460" s="241">
        <v>670</v>
      </c>
      <c r="I460" s="378" t="s">
        <v>741</v>
      </c>
      <c r="J460" s="377" t="str">
        <f>IF(ISBLANK(INDEX('Policy Characteristics'!D:D,MATCH($C460,'Policy Characteristics'!$C:$C,0))),"",INDEX('Policy Characteristics'!D:D,MATCH($C460,'Policy Characteristics'!$C:$C,0)))</f>
        <v>Reduce Plant Downtime</v>
      </c>
      <c r="K460" s="363"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63" t="str">
        <f>IF(ISBLANK(INDEX('Policy Characteristics'!I:I,MATCH($C460,'Policy Characteristics'!$C:$C,0))),"",INDEX('Policy Characteristics'!I:I,MATCH($C460,'Policy Characteristics'!$C:$C,0)))</f>
        <v>% reduction in downtime</v>
      </c>
      <c r="P460" s="363"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363" t="str">
        <f>IF(ISBLANK(INDEX('Policy Characteristics'!K:K,MATCH($C460,'Policy Characteristics'!$C:$C,0))),"",INDEX('Policy Characteristics'!K:K,MATCH($C460,'Policy Characteristics'!$C:$C,0)))</f>
        <v>electricity-sector-main.html#red-downtime</v>
      </c>
      <c r="R460" s="363" t="str">
        <f>IF(ISBLANK(INDEX('Policy Characteristics'!L:L,MATCH($C460,'Policy Characteristics'!$C:$C,0))),"",INDEX('Policy Characteristics'!L:L,MATCH($C460,'Policy Characteristics'!$C:$C,0)))</f>
        <v>reduce-downtime.html</v>
      </c>
    </row>
    <row r="461" spans="1:18" s="350" customFormat="1" ht="19.95" customHeight="1">
      <c r="A461" s="363" t="str">
        <f>IF(ISBLANK(INDEX('Policy Characteristics'!A:A,MATCH($C461,'Policy Characteristics'!$C:$C,0))),"",INDEX('Policy Characteristics'!A:A,MATCH($C461,'Policy Characteristics'!$C:$C,0)))</f>
        <v>Electricity Supply</v>
      </c>
      <c r="B461" s="375"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6" t="s">
        <v>815</v>
      </c>
      <c r="E461" s="255"/>
      <c r="F461" s="356" t="s">
        <v>816</v>
      </c>
      <c r="G461" s="356"/>
      <c r="H461" s="241">
        <v>673</v>
      </c>
      <c r="I461" s="378" t="s">
        <v>741</v>
      </c>
      <c r="J461" s="377" t="str">
        <f>IF(ISBLANK(INDEX('Policy Characteristics'!D:D,MATCH($C461,'Policy Characteristics'!$C:$C,0))),"",INDEX('Policy Characteristics'!D:D,MATCH($C461,'Policy Characteristics'!$C:$C,0)))</f>
        <v>Reduce Plant Downtime</v>
      </c>
      <c r="K461" s="363"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63" t="str">
        <f>IF(ISBLANK(INDEX('Policy Characteristics'!I:I,MATCH($C461,'Policy Characteristics'!$C:$C,0))),"",INDEX('Policy Characteristics'!I:I,MATCH($C461,'Policy Characteristics'!$C:$C,0)))</f>
        <v>% reduction in downtime</v>
      </c>
      <c r="P461" s="363"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363" t="str">
        <f>IF(ISBLANK(INDEX('Policy Characteristics'!K:K,MATCH($C461,'Policy Characteristics'!$C:$C,0))),"",INDEX('Policy Characteristics'!K:K,MATCH($C461,'Policy Characteristics'!$C:$C,0)))</f>
        <v>electricity-sector-main.html#red-downtime</v>
      </c>
      <c r="R461" s="363" t="str">
        <f>IF(ISBLANK(INDEX('Policy Characteristics'!L:L,MATCH($C461,'Policy Characteristics'!$C:$C,0))),"",INDEX('Policy Characteristics'!L:L,MATCH($C461,'Policy Characteristics'!$C:$C,0)))</f>
        <v>reduce-downtime.html</v>
      </c>
    </row>
    <row r="462" spans="1:18" s="350" customFormat="1" ht="19.95" customHeight="1">
      <c r="A462" s="363" t="str">
        <f>IF(ISBLANK(INDEX('Policy Characteristics'!A:A,MATCH($C462,'Policy Characteristics'!$C:$C,0))),"",INDEX('Policy Characteristics'!A:A,MATCH($C462,'Policy Characteristics'!$C:$C,0)))</f>
        <v>Electricity Supply</v>
      </c>
      <c r="B462" s="375"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6" t="s">
        <v>817</v>
      </c>
      <c r="E462" s="255"/>
      <c r="F462" s="356" t="s">
        <v>818</v>
      </c>
      <c r="G462" s="356"/>
      <c r="H462" s="241">
        <v>676</v>
      </c>
      <c r="I462" s="378" t="s">
        <v>741</v>
      </c>
      <c r="J462" s="377" t="str">
        <f>IF(ISBLANK(INDEX('Policy Characteristics'!D:D,MATCH($C462,'Policy Characteristics'!$C:$C,0))),"",INDEX('Policy Characteristics'!D:D,MATCH($C462,'Policy Characteristics'!$C:$C,0)))</f>
        <v>Reduce Plant Downtime</v>
      </c>
      <c r="K462" s="363"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63" t="str">
        <f>IF(ISBLANK(INDEX('Policy Characteristics'!I:I,MATCH($C462,'Policy Characteristics'!$C:$C,0))),"",INDEX('Policy Characteristics'!I:I,MATCH($C462,'Policy Characteristics'!$C:$C,0)))</f>
        <v>% reduction in downtime</v>
      </c>
      <c r="P462" s="363"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363" t="str">
        <f>IF(ISBLANK(INDEX('Policy Characteristics'!K:K,MATCH($C462,'Policy Characteristics'!$C:$C,0))),"",INDEX('Policy Characteristics'!K:K,MATCH($C462,'Policy Characteristics'!$C:$C,0)))</f>
        <v>electricity-sector-main.html#red-downtime</v>
      </c>
      <c r="R462" s="363" t="str">
        <f>IF(ISBLANK(INDEX('Policy Characteristics'!L:L,MATCH($C462,'Policy Characteristics'!$C:$C,0))),"",INDEX('Policy Characteristics'!L:L,MATCH($C462,'Policy Characteristics'!$C:$C,0)))</f>
        <v>reduce-downtime.html</v>
      </c>
    </row>
    <row r="463" spans="1:18" s="350" customFormat="1" ht="19.95" customHeight="1">
      <c r="A463" s="363" t="str">
        <f>IF(ISBLANK(INDEX('Policy Characteristics'!A:A,MATCH($C463,'Policy Characteristics'!$C:$C,0))),"",INDEX('Policy Characteristics'!A:A,MATCH($C463,'Policy Characteristics'!$C:$C,0)))</f>
        <v>Electricity Supply</v>
      </c>
      <c r="B463" s="375"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6" t="s">
        <v>819</v>
      </c>
      <c r="E463" s="255"/>
      <c r="F463" s="356" t="s">
        <v>820</v>
      </c>
      <c r="G463" s="356"/>
      <c r="H463" s="241">
        <v>679</v>
      </c>
      <c r="I463" s="378" t="s">
        <v>741</v>
      </c>
      <c r="J463" s="377" t="str">
        <f>IF(ISBLANK(INDEX('Policy Characteristics'!D:D,MATCH($C463,'Policy Characteristics'!$C:$C,0))),"",INDEX('Policy Characteristics'!D:D,MATCH($C463,'Policy Characteristics'!$C:$C,0)))</f>
        <v>Reduce Plant Downtime</v>
      </c>
      <c r="K463" s="363"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63" t="str">
        <f>IF(ISBLANK(INDEX('Policy Characteristics'!I:I,MATCH($C463,'Policy Characteristics'!$C:$C,0))),"",INDEX('Policy Characteristics'!I:I,MATCH($C463,'Policy Characteristics'!$C:$C,0)))</f>
        <v>% reduction in downtime</v>
      </c>
      <c r="P463" s="363"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363" t="str">
        <f>IF(ISBLANK(INDEX('Policy Characteristics'!K:K,MATCH($C463,'Policy Characteristics'!$C:$C,0))),"",INDEX('Policy Characteristics'!K:K,MATCH($C463,'Policy Characteristics'!$C:$C,0)))</f>
        <v>electricity-sector-main.html#red-downtime</v>
      </c>
      <c r="R463" s="363" t="str">
        <f>IF(ISBLANK(INDEX('Policy Characteristics'!L:L,MATCH($C463,'Policy Characteristics'!$C:$C,0))),"",INDEX('Policy Characteristics'!L:L,MATCH($C463,'Policy Characteristics'!$C:$C,0)))</f>
        <v>reduce-downtime.html</v>
      </c>
    </row>
    <row r="464" spans="1:18" s="350" customFormat="1" ht="19.95" customHeight="1">
      <c r="A464" s="363" t="str">
        <f>IF(ISBLANK(INDEX('Policy Characteristics'!A:A,MATCH($C464,'Policy Characteristics'!$C:$C,0))),"",INDEX('Policy Characteristics'!A:A,MATCH($C464,'Policy Characteristics'!$C:$C,0)))</f>
        <v>Electricity Supply</v>
      </c>
      <c r="B464" s="375"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6" t="s">
        <v>821</v>
      </c>
      <c r="E464" s="255"/>
      <c r="F464" s="356" t="s">
        <v>822</v>
      </c>
      <c r="G464" s="356"/>
      <c r="H464" s="241">
        <v>182</v>
      </c>
      <c r="I464" s="378" t="s">
        <v>741</v>
      </c>
      <c r="J464" s="377" t="str">
        <f>IF(ISBLANK(INDEX('Policy Characteristics'!D:D,MATCH($C464,'Policy Characteristics'!$C:$C,0))),"",INDEX('Policy Characteristics'!D:D,MATCH($C464,'Policy Characteristics'!$C:$C,0)))</f>
        <v>Reduce Plant Downtime</v>
      </c>
      <c r="K464" s="363"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63" t="str">
        <f>IF(ISBLANK(INDEX('Policy Characteristics'!I:I,MATCH($C464,'Policy Characteristics'!$C:$C,0))),"",INDEX('Policy Characteristics'!I:I,MATCH($C464,'Policy Characteristics'!$C:$C,0)))</f>
        <v>% reduction in downtime</v>
      </c>
      <c r="P464" s="363"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363" t="str">
        <f>IF(ISBLANK(INDEX('Policy Characteristics'!K:K,MATCH($C464,'Policy Characteristics'!$C:$C,0))),"",INDEX('Policy Characteristics'!K:K,MATCH($C464,'Policy Characteristics'!$C:$C,0)))</f>
        <v>electricity-sector-main.html#red-downtime</v>
      </c>
      <c r="R464" s="363" t="str">
        <f>IF(ISBLANK(INDEX('Policy Characteristics'!L:L,MATCH($C464,'Policy Characteristics'!$C:$C,0))),"",INDEX('Policy Characteristics'!L:L,MATCH($C464,'Policy Characteristics'!$C:$C,0)))</f>
        <v>reduce-downtime.html</v>
      </c>
    </row>
    <row r="465" spans="1:18" s="350" customFormat="1" ht="19.95" customHeight="1">
      <c r="A465" s="363" t="str">
        <f>IF(ISBLANK(INDEX('Policy Characteristics'!A:A,MATCH($C465,'Policy Characteristics'!$C:$C,0))),"",INDEX('Policy Characteristics'!A:A,MATCH($C465,'Policy Characteristics'!$C:$C,0)))</f>
        <v>Electricity Supply</v>
      </c>
      <c r="B465" s="375"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6" t="s">
        <v>823</v>
      </c>
      <c r="E465" s="255"/>
      <c r="F465" s="356" t="s">
        <v>824</v>
      </c>
      <c r="H465" s="241">
        <v>684</v>
      </c>
      <c r="I465" s="378" t="s">
        <v>741</v>
      </c>
      <c r="J465" s="377" t="str">
        <f>IF(ISBLANK(INDEX('Policy Characteristics'!D:D,MATCH($C465,'Policy Characteristics'!$C:$C,0))),"",INDEX('Policy Characteristics'!D:D,MATCH($C465,'Policy Characteristics'!$C:$C,0)))</f>
        <v>Reduce Plant Downtime</v>
      </c>
      <c r="K465" s="363"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63" t="str">
        <f>IF(ISBLANK(INDEX('Policy Characteristics'!I:I,MATCH($C465,'Policy Characteristics'!$C:$C,0))),"",INDEX('Policy Characteristics'!I:I,MATCH($C465,'Policy Characteristics'!$C:$C,0)))</f>
        <v>% reduction in downtime</v>
      </c>
      <c r="P465" s="363"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363" t="str">
        <f>IF(ISBLANK(INDEX('Policy Characteristics'!K:K,MATCH($C465,'Policy Characteristics'!$C:$C,0))),"",INDEX('Policy Characteristics'!K:K,MATCH($C465,'Policy Characteristics'!$C:$C,0)))</f>
        <v>electricity-sector-main.html#red-downtime</v>
      </c>
      <c r="R465" s="363" t="str">
        <f>IF(ISBLANK(INDEX('Policy Characteristics'!L:L,MATCH($C465,'Policy Characteristics'!$C:$C,0))),"",INDEX('Policy Characteristics'!L:L,MATCH($C465,'Policy Characteristics'!$C:$C,0)))</f>
        <v>reduce-downtime.html</v>
      </c>
    </row>
    <row r="466" spans="1:18" s="350" customFormat="1" ht="19.95" customHeight="1">
      <c r="A466" s="363" t="str">
        <f>IF(ISBLANK(INDEX('Policy Characteristics'!A:A,MATCH($C466,'Policy Characteristics'!$C:$C,0))),"",INDEX('Policy Characteristics'!A:A,MATCH($C466,'Policy Characteristics'!$C:$C,0)))</f>
        <v>Electricity Supply</v>
      </c>
      <c r="B466" s="375"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6" t="s">
        <v>825</v>
      </c>
      <c r="E466" s="255"/>
      <c r="F466" s="356" t="s">
        <v>826</v>
      </c>
      <c r="G466" s="356"/>
      <c r="H466" s="241">
        <v>687</v>
      </c>
      <c r="I466" s="378" t="s">
        <v>741</v>
      </c>
      <c r="J466" s="377" t="str">
        <f>IF(ISBLANK(INDEX('Policy Characteristics'!D:D,MATCH($C466,'Policy Characteristics'!$C:$C,0))),"",INDEX('Policy Characteristics'!D:D,MATCH($C466,'Policy Characteristics'!$C:$C,0)))</f>
        <v>Reduce Plant Downtime</v>
      </c>
      <c r="K466" s="363"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63" t="str">
        <f>IF(ISBLANK(INDEX('Policy Characteristics'!I:I,MATCH($C466,'Policy Characteristics'!$C:$C,0))),"",INDEX('Policy Characteristics'!I:I,MATCH($C466,'Policy Characteristics'!$C:$C,0)))</f>
        <v>% reduction in downtime</v>
      </c>
      <c r="P466" s="363"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363" t="str">
        <f>IF(ISBLANK(INDEX('Policy Characteristics'!K:K,MATCH($C466,'Policy Characteristics'!$C:$C,0))),"",INDEX('Policy Characteristics'!K:K,MATCH($C466,'Policy Characteristics'!$C:$C,0)))</f>
        <v>electricity-sector-main.html#red-downtime</v>
      </c>
      <c r="R466" s="363" t="str">
        <f>IF(ISBLANK(INDEX('Policy Characteristics'!L:L,MATCH($C466,'Policy Characteristics'!$C:$C,0))),"",INDEX('Policy Characteristics'!L:L,MATCH($C466,'Policy Characteristics'!$C:$C,0)))</f>
        <v>reduce-downtime.html</v>
      </c>
    </row>
    <row r="467" spans="1:18" s="350" customFormat="1" ht="19.95" customHeight="1">
      <c r="A467" s="363" t="str">
        <f>IF(ISBLANK(INDEX('Policy Characteristics'!A:A,MATCH($C467,'Policy Characteristics'!$C:$C,0))),"",INDEX('Policy Characteristics'!A:A,MATCH($C467,'Policy Characteristics'!$C:$C,0)))</f>
        <v>Electricity Supply</v>
      </c>
      <c r="B467" s="375"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6" t="s">
        <v>827</v>
      </c>
      <c r="E467" s="255"/>
      <c r="F467" s="356" t="s">
        <v>828</v>
      </c>
      <c r="G467" s="356"/>
      <c r="H467" s="241">
        <v>690</v>
      </c>
      <c r="I467" s="378" t="s">
        <v>741</v>
      </c>
      <c r="J467" s="377" t="str">
        <f>IF(ISBLANK(INDEX('Policy Characteristics'!D:D,MATCH($C467,'Policy Characteristics'!$C:$C,0))),"",INDEX('Policy Characteristics'!D:D,MATCH($C467,'Policy Characteristics'!$C:$C,0)))</f>
        <v>Reduce Plant Downtime</v>
      </c>
      <c r="K467" s="363"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63" t="str">
        <f>IF(ISBLANK(INDEX('Policy Characteristics'!I:I,MATCH($C467,'Policy Characteristics'!$C:$C,0))),"",INDEX('Policy Characteristics'!I:I,MATCH($C467,'Policy Characteristics'!$C:$C,0)))</f>
        <v>% reduction in downtime</v>
      </c>
      <c r="P467" s="363"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363" t="str">
        <f>IF(ISBLANK(INDEX('Policy Characteristics'!K:K,MATCH($C467,'Policy Characteristics'!$C:$C,0))),"",INDEX('Policy Characteristics'!K:K,MATCH($C467,'Policy Characteristics'!$C:$C,0)))</f>
        <v>electricity-sector-main.html#red-downtime</v>
      </c>
      <c r="R467" s="363" t="str">
        <f>IF(ISBLANK(INDEX('Policy Characteristics'!L:L,MATCH($C467,'Policy Characteristics'!$C:$C,0))),"",INDEX('Policy Characteristics'!L:L,MATCH($C467,'Policy Characteristics'!$C:$C,0)))</f>
        <v>reduce-downtime.html</v>
      </c>
    </row>
    <row r="468" spans="1:18" s="350" customFormat="1" ht="19.95" customHeight="1">
      <c r="A468" s="363" t="str">
        <f>IF(ISBLANK(INDEX('Policy Characteristics'!A:A,MATCH($C468,'Policy Characteristics'!$C:$C,0))),"",INDEX('Policy Characteristics'!A:A,MATCH($C468,'Policy Characteristics'!$C:$C,0)))</f>
        <v>Electricity Supply</v>
      </c>
      <c r="B468" s="375"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6" t="s">
        <v>829</v>
      </c>
      <c r="E468" s="255"/>
      <c r="F468" s="356" t="s">
        <v>830</v>
      </c>
      <c r="G468" s="356"/>
      <c r="H468" s="241">
        <v>1782</v>
      </c>
      <c r="I468" s="378" t="s">
        <v>741</v>
      </c>
      <c r="J468" s="377" t="str">
        <f>IF(ISBLANK(INDEX('Policy Characteristics'!D:D,MATCH($C468,'Policy Characteristics'!$C:$C,0))),"",INDEX('Policy Characteristics'!D:D,MATCH($C468,'Policy Characteristics'!$C:$C,0)))</f>
        <v>Reduce Plant Downtime</v>
      </c>
      <c r="K468" s="363"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63" t="str">
        <f>IF(ISBLANK(INDEX('Policy Characteristics'!I:I,MATCH($C468,'Policy Characteristics'!$C:$C,0))),"",INDEX('Policy Characteristics'!I:I,MATCH($C468,'Policy Characteristics'!$C:$C,0)))</f>
        <v>% reduction in downtime</v>
      </c>
      <c r="P468" s="363"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363" t="str">
        <f>IF(ISBLANK(INDEX('Policy Characteristics'!K:K,MATCH($C468,'Policy Characteristics'!$C:$C,0))),"",INDEX('Policy Characteristics'!K:K,MATCH($C468,'Policy Characteristics'!$C:$C,0)))</f>
        <v>electricity-sector-main.html#red-downtime</v>
      </c>
      <c r="R468" s="363" t="str">
        <f>IF(ISBLANK(INDEX('Policy Characteristics'!L:L,MATCH($C468,'Policy Characteristics'!$C:$C,0))),"",INDEX('Policy Characteristics'!L:L,MATCH($C468,'Policy Characteristics'!$C:$C,0)))</f>
        <v>reduce-downtime.html</v>
      </c>
    </row>
    <row r="469" spans="1:18" s="350" customFormat="1" ht="19.95" customHeight="1">
      <c r="A469" s="363" t="str">
        <f>IF(ISBLANK(INDEX('Policy Characteristics'!A:A,MATCH($C469,'Policy Characteristics'!$C:$C,0))),"",INDEX('Policy Characteristics'!A:A,MATCH($C469,'Policy Characteristics'!$C:$C,0)))</f>
        <v>Electricity Supply</v>
      </c>
      <c r="B469" s="375"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6" t="s">
        <v>831</v>
      </c>
      <c r="E469" s="255"/>
      <c r="F469" s="356" t="s">
        <v>832</v>
      </c>
      <c r="G469" s="356"/>
      <c r="H469" s="241">
        <v>1783</v>
      </c>
      <c r="I469" s="378" t="s">
        <v>741</v>
      </c>
      <c r="J469" s="377" t="str">
        <f>IF(ISBLANK(INDEX('Policy Characteristics'!D:D,MATCH($C469,'Policy Characteristics'!$C:$C,0))),"",INDEX('Policy Characteristics'!D:D,MATCH($C469,'Policy Characteristics'!$C:$C,0)))</f>
        <v>Reduce Plant Downtime</v>
      </c>
      <c r="K469" s="363"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63" t="str">
        <f>IF(ISBLANK(INDEX('Policy Characteristics'!I:I,MATCH($C469,'Policy Characteristics'!$C:$C,0))),"",INDEX('Policy Characteristics'!I:I,MATCH($C469,'Policy Characteristics'!$C:$C,0)))</f>
        <v>% reduction in downtime</v>
      </c>
      <c r="P469" s="363"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363" t="str">
        <f>IF(ISBLANK(INDEX('Policy Characteristics'!K:K,MATCH($C469,'Policy Characteristics'!$C:$C,0))),"",INDEX('Policy Characteristics'!K:K,MATCH($C469,'Policy Characteristics'!$C:$C,0)))</f>
        <v>electricity-sector-main.html#red-downtime</v>
      </c>
      <c r="R469" s="363" t="str">
        <f>IF(ISBLANK(INDEX('Policy Characteristics'!L:L,MATCH($C469,'Policy Characteristics'!$C:$C,0))),"",INDEX('Policy Characteristics'!L:L,MATCH($C469,'Policy Characteristics'!$C:$C,0)))</f>
        <v>reduce-downtime.html</v>
      </c>
    </row>
    <row r="470" spans="1:18" s="350" customFormat="1" ht="19.95" customHeight="1">
      <c r="A470" s="363" t="str">
        <f>IF(ISBLANK(INDEX('Policy Characteristics'!A:A,MATCH($C470,'Policy Characteristics'!$C:$C,0))),"",INDEX('Policy Characteristics'!A:A,MATCH($C470,'Policy Characteristics'!$C:$C,0)))</f>
        <v>Electricity Supply</v>
      </c>
      <c r="B470" s="375"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6" t="s">
        <v>833</v>
      </c>
      <c r="E470" s="255"/>
      <c r="F470" s="356" t="s">
        <v>834</v>
      </c>
      <c r="G470" s="356"/>
      <c r="H470" s="241">
        <v>1784</v>
      </c>
      <c r="I470" s="378" t="s">
        <v>741</v>
      </c>
      <c r="J470" s="377" t="str">
        <f>IF(ISBLANK(INDEX('Policy Characteristics'!D:D,MATCH($C470,'Policy Characteristics'!$C:$C,0))),"",INDEX('Policy Characteristics'!D:D,MATCH($C470,'Policy Characteristics'!$C:$C,0)))</f>
        <v>Reduce Plant Downtime</v>
      </c>
      <c r="K470" s="363"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63" t="str">
        <f>IF(ISBLANK(INDEX('Policy Characteristics'!I:I,MATCH($C470,'Policy Characteristics'!$C:$C,0))),"",INDEX('Policy Characteristics'!I:I,MATCH($C470,'Policy Characteristics'!$C:$C,0)))</f>
        <v>% reduction in downtime</v>
      </c>
      <c r="P470" s="363"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363" t="str">
        <f>IF(ISBLANK(INDEX('Policy Characteristics'!K:K,MATCH($C470,'Policy Characteristics'!$C:$C,0))),"",INDEX('Policy Characteristics'!K:K,MATCH($C470,'Policy Characteristics'!$C:$C,0)))</f>
        <v>electricity-sector-main.html#red-downtime</v>
      </c>
      <c r="R470" s="363" t="str">
        <f>IF(ISBLANK(INDEX('Policy Characteristics'!L:L,MATCH($C470,'Policy Characteristics'!$C:$C,0))),"",INDEX('Policy Characteristics'!L:L,MATCH($C470,'Policy Characteristics'!$C:$C,0)))</f>
        <v>reduce-downtime.html</v>
      </c>
    </row>
    <row r="471" spans="1:18" s="350" customFormat="1" ht="19.95" customHeight="1">
      <c r="A471" s="363" t="str">
        <f>IF(ISBLANK(INDEX('Policy Characteristics'!A:A,MATCH($C471,'Policy Characteristics'!$C:$C,0))),"",INDEX('Policy Characteristics'!A:A,MATCH($C471,'Policy Characteristics'!$C:$C,0)))</f>
        <v>Electricity Supply</v>
      </c>
      <c r="B471" s="375"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6" t="s">
        <v>835</v>
      </c>
      <c r="E471" s="255"/>
      <c r="F471" s="356" t="s">
        <v>836</v>
      </c>
      <c r="G471" s="356"/>
      <c r="H471" s="241">
        <v>1785</v>
      </c>
      <c r="I471" s="378" t="s">
        <v>741</v>
      </c>
      <c r="J471" s="377" t="str">
        <f>IF(ISBLANK(INDEX('Policy Characteristics'!D:D,MATCH($C471,'Policy Characteristics'!$C:$C,0))),"",INDEX('Policy Characteristics'!D:D,MATCH($C471,'Policy Characteristics'!$C:$C,0)))</f>
        <v>Reduce Plant Downtime</v>
      </c>
      <c r="K471" s="363"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63" t="str">
        <f>IF(ISBLANK(INDEX('Policy Characteristics'!I:I,MATCH($C471,'Policy Characteristics'!$C:$C,0))),"",INDEX('Policy Characteristics'!I:I,MATCH($C471,'Policy Characteristics'!$C:$C,0)))</f>
        <v>% reduction in downtime</v>
      </c>
      <c r="P471" s="363"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363" t="str">
        <f>IF(ISBLANK(INDEX('Policy Characteristics'!K:K,MATCH($C471,'Policy Characteristics'!$C:$C,0))),"",INDEX('Policy Characteristics'!K:K,MATCH($C471,'Policy Characteristics'!$C:$C,0)))</f>
        <v>electricity-sector-main.html#red-downtime</v>
      </c>
      <c r="R471" s="363" t="str">
        <f>IF(ISBLANK(INDEX('Policy Characteristics'!L:L,MATCH($C471,'Policy Characteristics'!$C:$C,0))),"",INDEX('Policy Characteristics'!L:L,MATCH($C471,'Policy Characteristics'!$C:$C,0)))</f>
        <v>reduce-downtime.html</v>
      </c>
    </row>
    <row r="472" spans="1:18" s="350" customFormat="1" ht="19.95" customHeight="1">
      <c r="A472" s="363" t="str">
        <f>IF(ISBLANK(INDEX('Policy Characteristics'!A:A,MATCH($C472,'Policy Characteristics'!$C:$C,0))),"",INDEX('Policy Characteristics'!A:A,MATCH($C472,'Policy Characteristics'!$C:$C,0)))</f>
        <v>Electricity Supply</v>
      </c>
      <c r="B472" s="375"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6" t="s">
        <v>837</v>
      </c>
      <c r="E472" s="255"/>
      <c r="F472" s="356" t="s">
        <v>838</v>
      </c>
      <c r="G472" s="356"/>
      <c r="H472" s="241">
        <v>1786</v>
      </c>
      <c r="I472" s="378" t="s">
        <v>741</v>
      </c>
      <c r="J472" s="377" t="str">
        <f>IF(ISBLANK(INDEX('Policy Characteristics'!D:D,MATCH($C472,'Policy Characteristics'!$C:$C,0))),"",INDEX('Policy Characteristics'!D:D,MATCH($C472,'Policy Characteristics'!$C:$C,0)))</f>
        <v>Reduce Plant Downtime</v>
      </c>
      <c r="K472" s="363"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63" t="str">
        <f>IF(ISBLANK(INDEX('Policy Characteristics'!I:I,MATCH($C472,'Policy Characteristics'!$C:$C,0))),"",INDEX('Policy Characteristics'!I:I,MATCH($C472,'Policy Characteristics'!$C:$C,0)))</f>
        <v>% reduction in downtime</v>
      </c>
      <c r="P472" s="363"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363" t="str">
        <f>IF(ISBLANK(INDEX('Policy Characteristics'!K:K,MATCH($C472,'Policy Characteristics'!$C:$C,0))),"",INDEX('Policy Characteristics'!K:K,MATCH($C472,'Policy Characteristics'!$C:$C,0)))</f>
        <v>electricity-sector-main.html#red-downtime</v>
      </c>
      <c r="R472" s="363" t="str">
        <f>IF(ISBLANK(INDEX('Policy Characteristics'!L:L,MATCH($C472,'Policy Characteristics'!$C:$C,0))),"",INDEX('Policy Characteristics'!L:L,MATCH($C472,'Policy Characteristics'!$C:$C,0)))</f>
        <v>reduce-downtime.html</v>
      </c>
    </row>
    <row r="473" spans="1:18" s="350" customFormat="1" ht="19.95" customHeight="1">
      <c r="A473" s="363" t="str">
        <f>IF(ISBLANK(INDEX('Policy Characteristics'!A:A,MATCH($C473,'Policy Characteristics'!$C:$C,0))),"",INDEX('Policy Characteristics'!A:A,MATCH($C473,'Policy Characteristics'!$C:$C,0)))</f>
        <v>Electricity Supply</v>
      </c>
      <c r="B473" s="375"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6" t="s">
        <v>839</v>
      </c>
      <c r="E473" s="255"/>
      <c r="F473" s="356" t="s">
        <v>840</v>
      </c>
      <c r="G473" s="356"/>
      <c r="H473" s="241">
        <v>1787</v>
      </c>
      <c r="I473" s="378" t="s">
        <v>741</v>
      </c>
      <c r="J473" s="377" t="str">
        <f>IF(ISBLANK(INDEX('Policy Characteristics'!D:D,MATCH($C473,'Policy Characteristics'!$C:$C,0))),"",INDEX('Policy Characteristics'!D:D,MATCH($C473,'Policy Characteristics'!$C:$C,0)))</f>
        <v>Reduce Plant Downtime</v>
      </c>
      <c r="K473" s="363"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63" t="str">
        <f>IF(ISBLANK(INDEX('Policy Characteristics'!I:I,MATCH($C473,'Policy Characteristics'!$C:$C,0))),"",INDEX('Policy Characteristics'!I:I,MATCH($C473,'Policy Characteristics'!$C:$C,0)))</f>
        <v>% reduction in downtime</v>
      </c>
      <c r="P473" s="363"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363" t="str">
        <f>IF(ISBLANK(INDEX('Policy Characteristics'!K:K,MATCH($C473,'Policy Characteristics'!$C:$C,0))),"",INDEX('Policy Characteristics'!K:K,MATCH($C473,'Policy Characteristics'!$C:$C,0)))</f>
        <v>electricity-sector-main.html#red-downtime</v>
      </c>
      <c r="R473" s="363" t="str">
        <f>IF(ISBLANK(INDEX('Policy Characteristics'!L:L,MATCH($C473,'Policy Characteristics'!$C:$C,0))),"",INDEX('Policy Characteristics'!L:L,MATCH($C473,'Policy Characteristics'!$C:$C,0)))</f>
        <v>reduce-downtime.html</v>
      </c>
    </row>
    <row r="474" spans="1:18" s="350" customFormat="1" ht="19.95" customHeight="1">
      <c r="A474" s="363" t="str">
        <f>IF(ISBLANK(INDEX('Policy Characteristics'!A:A,MATCH($C474,'Policy Characteristics'!$C:$C,0))),"",INDEX('Policy Characteristics'!A:A,MATCH($C474,'Policy Characteristics'!$C:$C,0)))</f>
        <v>Electricity Supply</v>
      </c>
      <c r="B474" s="375"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6" t="s">
        <v>841</v>
      </c>
      <c r="E474" s="255"/>
      <c r="F474" s="356" t="s">
        <v>842</v>
      </c>
      <c r="G474" s="356"/>
      <c r="H474" s="241">
        <v>1788</v>
      </c>
      <c r="I474" s="378" t="s">
        <v>741</v>
      </c>
      <c r="J474" s="377" t="str">
        <f>IF(ISBLANK(INDEX('Policy Characteristics'!D:D,MATCH($C474,'Policy Characteristics'!$C:$C,0))),"",INDEX('Policy Characteristics'!D:D,MATCH($C474,'Policy Characteristics'!$C:$C,0)))</f>
        <v>Reduce Plant Downtime</v>
      </c>
      <c r="K474" s="363"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63" t="str">
        <f>IF(ISBLANK(INDEX('Policy Characteristics'!I:I,MATCH($C474,'Policy Characteristics'!$C:$C,0))),"",INDEX('Policy Characteristics'!I:I,MATCH($C474,'Policy Characteristics'!$C:$C,0)))</f>
        <v>% reduction in downtime</v>
      </c>
      <c r="P474" s="363"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363" t="str">
        <f>IF(ISBLANK(INDEX('Policy Characteristics'!K:K,MATCH($C474,'Policy Characteristics'!$C:$C,0))),"",INDEX('Policy Characteristics'!K:K,MATCH($C474,'Policy Characteristics'!$C:$C,0)))</f>
        <v>electricity-sector-main.html#red-downtime</v>
      </c>
      <c r="R474" s="363" t="str">
        <f>IF(ISBLANK(INDEX('Policy Characteristics'!L:L,MATCH($C474,'Policy Characteristics'!$C:$C,0))),"",INDEX('Policy Characteristics'!L:L,MATCH($C474,'Policy Characteristics'!$C:$C,0)))</f>
        <v>reduce-downtime.html</v>
      </c>
    </row>
    <row r="475" spans="1:18" s="350" customFormat="1" ht="19.95" customHeight="1">
      <c r="A475" s="363" t="str">
        <f>IF(ISBLANK(INDEX('Policy Characteristics'!A:A,MATCH($C475,'Policy Characteristics'!$C:$C,0))),"",INDEX('Policy Characteristics'!A:A,MATCH($C475,'Policy Characteristics'!$C:$C,0)))</f>
        <v>Electricity Supply</v>
      </c>
      <c r="B475" s="375"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6" t="s">
        <v>843</v>
      </c>
      <c r="E475" s="255"/>
      <c r="F475" s="356" t="s">
        <v>844</v>
      </c>
      <c r="G475" s="356"/>
      <c r="H475" s="241">
        <v>2242</v>
      </c>
      <c r="I475" s="378" t="s">
        <v>741</v>
      </c>
      <c r="J475" s="377" t="str">
        <f>IF(ISBLANK(INDEX('Policy Characteristics'!D:D,MATCH($C475,'Policy Characteristics'!$C:$C,0))),"",INDEX('Policy Characteristics'!D:D,MATCH($C475,'Policy Characteristics'!$C:$C,0)))</f>
        <v>Reduce Plant Downtime</v>
      </c>
      <c r="K475" s="363"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63" t="str">
        <f>IF(ISBLANK(INDEX('Policy Characteristics'!I:I,MATCH($C475,'Policy Characteristics'!$C:$C,0))),"",INDEX('Policy Characteristics'!I:I,MATCH($C475,'Policy Characteristics'!$C:$C,0)))</f>
        <v>% reduction in downtime</v>
      </c>
      <c r="P475" s="363"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363" t="str">
        <f>IF(ISBLANK(INDEX('Policy Characteristics'!K:K,MATCH($C475,'Policy Characteristics'!$C:$C,0))),"",INDEX('Policy Characteristics'!K:K,MATCH($C475,'Policy Characteristics'!$C:$C,0)))</f>
        <v>electricity-sector-main.html#red-downtime</v>
      </c>
      <c r="R475" s="363"/>
    </row>
    <row r="476" spans="1:18" s="350" customFormat="1" ht="19.95" customHeight="1">
      <c r="A476" s="363" t="str">
        <f>IF(ISBLANK(INDEX('Policy Characteristics'!A:A,MATCH($C476,'Policy Characteristics'!$C:$C,0))),"",INDEX('Policy Characteristics'!A:A,MATCH($C476,'Policy Characteristics'!$C:$C,0)))</f>
        <v>Electricity Supply</v>
      </c>
      <c r="B476" s="375" t="str">
        <f>IF(ISBLANK(INDEX('Policy Characteristics'!B:B,MATCH($C476,'Policy Characteristics'!$C:$C,0))),"",INDEX('Policy Characteristics'!B:B,MATCH($C476,'Policy Characteristics'!$C:$C,0)))</f>
        <v>Reduce Soft Costs</v>
      </c>
      <c r="C476" s="241" t="s">
        <v>321</v>
      </c>
      <c r="D476" s="356" t="s">
        <v>807</v>
      </c>
      <c r="E476" s="356"/>
      <c r="F476" s="356" t="s">
        <v>808</v>
      </c>
      <c r="G476" s="356"/>
      <c r="H476" s="241">
        <v>194</v>
      </c>
      <c r="I476" s="378" t="s">
        <v>731</v>
      </c>
      <c r="J476" s="377" t="str">
        <f>IF(ISBLANK(INDEX('Policy Characteristics'!D:D,MATCH($C476,'Policy Characteristics'!$C:$C,0))),"",INDEX('Policy Characteristics'!D:D,MATCH($C476,'Policy Characteristics'!$C:$C,0)))</f>
        <v>Reduce Soft Costs</v>
      </c>
      <c r="K476" s="363"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63" t="str">
        <f>IF(ISBLANK(INDEX('Policy Characteristics'!I:I,MATCH($C476,'Policy Characteristics'!$C:$C,0))),"",INDEX('Policy Characteristics'!I:I,MATCH($C476,'Policy Characteristics'!$C:$C,0)))</f>
        <v>% reduction in soft costs</v>
      </c>
      <c r="P476" s="363"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63" t="str">
        <f>IF(ISBLANK(INDEX('Policy Characteristics'!K:K,MATCH($C476,'Policy Characteristics'!$C:$C,0))),"",INDEX('Policy Characteristics'!K:K,MATCH($C476,'Policy Characteristics'!$C:$C,0)))</f>
        <v>endogenous-learning.html#red-soft-costs</v>
      </c>
      <c r="R476" s="363" t="str">
        <f>IF(ISBLANK(INDEX('Policy Characteristics'!L:L,MATCH($C476,'Policy Characteristics'!$C:$C,0))),"",INDEX('Policy Characteristics'!L:L,MATCH($C476,'Policy Characteristics'!$C:$C,0)))</f>
        <v>reduce-soft-costs.html</v>
      </c>
    </row>
    <row r="477" spans="1:18" s="350" customFormat="1" ht="19.95" customHeight="1">
      <c r="A477" s="363" t="str">
        <f>IF(ISBLANK(INDEX('Policy Characteristics'!A:A,MATCH($C477,'Policy Characteristics'!$C:$C,0))),"",INDEX('Policy Characteristics'!A:A,MATCH($C477,'Policy Characteristics'!$C:$C,0)))</f>
        <v>Electricity Supply</v>
      </c>
      <c r="B477" s="375"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6" t="s">
        <v>809</v>
      </c>
      <c r="E477" s="356"/>
      <c r="F477" s="356" t="s">
        <v>810</v>
      </c>
      <c r="G477" s="356"/>
      <c r="H477" s="241">
        <v>195</v>
      </c>
      <c r="I477" s="378" t="s">
        <v>731</v>
      </c>
      <c r="J477" s="377" t="str">
        <f>IF(ISBLANK(INDEX('Policy Characteristics'!D:D,MATCH($C477,'Policy Characteristics'!$C:$C,0))),"",INDEX('Policy Characteristics'!D:D,MATCH($C477,'Policy Characteristics'!$C:$C,0)))</f>
        <v>Reduce Soft Costs</v>
      </c>
      <c r="K477" s="363"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63" t="str">
        <f>IF(ISBLANK(INDEX('Policy Characteristics'!I:I,MATCH($C477,'Policy Characteristics'!$C:$C,0))),"",INDEX('Policy Characteristics'!I:I,MATCH($C477,'Policy Characteristics'!$C:$C,0)))</f>
        <v>% reduction in soft costs</v>
      </c>
      <c r="P477" s="363"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63" t="str">
        <f>IF(ISBLANK(INDEX('Policy Characteristics'!K:K,MATCH($C477,'Policy Characteristics'!$C:$C,0))),"",INDEX('Policy Characteristics'!K:K,MATCH($C477,'Policy Characteristics'!$C:$C,0)))</f>
        <v>endogenous-learning.html#red-soft-costs</v>
      </c>
      <c r="R477" s="363" t="str">
        <f>IF(ISBLANK(INDEX('Policy Characteristics'!L:L,MATCH($C477,'Policy Characteristics'!$C:$C,0))),"",INDEX('Policy Characteristics'!L:L,MATCH($C477,'Policy Characteristics'!$C:$C,0)))</f>
        <v>reduce-soft-costs.html</v>
      </c>
    </row>
    <row r="478" spans="1:18" s="350" customFormat="1" ht="19.95" customHeight="1">
      <c r="A478" s="363" t="str">
        <f>IF(ISBLANK(INDEX('Policy Characteristics'!A:A,MATCH($C478,'Policy Characteristics'!$C:$C,0))),"",INDEX('Policy Characteristics'!A:A,MATCH($C478,'Policy Characteristics'!$C:$C,0)))</f>
        <v>Electricity Supply</v>
      </c>
      <c r="B478" s="375" t="str">
        <f>IF(ISBLANK(INDEX('Policy Characteristics'!B:B,MATCH($C478,'Policy Characteristics'!$C:$C,0))),"",INDEX('Policy Characteristics'!B:B,MATCH($C478,'Policy Characteristics'!$C:$C,0)))</f>
        <v>Reduce Soft Costs</v>
      </c>
      <c r="C478" s="240" t="str">
        <f t="shared" si="27"/>
        <v>Percent Reduction in Soft Costs of Capacity Construction</v>
      </c>
      <c r="D478" s="356" t="s">
        <v>823</v>
      </c>
      <c r="E478" s="356"/>
      <c r="F478" s="356" t="s">
        <v>824</v>
      </c>
      <c r="G478" s="356"/>
      <c r="H478" s="241">
        <v>196</v>
      </c>
      <c r="I478" s="378" t="s">
        <v>731</v>
      </c>
      <c r="J478" s="377" t="str">
        <f>IF(ISBLANK(INDEX('Policy Characteristics'!D:D,MATCH($C478,'Policy Characteristics'!$C:$C,0))),"",INDEX('Policy Characteristics'!D:D,MATCH($C478,'Policy Characteristics'!$C:$C,0)))</f>
        <v>Reduce Soft Costs</v>
      </c>
      <c r="K478" s="363"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63" t="str">
        <f>IF(ISBLANK(INDEX('Policy Characteristics'!I:I,MATCH($C478,'Policy Characteristics'!$C:$C,0))),"",INDEX('Policy Characteristics'!I:I,MATCH($C478,'Policy Characteristics'!$C:$C,0)))</f>
        <v>% reduction in soft costs</v>
      </c>
      <c r="P478" s="363"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63" t="str">
        <f>IF(ISBLANK(INDEX('Policy Characteristics'!K:K,MATCH($C478,'Policy Characteristics'!$C:$C,0))),"",INDEX('Policy Characteristics'!K:K,MATCH($C478,'Policy Characteristics'!$C:$C,0)))</f>
        <v>endogenous-learning.html#red-soft-costs</v>
      </c>
      <c r="R478" s="363" t="str">
        <f>IF(ISBLANK(INDEX('Policy Characteristics'!L:L,MATCH($C478,'Policy Characteristics'!$C:$C,0))),"",INDEX('Policy Characteristics'!L:L,MATCH($C478,'Policy Characteristics'!$C:$C,0)))</f>
        <v>reduce-soft-costs.html</v>
      </c>
    </row>
    <row r="479" spans="1:18" s="350" customFormat="1" ht="19.95" customHeight="1">
      <c r="A479" s="363" t="str">
        <f>IF(ISBLANK(INDEX('Policy Characteristics'!A:A,MATCH($C479,'Policy Characteristics'!$C:$C,0))),"",INDEX('Policy Characteristics'!A:A,MATCH($C479,'Policy Characteristics'!$C:$C,0)))</f>
        <v>Electricity Supply</v>
      </c>
      <c r="B479" s="375" t="str">
        <f>IF(ISBLANK(INDEX('Policy Characteristics'!B:B,MATCH($C479,'Policy Characteristics'!$C:$C,0))),"",INDEX('Policy Characteristics'!B:B,MATCH($C479,'Policy Characteristics'!$C:$C,0)))</f>
        <v>Reduce Transmission &amp; Distribution Losses</v>
      </c>
      <c r="C479" s="350" t="s">
        <v>328</v>
      </c>
      <c r="D479" s="356"/>
      <c r="E479" s="356"/>
      <c r="F479" s="356"/>
      <c r="G479" s="356"/>
      <c r="H479" s="241">
        <v>145</v>
      </c>
      <c r="I479" s="378" t="s">
        <v>731</v>
      </c>
      <c r="J479" s="377" t="str">
        <f>IF(ISBLANK(INDEX('Policy Characteristics'!D:D,MATCH($C479,'Policy Characteristics'!$C:$C,0))),"",INDEX('Policy Characteristics'!D:D,MATCH($C479,'Policy Characteristics'!$C:$C,0)))</f>
        <v>Reduce T&amp;D Losses</v>
      </c>
      <c r="K479" s="363"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63" t="str">
        <f>IF(ISBLANK(INDEX('Policy Characteristics'!I:I,MATCH($C479,'Policy Characteristics'!$C:$C,0))),"",INDEX('Policy Characteristics'!I:I,MATCH($C479,'Policy Characteristics'!$C:$C,0)))</f>
        <v>% of losses avoided</v>
      </c>
      <c r="P479" s="363"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63" t="str">
        <f>IF(ISBLANK(INDEX('Policy Characteristics'!K:K,MATCH($C479,'Policy Characteristics'!$C:$C,0))),"",INDEX('Policy Characteristics'!K:K,MATCH($C479,'Policy Characteristics'!$C:$C,0)))</f>
        <v>electricity-sector-main.html#red-tnd-losses</v>
      </c>
      <c r="R479" s="363" t="str">
        <f>IF(ISBLANK(INDEX('Policy Characteristics'!L:L,MATCH($C479,'Policy Characteristics'!$C:$C,0))),"",INDEX('Policy Characteristics'!L:L,MATCH($C479,'Policy Characteristics'!$C:$C,0)))</f>
        <v>reduce-tnd-losses.html</v>
      </c>
    </row>
    <row r="480" spans="1:18" s="350" customFormat="1" ht="19.95" customHeight="1">
      <c r="A480" s="363" t="str">
        <f>IF(ISBLANK(INDEX('Policy Characteristics'!A:A,MATCH($C480,'Policy Characteristics'!$C:$C,0))),"",INDEX('Policy Characteristics'!A:A,MATCH($C480,'Policy Characteristics'!$C:$C,0)))</f>
        <v>Electricity Supply</v>
      </c>
      <c r="B480" s="375" t="str">
        <f>IF(ISBLANK(INDEX('Policy Characteristics'!B:B,MATCH($C480,'Policy Characteristics'!$C:$C,0))),"",INDEX('Policy Characteristics'!B:B,MATCH($C480,'Policy Characteristics'!$C:$C,0)))</f>
        <v>Subsidy for Capacity Construction</v>
      </c>
      <c r="C480" s="350" t="s">
        <v>337</v>
      </c>
      <c r="D480" s="255" t="s">
        <v>797</v>
      </c>
      <c r="E480" s="255"/>
      <c r="F480" s="255" t="s">
        <v>798</v>
      </c>
      <c r="G480" s="356"/>
      <c r="H480" s="241">
        <v>691</v>
      </c>
      <c r="I480" s="378" t="s">
        <v>741</v>
      </c>
      <c r="J480" s="377" t="str">
        <f>IF(ISBLANK(INDEX('Policy Characteristics'!D:D,MATCH($C480,'Policy Characteristics'!$C:$C,0))),"",INDEX('Policy Characteristics'!D:D,MATCH($C480,'Policy Characteristics'!$C:$C,0)))</f>
        <v>Subsidy for Capacity Construction</v>
      </c>
      <c r="K480" s="363"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63" t="str">
        <f>IF(ISBLANK(INDEX('Policy Characteristics'!I:I,MATCH($C480,'Policy Characteristics'!$C:$C,0))),"",INDEX('Policy Characteristics'!I:I,MATCH($C480,'Policy Characteristics'!$C:$C,0)))</f>
        <v>% of construction cost</v>
      </c>
      <c r="P480" s="363"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63" t="str">
        <f>IF(ISBLANK(INDEX('Policy Characteristics'!K:K,MATCH($C480,'Policy Characteristics'!$C:$C,0))),"",INDEX('Policy Characteristics'!K:K,MATCH($C480,'Policy Characteristics'!$C:$C,0)))</f>
        <v>electricity-sector-main.html#subsidies</v>
      </c>
      <c r="R480" s="363" t="str">
        <f>IF(ISBLANK(INDEX('Policy Characteristics'!L:L,MATCH($C480,'Policy Characteristics'!$C:$C,0))),"",INDEX('Policy Characteristics'!L:L,MATCH($C480,'Policy Characteristics'!$C:$C,0)))</f>
        <v/>
      </c>
    </row>
    <row r="481" spans="1:18" s="350" customFormat="1" ht="19.95" customHeight="1">
      <c r="A481" s="363" t="str">
        <f>IF(ISBLANK(INDEX('Policy Characteristics'!A:A,MATCH($C481,'Policy Characteristics'!$C:$C,0))),"",INDEX('Policy Characteristics'!A:A,MATCH($C481,'Policy Characteristics'!$C:$C,0)))</f>
        <v>Electricity Supply</v>
      </c>
      <c r="B481" s="375" t="str">
        <f>IF(ISBLANK(INDEX('Policy Characteristics'!B:B,MATCH($C481,'Policy Characteristics'!$C:$C,0))),"",INDEX('Policy Characteristics'!B:B,MATCH($C481,'Policy Characteristics'!$C:$C,0)))</f>
        <v>Subsidy for Capacity Construction</v>
      </c>
      <c r="C481" s="240" t="str">
        <f>C$480</f>
        <v>Perc Subsidy for Elec Capacity Construction</v>
      </c>
      <c r="D481" s="356" t="s">
        <v>799</v>
      </c>
      <c r="E481" s="255"/>
      <c r="F481" s="356" t="s">
        <v>800</v>
      </c>
      <c r="G481" s="356"/>
      <c r="H481" s="241">
        <v>692</v>
      </c>
      <c r="I481" s="378" t="s">
        <v>741</v>
      </c>
      <c r="J481" s="377" t="str">
        <f>IF(ISBLANK(INDEX('Policy Characteristics'!D:D,MATCH($C481,'Policy Characteristics'!$C:$C,0))),"",INDEX('Policy Characteristics'!D:D,MATCH($C481,'Policy Characteristics'!$C:$C,0)))</f>
        <v>Subsidy for Capacity Construction</v>
      </c>
      <c r="K481" s="363"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63" t="str">
        <f>IF(ISBLANK(INDEX('Policy Characteristics'!I:I,MATCH($C481,'Policy Characteristics'!$C:$C,0))),"",INDEX('Policy Characteristics'!I:I,MATCH($C481,'Policy Characteristics'!$C:$C,0)))</f>
        <v>% of construction cost</v>
      </c>
      <c r="P481" s="363"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63" t="str">
        <f>IF(ISBLANK(INDEX('Policy Characteristics'!K:K,MATCH($C481,'Policy Characteristics'!$C:$C,0))),"",INDEX('Policy Characteristics'!K:K,MATCH($C481,'Policy Characteristics'!$C:$C,0)))</f>
        <v>electricity-sector-main.html#subsidies</v>
      </c>
      <c r="R481" s="363" t="str">
        <f>IF(ISBLANK(INDEX('Policy Characteristics'!L:L,MATCH($C481,'Policy Characteristics'!$C:$C,0))),"",INDEX('Policy Characteristics'!L:L,MATCH($C481,'Policy Characteristics'!$C:$C,0)))</f>
        <v/>
      </c>
    </row>
    <row r="482" spans="1:18" s="350" customFormat="1" ht="19.95" customHeight="1">
      <c r="A482" s="363" t="str">
        <f>IF(ISBLANK(INDEX('Policy Characteristics'!A:A,MATCH($C482,'Policy Characteristics'!$C:$C,0))),"",INDEX('Policy Characteristics'!A:A,MATCH($C482,'Policy Characteristics'!$C:$C,0)))</f>
        <v>Electricity Supply</v>
      </c>
      <c r="B482" s="375"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6" t="s">
        <v>801</v>
      </c>
      <c r="E482" s="255"/>
      <c r="F482" s="356" t="s">
        <v>802</v>
      </c>
      <c r="G482" s="356"/>
      <c r="H482" s="241">
        <v>1789</v>
      </c>
      <c r="I482" s="378" t="s">
        <v>741</v>
      </c>
      <c r="J482" s="377" t="str">
        <f>IF(ISBLANK(INDEX('Policy Characteristics'!D:D,MATCH($C482,'Policy Characteristics'!$C:$C,0))),"",INDEX('Policy Characteristics'!D:D,MATCH($C482,'Policy Characteristics'!$C:$C,0)))</f>
        <v>Subsidy for Capacity Construction</v>
      </c>
      <c r="K482" s="363"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63" t="str">
        <f>IF(ISBLANK(INDEX('Policy Characteristics'!I:I,MATCH($C482,'Policy Characteristics'!$C:$C,0))),"",INDEX('Policy Characteristics'!I:I,MATCH($C482,'Policy Characteristics'!$C:$C,0)))</f>
        <v>% of construction cost</v>
      </c>
      <c r="P482" s="363"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63" t="str">
        <f>IF(ISBLANK(INDEX('Policy Characteristics'!K:K,MATCH($C482,'Policy Characteristics'!$C:$C,0))),"",INDEX('Policy Characteristics'!K:K,MATCH($C482,'Policy Characteristics'!$C:$C,0)))</f>
        <v>electricity-sector-main.html#subsidies</v>
      </c>
      <c r="R482" s="363" t="str">
        <f>IF(ISBLANK(INDEX('Policy Characteristics'!L:L,MATCH($C482,'Policy Characteristics'!$C:$C,0))),"",INDEX('Policy Characteristics'!L:L,MATCH($C482,'Policy Characteristics'!$C:$C,0)))</f>
        <v/>
      </c>
    </row>
    <row r="483" spans="1:18" s="350" customFormat="1" ht="19.95" customHeight="1">
      <c r="A483" s="363" t="str">
        <f>IF(ISBLANK(INDEX('Policy Characteristics'!A:A,MATCH($C483,'Policy Characteristics'!$C:$C,0))),"",INDEX('Policy Characteristics'!A:A,MATCH($C483,'Policy Characteristics'!$C:$C,0)))</f>
        <v>Electricity Supply</v>
      </c>
      <c r="B483" s="375" t="str">
        <f>IF(ISBLANK(INDEX('Policy Characteristics'!B:B,MATCH($C483,'Policy Characteristics'!$C:$C,0))),"",INDEX('Policy Characteristics'!B:B,MATCH($C483,'Policy Characteristics'!$C:$C,0)))</f>
        <v>Subsidy for Capacity Construction</v>
      </c>
      <c r="C483" s="240" t="str">
        <f t="shared" si="28"/>
        <v>Perc Subsidy for Elec Capacity Construction</v>
      </c>
      <c r="D483" s="356" t="s">
        <v>803</v>
      </c>
      <c r="E483" s="255"/>
      <c r="F483" s="356" t="s">
        <v>804</v>
      </c>
      <c r="G483" s="356"/>
      <c r="H483" s="241">
        <v>517</v>
      </c>
      <c r="I483" s="378" t="s">
        <v>731</v>
      </c>
      <c r="J483" s="377" t="str">
        <f>IF(ISBLANK(INDEX('Policy Characteristics'!D:D,MATCH($C483,'Policy Characteristics'!$C:$C,0))),"",INDEX('Policy Characteristics'!D:D,MATCH($C483,'Policy Characteristics'!$C:$C,0)))</f>
        <v>Subsidy for Capacity Construction</v>
      </c>
      <c r="K483" s="363"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63" t="str">
        <f>IF(ISBLANK(INDEX('Policy Characteristics'!I:I,MATCH($C483,'Policy Characteristics'!$C:$C,0))),"",INDEX('Policy Characteristics'!I:I,MATCH($C483,'Policy Characteristics'!$C:$C,0)))</f>
        <v>% of construction cost</v>
      </c>
      <c r="P483" s="363"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63" t="str">
        <f>IF(ISBLANK(INDEX('Policy Characteristics'!K:K,MATCH($C483,'Policy Characteristics'!$C:$C,0))),"",INDEX('Policy Characteristics'!K:K,MATCH($C483,'Policy Characteristics'!$C:$C,0)))</f>
        <v>electricity-sector-main.html#subsidies</v>
      </c>
      <c r="R483" s="363" t="str">
        <f>IF(ISBLANK(INDEX('Policy Characteristics'!L:L,MATCH($C483,'Policy Characteristics'!$C:$C,0))),"",INDEX('Policy Characteristics'!L:L,MATCH($C483,'Policy Characteristics'!$C:$C,0)))</f>
        <v/>
      </c>
    </row>
    <row r="484" spans="1:18" s="350" customFormat="1" ht="19.95" customHeight="1">
      <c r="A484" s="363" t="str">
        <f>IF(ISBLANK(INDEX('Policy Characteristics'!A:A,MATCH($C484,'Policy Characteristics'!$C:$C,0))),"",INDEX('Policy Characteristics'!A:A,MATCH($C484,'Policy Characteristics'!$C:$C,0)))</f>
        <v>Electricity Supply</v>
      </c>
      <c r="B484" s="375" t="str">
        <f>IF(ISBLANK(INDEX('Policy Characteristics'!B:B,MATCH($C484,'Policy Characteristics'!$C:$C,0))),"",INDEX('Policy Characteristics'!B:B,MATCH($C484,'Policy Characteristics'!$C:$C,0)))</f>
        <v>Subsidy for Capacity Construction</v>
      </c>
      <c r="C484" s="240" t="str">
        <f t="shared" si="28"/>
        <v>Perc Subsidy for Elec Capacity Construction</v>
      </c>
      <c r="D484" s="356" t="s">
        <v>805</v>
      </c>
      <c r="E484" s="255"/>
      <c r="F484" s="356" t="s">
        <v>806</v>
      </c>
      <c r="G484" s="356"/>
      <c r="H484" s="241">
        <v>693</v>
      </c>
      <c r="I484" s="378" t="s">
        <v>741</v>
      </c>
      <c r="J484" s="377" t="str">
        <f>IF(ISBLANK(INDEX('Policy Characteristics'!D:D,MATCH($C484,'Policy Characteristics'!$C:$C,0))),"",INDEX('Policy Characteristics'!D:D,MATCH($C484,'Policy Characteristics'!$C:$C,0)))</f>
        <v>Subsidy for Capacity Construction</v>
      </c>
      <c r="K484" s="363"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63" t="str">
        <f>IF(ISBLANK(INDEX('Policy Characteristics'!I:I,MATCH($C484,'Policy Characteristics'!$C:$C,0))),"",INDEX('Policy Characteristics'!I:I,MATCH($C484,'Policy Characteristics'!$C:$C,0)))</f>
        <v>% of construction cost</v>
      </c>
      <c r="P484" s="363"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63" t="str">
        <f>IF(ISBLANK(INDEX('Policy Characteristics'!K:K,MATCH($C484,'Policy Characteristics'!$C:$C,0))),"",INDEX('Policy Characteristics'!K:K,MATCH($C484,'Policy Characteristics'!$C:$C,0)))</f>
        <v>electricity-sector-main.html#subsidies</v>
      </c>
      <c r="R484" s="363" t="str">
        <f>IF(ISBLANK(INDEX('Policy Characteristics'!L:L,MATCH($C484,'Policy Characteristics'!$C:$C,0))),"",INDEX('Policy Characteristics'!L:L,MATCH($C484,'Policy Characteristics'!$C:$C,0)))</f>
        <v/>
      </c>
    </row>
    <row r="485" spans="1:18" s="350" customFormat="1" ht="19.95" customHeight="1">
      <c r="A485" s="363" t="str">
        <f>IF(ISBLANK(INDEX('Policy Characteristics'!A:A,MATCH($C485,'Policy Characteristics'!$C:$C,0))),"",INDEX('Policy Characteristics'!A:A,MATCH($C485,'Policy Characteristics'!$C:$C,0)))</f>
        <v>Electricity Supply</v>
      </c>
      <c r="B485" s="375" t="str">
        <f>IF(ISBLANK(INDEX('Policy Characteristics'!B:B,MATCH($C485,'Policy Characteristics'!$C:$C,0))),"",INDEX('Policy Characteristics'!B:B,MATCH($C485,'Policy Characteristics'!$C:$C,0)))</f>
        <v>Subsidy for Capacity Construction</v>
      </c>
      <c r="C485" s="240" t="str">
        <f t="shared" si="28"/>
        <v>Perc Subsidy for Elec Capacity Construction</v>
      </c>
      <c r="D485" s="356" t="s">
        <v>807</v>
      </c>
      <c r="E485" s="255"/>
      <c r="F485" s="356" t="s">
        <v>808</v>
      </c>
      <c r="G485" s="356"/>
      <c r="H485" s="241">
        <v>518</v>
      </c>
      <c r="I485" s="378" t="s">
        <v>731</v>
      </c>
      <c r="J485" s="377" t="str">
        <f>IF(ISBLANK(INDEX('Policy Characteristics'!D:D,MATCH($C485,'Policy Characteristics'!$C:$C,0))),"",INDEX('Policy Characteristics'!D:D,MATCH($C485,'Policy Characteristics'!$C:$C,0)))</f>
        <v>Subsidy for Capacity Construction</v>
      </c>
      <c r="K485" s="363"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63" t="str">
        <f>IF(ISBLANK(INDEX('Policy Characteristics'!I:I,MATCH($C485,'Policy Characteristics'!$C:$C,0))),"",INDEX('Policy Characteristics'!I:I,MATCH($C485,'Policy Characteristics'!$C:$C,0)))</f>
        <v>% of construction cost</v>
      </c>
      <c r="P485" s="363"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63" t="str">
        <f>IF(ISBLANK(INDEX('Policy Characteristics'!K:K,MATCH($C485,'Policy Characteristics'!$C:$C,0))),"",INDEX('Policy Characteristics'!K:K,MATCH($C485,'Policy Characteristics'!$C:$C,0)))</f>
        <v>electricity-sector-main.html#subsidies</v>
      </c>
      <c r="R485" s="363" t="str">
        <f>IF(ISBLANK(INDEX('Policy Characteristics'!L:L,MATCH($C485,'Policy Characteristics'!$C:$C,0))),"",INDEX('Policy Characteristics'!L:L,MATCH($C485,'Policy Characteristics'!$C:$C,0)))</f>
        <v/>
      </c>
    </row>
    <row r="486" spans="1:18" s="350" customFormat="1" ht="19.95" customHeight="1">
      <c r="A486" s="363" t="str">
        <f>IF(ISBLANK(INDEX('Policy Characteristics'!A:A,MATCH($C486,'Policy Characteristics'!$C:$C,0))),"",INDEX('Policy Characteristics'!A:A,MATCH($C486,'Policy Characteristics'!$C:$C,0)))</f>
        <v>Electricity Supply</v>
      </c>
      <c r="B486" s="375" t="str">
        <f>IF(ISBLANK(INDEX('Policy Characteristics'!B:B,MATCH($C486,'Policy Characteristics'!$C:$C,0))),"",INDEX('Policy Characteristics'!B:B,MATCH($C486,'Policy Characteristics'!$C:$C,0)))</f>
        <v>Subsidy for Capacity Construction</v>
      </c>
      <c r="C486" s="240" t="str">
        <f t="shared" si="28"/>
        <v>Perc Subsidy for Elec Capacity Construction</v>
      </c>
      <c r="D486" s="356" t="s">
        <v>809</v>
      </c>
      <c r="E486" s="255"/>
      <c r="F486" s="356" t="s">
        <v>810</v>
      </c>
      <c r="G486" s="356"/>
      <c r="H486" s="241">
        <v>519</v>
      </c>
      <c r="I486" s="378" t="s">
        <v>731</v>
      </c>
      <c r="J486" s="377" t="str">
        <f>IF(ISBLANK(INDEX('Policy Characteristics'!D:D,MATCH($C486,'Policy Characteristics'!$C:$C,0))),"",INDEX('Policy Characteristics'!D:D,MATCH($C486,'Policy Characteristics'!$C:$C,0)))</f>
        <v>Subsidy for Capacity Construction</v>
      </c>
      <c r="K486" s="363"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63" t="str">
        <f>IF(ISBLANK(INDEX('Policy Characteristics'!I:I,MATCH($C486,'Policy Characteristics'!$C:$C,0))),"",INDEX('Policy Characteristics'!I:I,MATCH($C486,'Policy Characteristics'!$C:$C,0)))</f>
        <v>% of construction cost</v>
      </c>
      <c r="P486" s="363"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63" t="str">
        <f>IF(ISBLANK(INDEX('Policy Characteristics'!K:K,MATCH($C486,'Policy Characteristics'!$C:$C,0))),"",INDEX('Policy Characteristics'!K:K,MATCH($C486,'Policy Characteristics'!$C:$C,0)))</f>
        <v>electricity-sector-main.html#subsidies</v>
      </c>
      <c r="R486" s="363" t="str">
        <f>IF(ISBLANK(INDEX('Policy Characteristics'!L:L,MATCH($C486,'Policy Characteristics'!$C:$C,0))),"",INDEX('Policy Characteristics'!L:L,MATCH($C486,'Policy Characteristics'!$C:$C,0)))</f>
        <v/>
      </c>
    </row>
    <row r="487" spans="1:18" s="350" customFormat="1" ht="19.95" customHeight="1">
      <c r="A487" s="363" t="str">
        <f>IF(ISBLANK(INDEX('Policy Characteristics'!A:A,MATCH($C487,'Policy Characteristics'!$C:$C,0))),"",INDEX('Policy Characteristics'!A:A,MATCH($C487,'Policy Characteristics'!$C:$C,0)))</f>
        <v>Electricity Supply</v>
      </c>
      <c r="B487" s="375" t="str">
        <f>IF(ISBLANK(INDEX('Policy Characteristics'!B:B,MATCH($C487,'Policy Characteristics'!$C:$C,0))),"",INDEX('Policy Characteristics'!B:B,MATCH($C487,'Policy Characteristics'!$C:$C,0)))</f>
        <v>Subsidy for Capacity Construction</v>
      </c>
      <c r="C487" s="240" t="str">
        <f t="shared" si="28"/>
        <v>Perc Subsidy for Elec Capacity Construction</v>
      </c>
      <c r="D487" s="356" t="s">
        <v>811</v>
      </c>
      <c r="E487" s="255"/>
      <c r="F487" s="356" t="s">
        <v>812</v>
      </c>
      <c r="G487" s="356"/>
      <c r="H487" s="241">
        <v>520</v>
      </c>
      <c r="I487" s="378" t="s">
        <v>731</v>
      </c>
      <c r="J487" s="377" t="str">
        <f>IF(ISBLANK(INDEX('Policy Characteristics'!D:D,MATCH($C487,'Policy Characteristics'!$C:$C,0))),"",INDEX('Policy Characteristics'!D:D,MATCH($C487,'Policy Characteristics'!$C:$C,0)))</f>
        <v>Subsidy for Capacity Construction</v>
      </c>
      <c r="K487" s="363"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63" t="str">
        <f>IF(ISBLANK(INDEX('Policy Characteristics'!I:I,MATCH($C487,'Policy Characteristics'!$C:$C,0))),"",INDEX('Policy Characteristics'!I:I,MATCH($C487,'Policy Characteristics'!$C:$C,0)))</f>
        <v>% of construction cost</v>
      </c>
      <c r="P487" s="363"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63" t="str">
        <f>IF(ISBLANK(INDEX('Policy Characteristics'!K:K,MATCH($C487,'Policy Characteristics'!$C:$C,0))),"",INDEX('Policy Characteristics'!K:K,MATCH($C487,'Policy Characteristics'!$C:$C,0)))</f>
        <v>electricity-sector-main.html#subsidies</v>
      </c>
      <c r="R487" s="363" t="str">
        <f>IF(ISBLANK(INDEX('Policy Characteristics'!L:L,MATCH($C487,'Policy Characteristics'!$C:$C,0))),"",INDEX('Policy Characteristics'!L:L,MATCH($C487,'Policy Characteristics'!$C:$C,0)))</f>
        <v/>
      </c>
    </row>
    <row r="488" spans="1:18" s="350" customFormat="1" ht="19.95" customHeight="1">
      <c r="A488" s="363" t="str">
        <f>IF(ISBLANK(INDEX('Policy Characteristics'!A:A,MATCH($C488,'Policy Characteristics'!$C:$C,0))),"",INDEX('Policy Characteristics'!A:A,MATCH($C488,'Policy Characteristics'!$C:$C,0)))</f>
        <v>Electricity Supply</v>
      </c>
      <c r="B488" s="375" t="str">
        <f>IF(ISBLANK(INDEX('Policy Characteristics'!B:B,MATCH($C488,'Policy Characteristics'!$C:$C,0))),"",INDEX('Policy Characteristics'!B:B,MATCH($C488,'Policy Characteristics'!$C:$C,0)))</f>
        <v>Subsidy for Capacity Construction</v>
      </c>
      <c r="C488" s="240" t="str">
        <f t="shared" si="28"/>
        <v>Perc Subsidy for Elec Capacity Construction</v>
      </c>
      <c r="D488" s="356" t="s">
        <v>813</v>
      </c>
      <c r="E488" s="255"/>
      <c r="F488" s="356" t="s">
        <v>814</v>
      </c>
      <c r="G488" s="356"/>
      <c r="H488" s="241">
        <v>521</v>
      </c>
      <c r="I488" s="378" t="s">
        <v>731</v>
      </c>
      <c r="J488" s="377" t="str">
        <f>IF(ISBLANK(INDEX('Policy Characteristics'!D:D,MATCH($C488,'Policy Characteristics'!$C:$C,0))),"",INDEX('Policy Characteristics'!D:D,MATCH($C488,'Policy Characteristics'!$C:$C,0)))</f>
        <v>Subsidy for Capacity Construction</v>
      </c>
      <c r="K488" s="363"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63" t="str">
        <f>IF(ISBLANK(INDEX('Policy Characteristics'!I:I,MATCH($C488,'Policy Characteristics'!$C:$C,0))),"",INDEX('Policy Characteristics'!I:I,MATCH($C488,'Policy Characteristics'!$C:$C,0)))</f>
        <v>% of construction cost</v>
      </c>
      <c r="P488" s="363"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63" t="str">
        <f>IF(ISBLANK(INDEX('Policy Characteristics'!K:K,MATCH($C488,'Policy Characteristics'!$C:$C,0))),"",INDEX('Policy Characteristics'!K:K,MATCH($C488,'Policy Characteristics'!$C:$C,0)))</f>
        <v>electricity-sector-main.html#subsidies</v>
      </c>
      <c r="R488" s="363" t="str">
        <f>IF(ISBLANK(INDEX('Policy Characteristics'!L:L,MATCH($C488,'Policy Characteristics'!$C:$C,0))),"",INDEX('Policy Characteristics'!L:L,MATCH($C488,'Policy Characteristics'!$C:$C,0)))</f>
        <v/>
      </c>
    </row>
    <row r="489" spans="1:18" s="350" customFormat="1" ht="19.95" customHeight="1">
      <c r="A489" s="363" t="str">
        <f>IF(ISBLANK(INDEX('Policy Characteristics'!A:A,MATCH($C489,'Policy Characteristics'!$C:$C,0))),"",INDEX('Policy Characteristics'!A:A,MATCH($C489,'Policy Characteristics'!$C:$C,0)))</f>
        <v>Electricity Supply</v>
      </c>
      <c r="B489" s="375" t="str">
        <f>IF(ISBLANK(INDEX('Policy Characteristics'!B:B,MATCH($C489,'Policy Characteristics'!$C:$C,0))),"",INDEX('Policy Characteristics'!B:B,MATCH($C489,'Policy Characteristics'!$C:$C,0)))</f>
        <v>Subsidy for Capacity Construction</v>
      </c>
      <c r="C489" s="240" t="str">
        <f t="shared" si="28"/>
        <v>Perc Subsidy for Elec Capacity Construction</v>
      </c>
      <c r="D489" s="356" t="s">
        <v>815</v>
      </c>
      <c r="E489" s="255"/>
      <c r="F489" s="356" t="s">
        <v>816</v>
      </c>
      <c r="G489" s="356"/>
      <c r="H489" s="241">
        <v>1598</v>
      </c>
      <c r="I489" s="378" t="s">
        <v>731</v>
      </c>
      <c r="J489" s="377" t="str">
        <f>IF(ISBLANK(INDEX('Policy Characteristics'!D:D,MATCH($C489,'Policy Characteristics'!$C:$C,0))),"",INDEX('Policy Characteristics'!D:D,MATCH($C489,'Policy Characteristics'!$C:$C,0)))</f>
        <v>Subsidy for Capacity Construction</v>
      </c>
      <c r="K489" s="363"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63" t="str">
        <f>IF(ISBLANK(INDEX('Policy Characteristics'!I:I,MATCH($C489,'Policy Characteristics'!$C:$C,0))),"",INDEX('Policy Characteristics'!I:I,MATCH($C489,'Policy Characteristics'!$C:$C,0)))</f>
        <v>% of construction cost</v>
      </c>
      <c r="P489" s="363"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63" t="str">
        <f>IF(ISBLANK(INDEX('Policy Characteristics'!K:K,MATCH($C489,'Policy Characteristics'!$C:$C,0))),"",INDEX('Policy Characteristics'!K:K,MATCH($C489,'Policy Characteristics'!$C:$C,0)))</f>
        <v>electricity-sector-main.html#subsidies</v>
      </c>
      <c r="R489" s="363" t="str">
        <f>IF(ISBLANK(INDEX('Policy Characteristics'!L:L,MATCH($C489,'Policy Characteristics'!$C:$C,0))),"",INDEX('Policy Characteristics'!L:L,MATCH($C489,'Policy Characteristics'!$C:$C,0)))</f>
        <v/>
      </c>
    </row>
    <row r="490" spans="1:18" s="350" customFormat="1" ht="19.95" customHeight="1">
      <c r="A490" s="363" t="str">
        <f>IF(ISBLANK(INDEX('Policy Characteristics'!A:A,MATCH($C490,'Policy Characteristics'!$C:$C,0))),"",INDEX('Policy Characteristics'!A:A,MATCH($C490,'Policy Characteristics'!$C:$C,0)))</f>
        <v>Electricity Supply</v>
      </c>
      <c r="B490" s="375" t="str">
        <f>IF(ISBLANK(INDEX('Policy Characteristics'!B:B,MATCH($C490,'Policy Characteristics'!$C:$C,0))),"",INDEX('Policy Characteristics'!B:B,MATCH($C490,'Policy Characteristics'!$C:$C,0)))</f>
        <v>Subsidy for Capacity Construction</v>
      </c>
      <c r="C490" s="240" t="str">
        <f t="shared" si="28"/>
        <v>Perc Subsidy for Elec Capacity Construction</v>
      </c>
      <c r="D490" s="356" t="s">
        <v>817</v>
      </c>
      <c r="E490" s="255"/>
      <c r="F490" s="356" t="s">
        <v>818</v>
      </c>
      <c r="G490" s="356"/>
      <c r="H490" s="241">
        <v>1599</v>
      </c>
      <c r="I490" s="378" t="s">
        <v>741</v>
      </c>
      <c r="J490" s="377" t="str">
        <f>IF(ISBLANK(INDEX('Policy Characteristics'!D:D,MATCH($C490,'Policy Characteristics'!$C:$C,0))),"",INDEX('Policy Characteristics'!D:D,MATCH($C490,'Policy Characteristics'!$C:$C,0)))</f>
        <v>Subsidy for Capacity Construction</v>
      </c>
      <c r="K490" s="363"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63" t="str">
        <f>IF(ISBLANK(INDEX('Policy Characteristics'!I:I,MATCH($C490,'Policy Characteristics'!$C:$C,0))),"",INDEX('Policy Characteristics'!I:I,MATCH($C490,'Policy Characteristics'!$C:$C,0)))</f>
        <v>% of construction cost</v>
      </c>
      <c r="P490" s="363"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63" t="str">
        <f>IF(ISBLANK(INDEX('Policy Characteristics'!K:K,MATCH($C490,'Policy Characteristics'!$C:$C,0))),"",INDEX('Policy Characteristics'!K:K,MATCH($C490,'Policy Characteristics'!$C:$C,0)))</f>
        <v>electricity-sector-main.html#subsidies</v>
      </c>
      <c r="R490" s="363" t="str">
        <f>IF(ISBLANK(INDEX('Policy Characteristics'!L:L,MATCH($C490,'Policy Characteristics'!$C:$C,0))),"",INDEX('Policy Characteristics'!L:L,MATCH($C490,'Policy Characteristics'!$C:$C,0)))</f>
        <v/>
      </c>
    </row>
    <row r="491" spans="1:18" s="350" customFormat="1" ht="19.95" customHeight="1">
      <c r="A491" s="363" t="str">
        <f>IF(ISBLANK(INDEX('Policy Characteristics'!A:A,MATCH($C491,'Policy Characteristics'!$C:$C,0))),"",INDEX('Policy Characteristics'!A:A,MATCH($C491,'Policy Characteristics'!$C:$C,0)))</f>
        <v>Electricity Supply</v>
      </c>
      <c r="B491" s="375" t="str">
        <f>IF(ISBLANK(INDEX('Policy Characteristics'!B:B,MATCH($C491,'Policy Characteristics'!$C:$C,0))),"",INDEX('Policy Characteristics'!B:B,MATCH($C491,'Policy Characteristics'!$C:$C,0)))</f>
        <v>Subsidy for Capacity Construction</v>
      </c>
      <c r="C491" s="240" t="str">
        <f t="shared" si="28"/>
        <v>Perc Subsidy for Elec Capacity Construction</v>
      </c>
      <c r="D491" s="356" t="s">
        <v>819</v>
      </c>
      <c r="E491" s="255"/>
      <c r="F491" s="356" t="s">
        <v>820</v>
      </c>
      <c r="G491" s="356"/>
      <c r="H491" s="241">
        <v>1600</v>
      </c>
      <c r="I491" s="378" t="s">
        <v>741</v>
      </c>
      <c r="J491" s="377" t="str">
        <f>IF(ISBLANK(INDEX('Policy Characteristics'!D:D,MATCH($C491,'Policy Characteristics'!$C:$C,0))),"",INDEX('Policy Characteristics'!D:D,MATCH($C491,'Policy Characteristics'!$C:$C,0)))</f>
        <v>Subsidy for Capacity Construction</v>
      </c>
      <c r="K491" s="363"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63" t="str">
        <f>IF(ISBLANK(INDEX('Policy Characteristics'!I:I,MATCH($C491,'Policy Characteristics'!$C:$C,0))),"",INDEX('Policy Characteristics'!I:I,MATCH($C491,'Policy Characteristics'!$C:$C,0)))</f>
        <v>% of construction cost</v>
      </c>
      <c r="P491" s="363"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63" t="str">
        <f>IF(ISBLANK(INDEX('Policy Characteristics'!K:K,MATCH($C491,'Policy Characteristics'!$C:$C,0))),"",INDEX('Policy Characteristics'!K:K,MATCH($C491,'Policy Characteristics'!$C:$C,0)))</f>
        <v>electricity-sector-main.html#subsidies</v>
      </c>
      <c r="R491" s="363" t="str">
        <f>IF(ISBLANK(INDEX('Policy Characteristics'!L:L,MATCH($C491,'Policy Characteristics'!$C:$C,0))),"",INDEX('Policy Characteristics'!L:L,MATCH($C491,'Policy Characteristics'!$C:$C,0)))</f>
        <v/>
      </c>
    </row>
    <row r="492" spans="1:18" s="350" customFormat="1" ht="19.95" customHeight="1">
      <c r="A492" s="363" t="str">
        <f>IF(ISBLANK(INDEX('Policy Characteristics'!A:A,MATCH($C492,'Policy Characteristics'!$C:$C,0))),"",INDEX('Policy Characteristics'!A:A,MATCH($C492,'Policy Characteristics'!$C:$C,0)))</f>
        <v>Electricity Supply</v>
      </c>
      <c r="B492" s="375" t="str">
        <f>IF(ISBLANK(INDEX('Policy Characteristics'!B:B,MATCH($C492,'Policy Characteristics'!$C:$C,0))),"",INDEX('Policy Characteristics'!B:B,MATCH($C492,'Policy Characteristics'!$C:$C,0)))</f>
        <v>Subsidy for Capacity Construction</v>
      </c>
      <c r="C492" s="240" t="str">
        <f t="shared" si="28"/>
        <v>Perc Subsidy for Elec Capacity Construction</v>
      </c>
      <c r="D492" s="356" t="s">
        <v>821</v>
      </c>
      <c r="E492" s="255"/>
      <c r="F492" s="356" t="s">
        <v>822</v>
      </c>
      <c r="G492" s="356"/>
      <c r="H492" s="241">
        <v>694</v>
      </c>
      <c r="I492" s="378" t="s">
        <v>741</v>
      </c>
      <c r="J492" s="377" t="str">
        <f>IF(ISBLANK(INDEX('Policy Characteristics'!D:D,MATCH($C492,'Policy Characteristics'!$C:$C,0))),"",INDEX('Policy Characteristics'!D:D,MATCH($C492,'Policy Characteristics'!$C:$C,0)))</f>
        <v>Subsidy for Capacity Construction</v>
      </c>
      <c r="K492" s="363"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63" t="str">
        <f>IF(ISBLANK(INDEX('Policy Characteristics'!I:I,MATCH($C492,'Policy Characteristics'!$C:$C,0))),"",INDEX('Policy Characteristics'!I:I,MATCH($C492,'Policy Characteristics'!$C:$C,0)))</f>
        <v>% of construction cost</v>
      </c>
      <c r="P492" s="363"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63" t="str">
        <f>IF(ISBLANK(INDEX('Policy Characteristics'!K:K,MATCH($C492,'Policy Characteristics'!$C:$C,0))),"",INDEX('Policy Characteristics'!K:K,MATCH($C492,'Policy Characteristics'!$C:$C,0)))</f>
        <v>electricity-sector-main.html#subsidies</v>
      </c>
      <c r="R492" s="363" t="str">
        <f>IF(ISBLANK(INDEX('Policy Characteristics'!L:L,MATCH($C492,'Policy Characteristics'!$C:$C,0))),"",INDEX('Policy Characteristics'!L:L,MATCH($C492,'Policy Characteristics'!$C:$C,0)))</f>
        <v/>
      </c>
    </row>
    <row r="493" spans="1:18" s="350" customFormat="1" ht="19.95" customHeight="1">
      <c r="A493" s="363" t="str">
        <f>IF(ISBLANK(INDEX('Policy Characteristics'!A:A,MATCH($C493,'Policy Characteristics'!$C:$C,0))),"",INDEX('Policy Characteristics'!A:A,MATCH($C493,'Policy Characteristics'!$C:$C,0)))</f>
        <v>Electricity Supply</v>
      </c>
      <c r="B493" s="375" t="str">
        <f>IF(ISBLANK(INDEX('Policy Characteristics'!B:B,MATCH($C493,'Policy Characteristics'!$C:$C,0))),"",INDEX('Policy Characteristics'!B:B,MATCH($C493,'Policy Characteristics'!$C:$C,0)))</f>
        <v>Subsidy for Capacity Construction</v>
      </c>
      <c r="C493" s="240" t="str">
        <f t="shared" si="28"/>
        <v>Perc Subsidy for Elec Capacity Construction</v>
      </c>
      <c r="D493" s="356" t="s">
        <v>823</v>
      </c>
      <c r="E493" s="255"/>
      <c r="F493" s="356" t="s">
        <v>824</v>
      </c>
      <c r="H493" s="241">
        <v>522</v>
      </c>
      <c r="I493" s="378" t="s">
        <v>731</v>
      </c>
      <c r="J493" s="377" t="str">
        <f>IF(ISBLANK(INDEX('Policy Characteristics'!D:D,MATCH($C493,'Policy Characteristics'!$C:$C,0))),"",INDEX('Policy Characteristics'!D:D,MATCH($C493,'Policy Characteristics'!$C:$C,0)))</f>
        <v>Subsidy for Capacity Construction</v>
      </c>
      <c r="K493" s="363"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63" t="str">
        <f>IF(ISBLANK(INDEX('Policy Characteristics'!I:I,MATCH($C493,'Policy Characteristics'!$C:$C,0))),"",INDEX('Policy Characteristics'!I:I,MATCH($C493,'Policy Characteristics'!$C:$C,0)))</f>
        <v>% of construction cost</v>
      </c>
      <c r="P493" s="363"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63" t="str">
        <f>IF(ISBLANK(INDEX('Policy Characteristics'!K:K,MATCH($C493,'Policy Characteristics'!$C:$C,0))),"",INDEX('Policy Characteristics'!K:K,MATCH($C493,'Policy Characteristics'!$C:$C,0)))</f>
        <v>electricity-sector-main.html#subsidies</v>
      </c>
      <c r="R493" s="363" t="str">
        <f>IF(ISBLANK(INDEX('Policy Characteristics'!L:L,MATCH($C493,'Policy Characteristics'!$C:$C,0))),"",INDEX('Policy Characteristics'!L:L,MATCH($C493,'Policy Characteristics'!$C:$C,0)))</f>
        <v/>
      </c>
    </row>
    <row r="494" spans="1:18" s="350" customFormat="1" ht="19.95" customHeight="1">
      <c r="A494" s="363" t="str">
        <f>IF(ISBLANK(INDEX('Policy Characteristics'!A:A,MATCH($C494,'Policy Characteristics'!$C:$C,0))),"",INDEX('Policy Characteristics'!A:A,MATCH($C494,'Policy Characteristics'!$C:$C,0)))</f>
        <v>Electricity Supply</v>
      </c>
      <c r="B494" s="375" t="str">
        <f>IF(ISBLANK(INDEX('Policy Characteristics'!B:B,MATCH($C494,'Policy Characteristics'!$C:$C,0))),"",INDEX('Policy Characteristics'!B:B,MATCH($C494,'Policy Characteristics'!$C:$C,0)))</f>
        <v>Subsidy for Capacity Construction</v>
      </c>
      <c r="C494" s="240" t="str">
        <f t="shared" si="28"/>
        <v>Perc Subsidy for Elec Capacity Construction</v>
      </c>
      <c r="D494" s="356" t="s">
        <v>825</v>
      </c>
      <c r="E494" s="255"/>
      <c r="F494" s="356" t="s">
        <v>826</v>
      </c>
      <c r="G494" s="356"/>
      <c r="H494" s="241">
        <v>695</v>
      </c>
      <c r="I494" s="378" t="s">
        <v>741</v>
      </c>
      <c r="J494" s="377" t="str">
        <f>IF(ISBLANK(INDEX('Policy Characteristics'!D:D,MATCH($C494,'Policy Characteristics'!$C:$C,0))),"",INDEX('Policy Characteristics'!D:D,MATCH($C494,'Policy Characteristics'!$C:$C,0)))</f>
        <v>Subsidy for Capacity Construction</v>
      </c>
      <c r="K494" s="363"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63" t="str">
        <f>IF(ISBLANK(INDEX('Policy Characteristics'!I:I,MATCH($C494,'Policy Characteristics'!$C:$C,0))),"",INDEX('Policy Characteristics'!I:I,MATCH($C494,'Policy Characteristics'!$C:$C,0)))</f>
        <v>% of construction cost</v>
      </c>
      <c r="P494" s="363"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63" t="str">
        <f>IF(ISBLANK(INDEX('Policy Characteristics'!K:K,MATCH($C494,'Policy Characteristics'!$C:$C,0))),"",INDEX('Policy Characteristics'!K:K,MATCH($C494,'Policy Characteristics'!$C:$C,0)))</f>
        <v>electricity-sector-main.html#subsidies</v>
      </c>
      <c r="R494" s="363" t="str">
        <f>IF(ISBLANK(INDEX('Policy Characteristics'!L:L,MATCH($C494,'Policy Characteristics'!$C:$C,0))),"",INDEX('Policy Characteristics'!L:L,MATCH($C494,'Policy Characteristics'!$C:$C,0)))</f>
        <v/>
      </c>
    </row>
    <row r="495" spans="1:18" s="350" customFormat="1" ht="19.95" customHeight="1">
      <c r="A495" s="363" t="str">
        <f>IF(ISBLANK(INDEX('Policy Characteristics'!A:A,MATCH($C495,'Policy Characteristics'!$C:$C,0))),"",INDEX('Policy Characteristics'!A:A,MATCH($C495,'Policy Characteristics'!$C:$C,0)))</f>
        <v>Electricity Supply</v>
      </c>
      <c r="B495" s="375" t="str">
        <f>IF(ISBLANK(INDEX('Policy Characteristics'!B:B,MATCH($C495,'Policy Characteristics'!$C:$C,0))),"",INDEX('Policy Characteristics'!B:B,MATCH($C495,'Policy Characteristics'!$C:$C,0)))</f>
        <v>Subsidy for Capacity Construction</v>
      </c>
      <c r="C495" s="240" t="str">
        <f t="shared" si="28"/>
        <v>Perc Subsidy for Elec Capacity Construction</v>
      </c>
      <c r="D495" s="356" t="s">
        <v>827</v>
      </c>
      <c r="E495" s="255"/>
      <c r="F495" s="356" t="s">
        <v>828</v>
      </c>
      <c r="G495" s="356"/>
      <c r="H495" s="241">
        <v>696</v>
      </c>
      <c r="I495" s="378" t="s">
        <v>741</v>
      </c>
      <c r="J495" s="377" t="str">
        <f>IF(ISBLANK(INDEX('Policy Characteristics'!D:D,MATCH($C495,'Policy Characteristics'!$C:$C,0))),"",INDEX('Policy Characteristics'!D:D,MATCH($C495,'Policy Characteristics'!$C:$C,0)))</f>
        <v>Subsidy for Capacity Construction</v>
      </c>
      <c r="K495" s="363"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63" t="str">
        <f>IF(ISBLANK(INDEX('Policy Characteristics'!I:I,MATCH($C495,'Policy Characteristics'!$C:$C,0))),"",INDEX('Policy Characteristics'!I:I,MATCH($C495,'Policy Characteristics'!$C:$C,0)))</f>
        <v>% of construction cost</v>
      </c>
      <c r="P495" s="363"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63" t="str">
        <f>IF(ISBLANK(INDEX('Policy Characteristics'!K:K,MATCH($C495,'Policy Characteristics'!$C:$C,0))),"",INDEX('Policy Characteristics'!K:K,MATCH($C495,'Policy Characteristics'!$C:$C,0)))</f>
        <v>electricity-sector-main.html#subsidies</v>
      </c>
      <c r="R495" s="363" t="str">
        <f>IF(ISBLANK(INDEX('Policy Characteristics'!L:L,MATCH($C495,'Policy Characteristics'!$C:$C,0))),"",INDEX('Policy Characteristics'!L:L,MATCH($C495,'Policy Characteristics'!$C:$C,0)))</f>
        <v/>
      </c>
    </row>
    <row r="496" spans="1:18" s="350" customFormat="1" ht="19.95" customHeight="1">
      <c r="A496" s="363" t="str">
        <f>IF(ISBLANK(INDEX('Policy Characteristics'!A:A,MATCH($C496,'Policy Characteristics'!$C:$C,0))),"",INDEX('Policy Characteristics'!A:A,MATCH($C496,'Policy Characteristics'!$C:$C,0)))</f>
        <v>Electricity Supply</v>
      </c>
      <c r="B496" s="375" t="str">
        <f>IF(ISBLANK(INDEX('Policy Characteristics'!B:B,MATCH($C496,'Policy Characteristics'!$C:$C,0))),"",INDEX('Policy Characteristics'!B:B,MATCH($C496,'Policy Characteristics'!$C:$C,0)))</f>
        <v>Subsidy for Capacity Construction</v>
      </c>
      <c r="C496" s="240" t="str">
        <f t="shared" si="28"/>
        <v>Perc Subsidy for Elec Capacity Construction</v>
      </c>
      <c r="D496" s="356" t="s">
        <v>829</v>
      </c>
      <c r="E496" s="255"/>
      <c r="F496" s="356" t="s">
        <v>830</v>
      </c>
      <c r="G496" s="356"/>
      <c r="H496" s="241">
        <v>697</v>
      </c>
      <c r="I496" s="378" t="s">
        <v>741</v>
      </c>
      <c r="J496" s="377" t="str">
        <f>IF(ISBLANK(INDEX('Policy Characteristics'!D:D,MATCH($C496,'Policy Characteristics'!$C:$C,0))),"",INDEX('Policy Characteristics'!D:D,MATCH($C496,'Policy Characteristics'!$C:$C,0)))</f>
        <v>Subsidy for Capacity Construction</v>
      </c>
      <c r="K496" s="363"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63" t="str">
        <f>IF(ISBLANK(INDEX('Policy Characteristics'!I:I,MATCH($C496,'Policy Characteristics'!$C:$C,0))),"",INDEX('Policy Characteristics'!I:I,MATCH($C496,'Policy Characteristics'!$C:$C,0)))</f>
        <v>% of construction cost</v>
      </c>
      <c r="P496" s="363"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63" t="str">
        <f>IF(ISBLANK(INDEX('Policy Characteristics'!K:K,MATCH($C496,'Policy Characteristics'!$C:$C,0))),"",INDEX('Policy Characteristics'!K:K,MATCH($C496,'Policy Characteristics'!$C:$C,0)))</f>
        <v>electricity-sector-main.html#subsidies</v>
      </c>
      <c r="R496" s="363" t="str">
        <f>IF(ISBLANK(INDEX('Policy Characteristics'!L:L,MATCH($C496,'Policy Characteristics'!$C:$C,0))),"",INDEX('Policy Characteristics'!L:L,MATCH($C496,'Policy Characteristics'!$C:$C,0)))</f>
        <v/>
      </c>
    </row>
    <row r="497" spans="1:19" s="350" customFormat="1" ht="19.95" customHeight="1">
      <c r="A497" s="363" t="str">
        <f>IF(ISBLANK(INDEX('Policy Characteristics'!A:A,MATCH($C497,'Policy Characteristics'!$C:$C,0))),"",INDEX('Policy Characteristics'!A:A,MATCH($C497,'Policy Characteristics'!$C:$C,0)))</f>
        <v>Electricity Supply</v>
      </c>
      <c r="B497" s="375" t="str">
        <f>IF(ISBLANK(INDEX('Policy Characteristics'!B:B,MATCH($C497,'Policy Characteristics'!$C:$C,0))),"",INDEX('Policy Characteristics'!B:B,MATCH($C497,'Policy Characteristics'!$C:$C,0)))</f>
        <v>Subsidy for Capacity Construction</v>
      </c>
      <c r="C497" s="240" t="str">
        <f t="shared" si="28"/>
        <v>Perc Subsidy for Elec Capacity Construction</v>
      </c>
      <c r="D497" s="356" t="s">
        <v>831</v>
      </c>
      <c r="E497" s="255"/>
      <c r="F497" s="356" t="s">
        <v>832</v>
      </c>
      <c r="G497" s="356"/>
      <c r="H497" s="241">
        <v>1790</v>
      </c>
      <c r="I497" s="378" t="s">
        <v>731</v>
      </c>
      <c r="J497" s="377" t="str">
        <f>IF(ISBLANK(INDEX('Policy Characteristics'!D:D,MATCH($C497,'Policy Characteristics'!$C:$C,0))),"",INDEX('Policy Characteristics'!D:D,MATCH($C497,'Policy Characteristics'!$C:$C,0)))</f>
        <v>Subsidy for Capacity Construction</v>
      </c>
      <c r="K497" s="363"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63" t="str">
        <f>IF(ISBLANK(INDEX('Policy Characteristics'!I:I,MATCH($C497,'Policy Characteristics'!$C:$C,0))),"",INDEX('Policy Characteristics'!I:I,MATCH($C497,'Policy Characteristics'!$C:$C,0)))</f>
        <v>% of construction cost</v>
      </c>
      <c r="P497" s="363"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63" t="str">
        <f>IF(ISBLANK(INDEX('Policy Characteristics'!K:K,MATCH($C497,'Policy Characteristics'!$C:$C,0))),"",INDEX('Policy Characteristics'!K:K,MATCH($C497,'Policy Characteristics'!$C:$C,0)))</f>
        <v>electricity-sector-main.html#subsidies</v>
      </c>
      <c r="R497" s="363" t="str">
        <f>IF(ISBLANK(INDEX('Policy Characteristics'!L:L,MATCH($C497,'Policy Characteristics'!$C:$C,0))),"",INDEX('Policy Characteristics'!L:L,MATCH($C497,'Policy Characteristics'!$C:$C,0)))</f>
        <v/>
      </c>
    </row>
    <row r="498" spans="1:19" s="350" customFormat="1" ht="19.95" customHeight="1">
      <c r="A498" s="363" t="str">
        <f>IF(ISBLANK(INDEX('Policy Characteristics'!A:A,MATCH($C498,'Policy Characteristics'!$C:$C,0))),"",INDEX('Policy Characteristics'!A:A,MATCH($C498,'Policy Characteristics'!$C:$C,0)))</f>
        <v>Electricity Supply</v>
      </c>
      <c r="B498" s="375" t="str">
        <f>IF(ISBLANK(INDEX('Policy Characteristics'!B:B,MATCH($C498,'Policy Characteristics'!$C:$C,0))),"",INDEX('Policy Characteristics'!B:B,MATCH($C498,'Policy Characteristics'!$C:$C,0)))</f>
        <v>Subsidy for Capacity Construction</v>
      </c>
      <c r="C498" s="240" t="str">
        <f t="shared" si="28"/>
        <v>Perc Subsidy for Elec Capacity Construction</v>
      </c>
      <c r="D498" s="356" t="s">
        <v>833</v>
      </c>
      <c r="E498" s="255"/>
      <c r="F498" s="356" t="s">
        <v>834</v>
      </c>
      <c r="G498" s="356"/>
      <c r="H498" s="241">
        <v>1791</v>
      </c>
      <c r="I498" s="378" t="s">
        <v>731</v>
      </c>
      <c r="J498" s="377" t="str">
        <f>IF(ISBLANK(INDEX('Policy Characteristics'!D:D,MATCH($C498,'Policy Characteristics'!$C:$C,0))),"",INDEX('Policy Characteristics'!D:D,MATCH($C498,'Policy Characteristics'!$C:$C,0)))</f>
        <v>Subsidy for Capacity Construction</v>
      </c>
      <c r="K498" s="363"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63" t="str">
        <f>IF(ISBLANK(INDEX('Policy Characteristics'!I:I,MATCH($C498,'Policy Characteristics'!$C:$C,0))),"",INDEX('Policy Characteristics'!I:I,MATCH($C498,'Policy Characteristics'!$C:$C,0)))</f>
        <v>% of construction cost</v>
      </c>
      <c r="P498" s="363"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63" t="str">
        <f>IF(ISBLANK(INDEX('Policy Characteristics'!K:K,MATCH($C498,'Policy Characteristics'!$C:$C,0))),"",INDEX('Policy Characteristics'!K:K,MATCH($C498,'Policy Characteristics'!$C:$C,0)))</f>
        <v>electricity-sector-main.html#subsidies</v>
      </c>
      <c r="R498" s="363" t="str">
        <f>IF(ISBLANK(INDEX('Policy Characteristics'!L:L,MATCH($C498,'Policy Characteristics'!$C:$C,0))),"",INDEX('Policy Characteristics'!L:L,MATCH($C498,'Policy Characteristics'!$C:$C,0)))</f>
        <v/>
      </c>
    </row>
    <row r="499" spans="1:19" s="350" customFormat="1" ht="19.95" customHeight="1">
      <c r="A499" s="363" t="str">
        <f>IF(ISBLANK(INDEX('Policy Characteristics'!A:A,MATCH($C499,'Policy Characteristics'!$C:$C,0))),"",INDEX('Policy Characteristics'!A:A,MATCH($C499,'Policy Characteristics'!$C:$C,0)))</f>
        <v>Electricity Supply</v>
      </c>
      <c r="B499" s="375" t="str">
        <f>IF(ISBLANK(INDEX('Policy Characteristics'!B:B,MATCH($C499,'Policy Characteristics'!$C:$C,0))),"",INDEX('Policy Characteristics'!B:B,MATCH($C499,'Policy Characteristics'!$C:$C,0)))</f>
        <v>Subsidy for Capacity Construction</v>
      </c>
      <c r="C499" s="240" t="str">
        <f t="shared" si="28"/>
        <v>Perc Subsidy for Elec Capacity Construction</v>
      </c>
      <c r="D499" s="356" t="s">
        <v>835</v>
      </c>
      <c r="E499" s="255"/>
      <c r="F499" s="356" t="s">
        <v>836</v>
      </c>
      <c r="G499" s="356"/>
      <c r="H499" s="241">
        <v>1792</v>
      </c>
      <c r="I499" s="378" t="s">
        <v>731</v>
      </c>
      <c r="J499" s="377" t="str">
        <f>IF(ISBLANK(INDEX('Policy Characteristics'!D:D,MATCH($C499,'Policy Characteristics'!$C:$C,0))),"",INDEX('Policy Characteristics'!D:D,MATCH($C499,'Policy Characteristics'!$C:$C,0)))</f>
        <v>Subsidy for Capacity Construction</v>
      </c>
      <c r="K499" s="363"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63" t="str">
        <f>IF(ISBLANK(INDEX('Policy Characteristics'!I:I,MATCH($C499,'Policy Characteristics'!$C:$C,0))),"",INDEX('Policy Characteristics'!I:I,MATCH($C499,'Policy Characteristics'!$C:$C,0)))</f>
        <v>% of construction cost</v>
      </c>
      <c r="P499" s="363"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63" t="str">
        <f>IF(ISBLANK(INDEX('Policy Characteristics'!K:K,MATCH($C499,'Policy Characteristics'!$C:$C,0))),"",INDEX('Policy Characteristics'!K:K,MATCH($C499,'Policy Characteristics'!$C:$C,0)))</f>
        <v>electricity-sector-main.html#subsidies</v>
      </c>
      <c r="R499" s="363" t="str">
        <f>IF(ISBLANK(INDEX('Policy Characteristics'!L:L,MATCH($C499,'Policy Characteristics'!$C:$C,0))),"",INDEX('Policy Characteristics'!L:L,MATCH($C499,'Policy Characteristics'!$C:$C,0)))</f>
        <v/>
      </c>
    </row>
    <row r="500" spans="1:19" s="350" customFormat="1" ht="19.95" customHeight="1">
      <c r="A500" s="363" t="str">
        <f>IF(ISBLANK(INDEX('Policy Characteristics'!A:A,MATCH($C500,'Policy Characteristics'!$C:$C,0))),"",INDEX('Policy Characteristics'!A:A,MATCH($C500,'Policy Characteristics'!$C:$C,0)))</f>
        <v>Electricity Supply</v>
      </c>
      <c r="B500" s="375" t="str">
        <f>IF(ISBLANK(INDEX('Policy Characteristics'!B:B,MATCH($C500,'Policy Characteristics'!$C:$C,0))),"",INDEX('Policy Characteristics'!B:B,MATCH($C500,'Policy Characteristics'!$C:$C,0)))</f>
        <v>Subsidy for Capacity Construction</v>
      </c>
      <c r="C500" s="240" t="str">
        <f t="shared" si="28"/>
        <v>Perc Subsidy for Elec Capacity Construction</v>
      </c>
      <c r="D500" s="356" t="s">
        <v>837</v>
      </c>
      <c r="E500" s="255"/>
      <c r="F500" s="356" t="s">
        <v>838</v>
      </c>
      <c r="G500" s="356"/>
      <c r="H500" s="241">
        <v>1793</v>
      </c>
      <c r="I500" s="378" t="s">
        <v>731</v>
      </c>
      <c r="J500" s="377" t="str">
        <f>IF(ISBLANK(INDEX('Policy Characteristics'!D:D,MATCH($C500,'Policy Characteristics'!$C:$C,0))),"",INDEX('Policy Characteristics'!D:D,MATCH($C500,'Policy Characteristics'!$C:$C,0)))</f>
        <v>Subsidy for Capacity Construction</v>
      </c>
      <c r="K500" s="363"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63" t="str">
        <f>IF(ISBLANK(INDEX('Policy Characteristics'!I:I,MATCH($C500,'Policy Characteristics'!$C:$C,0))),"",INDEX('Policy Characteristics'!I:I,MATCH($C500,'Policy Characteristics'!$C:$C,0)))</f>
        <v>% of construction cost</v>
      </c>
      <c r="P500" s="363"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63" t="str">
        <f>IF(ISBLANK(INDEX('Policy Characteristics'!K:K,MATCH($C500,'Policy Characteristics'!$C:$C,0))),"",INDEX('Policy Characteristics'!K:K,MATCH($C500,'Policy Characteristics'!$C:$C,0)))</f>
        <v>electricity-sector-main.html#subsidies</v>
      </c>
      <c r="R500" s="363" t="str">
        <f>IF(ISBLANK(INDEX('Policy Characteristics'!L:L,MATCH($C500,'Policy Characteristics'!$C:$C,0))),"",INDEX('Policy Characteristics'!L:L,MATCH($C500,'Policy Characteristics'!$C:$C,0)))</f>
        <v/>
      </c>
    </row>
    <row r="501" spans="1:19" s="350" customFormat="1" ht="19.95" customHeight="1">
      <c r="A501" s="363" t="str">
        <f>IF(ISBLANK(INDEX('Policy Characteristics'!A:A,MATCH($C501,'Policy Characteristics'!$C:$C,0))),"",INDEX('Policy Characteristics'!A:A,MATCH($C501,'Policy Characteristics'!$C:$C,0)))</f>
        <v>Electricity Supply</v>
      </c>
      <c r="B501" s="375" t="str">
        <f>IF(ISBLANK(INDEX('Policy Characteristics'!B:B,MATCH($C501,'Policy Characteristics'!$C:$C,0))),"",INDEX('Policy Characteristics'!B:B,MATCH($C501,'Policy Characteristics'!$C:$C,0)))</f>
        <v>Subsidy for Capacity Construction</v>
      </c>
      <c r="C501" s="240" t="str">
        <f t="shared" si="28"/>
        <v>Perc Subsidy for Elec Capacity Construction</v>
      </c>
      <c r="D501" s="356" t="s">
        <v>839</v>
      </c>
      <c r="E501" s="255"/>
      <c r="F501" s="356" t="s">
        <v>840</v>
      </c>
      <c r="G501" s="356"/>
      <c r="H501" s="241">
        <v>1794</v>
      </c>
      <c r="I501" s="378" t="s">
        <v>731</v>
      </c>
      <c r="J501" s="377" t="str">
        <f>IF(ISBLANK(INDEX('Policy Characteristics'!D:D,MATCH($C501,'Policy Characteristics'!$C:$C,0))),"",INDEX('Policy Characteristics'!D:D,MATCH($C501,'Policy Characteristics'!$C:$C,0)))</f>
        <v>Subsidy for Capacity Construction</v>
      </c>
      <c r="K501" s="363"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63" t="str">
        <f>IF(ISBLANK(INDEX('Policy Characteristics'!I:I,MATCH($C501,'Policy Characteristics'!$C:$C,0))),"",INDEX('Policy Characteristics'!I:I,MATCH($C501,'Policy Characteristics'!$C:$C,0)))</f>
        <v>% of construction cost</v>
      </c>
      <c r="P501" s="363"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63" t="str">
        <f>IF(ISBLANK(INDEX('Policy Characteristics'!K:K,MATCH($C501,'Policy Characteristics'!$C:$C,0))),"",INDEX('Policy Characteristics'!K:K,MATCH($C501,'Policy Characteristics'!$C:$C,0)))</f>
        <v>electricity-sector-main.html#subsidies</v>
      </c>
      <c r="R501" s="363" t="str">
        <f>IF(ISBLANK(INDEX('Policy Characteristics'!L:L,MATCH($C501,'Policy Characteristics'!$C:$C,0))),"",INDEX('Policy Characteristics'!L:L,MATCH($C501,'Policy Characteristics'!$C:$C,0)))</f>
        <v/>
      </c>
    </row>
    <row r="502" spans="1:19" s="350" customFormat="1" ht="19.95" customHeight="1">
      <c r="A502" s="363" t="str">
        <f>IF(ISBLANK(INDEX('Policy Characteristics'!A:A,MATCH($C502,'Policy Characteristics'!$C:$C,0))),"",INDEX('Policy Characteristics'!A:A,MATCH($C502,'Policy Characteristics'!$C:$C,0)))</f>
        <v>Electricity Supply</v>
      </c>
      <c r="B502" s="375" t="str">
        <f>IF(ISBLANK(INDEX('Policy Characteristics'!B:B,MATCH($C502,'Policy Characteristics'!$C:$C,0))),"",INDEX('Policy Characteristics'!B:B,MATCH($C502,'Policy Characteristics'!$C:$C,0)))</f>
        <v>Subsidy for Capacity Construction</v>
      </c>
      <c r="C502" s="240" t="str">
        <f t="shared" si="28"/>
        <v>Perc Subsidy for Elec Capacity Construction</v>
      </c>
      <c r="D502" s="356" t="s">
        <v>841</v>
      </c>
      <c r="E502" s="255"/>
      <c r="F502" s="356" t="s">
        <v>842</v>
      </c>
      <c r="G502" s="356"/>
      <c r="H502" s="241">
        <v>1795</v>
      </c>
      <c r="I502" s="378" t="s">
        <v>731</v>
      </c>
      <c r="J502" s="377" t="str">
        <f>IF(ISBLANK(INDEX('Policy Characteristics'!D:D,MATCH($C502,'Policy Characteristics'!$C:$C,0))),"",INDEX('Policy Characteristics'!D:D,MATCH($C502,'Policy Characteristics'!$C:$C,0)))</f>
        <v>Subsidy for Capacity Construction</v>
      </c>
      <c r="K502" s="363"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63" t="str">
        <f>IF(ISBLANK(INDEX('Policy Characteristics'!I:I,MATCH($C502,'Policy Characteristics'!$C:$C,0))),"",INDEX('Policy Characteristics'!I:I,MATCH($C502,'Policy Characteristics'!$C:$C,0)))</f>
        <v>% of construction cost</v>
      </c>
      <c r="P502" s="363"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63" t="str">
        <f>IF(ISBLANK(INDEX('Policy Characteristics'!K:K,MATCH($C502,'Policy Characteristics'!$C:$C,0))),"",INDEX('Policy Characteristics'!K:K,MATCH($C502,'Policy Characteristics'!$C:$C,0)))</f>
        <v>electricity-sector-main.html#subsidies</v>
      </c>
      <c r="R502" s="363" t="str">
        <f>IF(ISBLANK(INDEX('Policy Characteristics'!L:L,MATCH($C502,'Policy Characteristics'!$C:$C,0))),"",INDEX('Policy Characteristics'!L:L,MATCH($C502,'Policy Characteristics'!$C:$C,0)))</f>
        <v/>
      </c>
    </row>
    <row r="503" spans="1:19" s="350" customFormat="1" ht="19.95" customHeight="1">
      <c r="A503" s="363" t="str">
        <f>IF(ISBLANK(INDEX('Policy Characteristics'!A:A,MATCH($C503,'Policy Characteristics'!$C:$C,0))),"",INDEX('Policy Characteristics'!A:A,MATCH($C503,'Policy Characteristics'!$C:$C,0)))</f>
        <v>Electricity Supply</v>
      </c>
      <c r="B503" s="375" t="str">
        <f>IF(ISBLANK(INDEX('Policy Characteristics'!B:B,MATCH($C503,'Policy Characteristics'!$C:$C,0))),"",INDEX('Policy Characteristics'!B:B,MATCH($C503,'Policy Characteristics'!$C:$C,0)))</f>
        <v>Subsidy for Capacity Construction</v>
      </c>
      <c r="C503" s="240" t="str">
        <f t="shared" si="28"/>
        <v>Perc Subsidy for Elec Capacity Construction</v>
      </c>
      <c r="D503" s="356" t="s">
        <v>843</v>
      </c>
      <c r="E503" s="255"/>
      <c r="F503" s="356" t="s">
        <v>844</v>
      </c>
      <c r="G503" s="356"/>
      <c r="H503" s="241">
        <v>2243</v>
      </c>
      <c r="I503" s="378" t="s">
        <v>731</v>
      </c>
      <c r="J503" s="377" t="str">
        <f>IF(ISBLANK(INDEX('Policy Characteristics'!D:D,MATCH($C503,'Policy Characteristics'!$C:$C,0))),"",INDEX('Policy Characteristics'!D:D,MATCH($C503,'Policy Characteristics'!$C:$C,0)))</f>
        <v>Subsidy for Capacity Construction</v>
      </c>
      <c r="K503" s="363"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63" t="str">
        <f>IF(ISBLANK(INDEX('Policy Characteristics'!I:I,MATCH($C503,'Policy Characteristics'!$C:$C,0))),"",INDEX('Policy Characteristics'!I:I,MATCH($C503,'Policy Characteristics'!$C:$C,0)))</f>
        <v>% of construction cost</v>
      </c>
      <c r="P503" s="363"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63" t="str">
        <f>IF(ISBLANK(INDEX('Policy Characteristics'!K:K,MATCH($C503,'Policy Characteristics'!$C:$C,0))),"",INDEX('Policy Characteristics'!K:K,MATCH($C503,'Policy Characteristics'!$C:$C,0)))</f>
        <v>electricity-sector-main.html#subsidies</v>
      </c>
      <c r="R503" s="363"/>
    </row>
    <row r="504" spans="1:19" s="363" customFormat="1" ht="19.95" customHeight="1">
      <c r="A504" s="363" t="str">
        <f>IF(ISBLANK(INDEX('Policy Characteristics'!A:A,MATCH($C504,'Policy Characteristics'!$C:$C,0))),"",INDEX('Policy Characteristics'!A:A,MATCH($C504,'Policy Characteristics'!$C:$C,0)))</f>
        <v>Electricity Supply</v>
      </c>
      <c r="B504" s="375" t="str">
        <f>IF(ISBLANK(INDEX('Policy Characteristics'!B:B,MATCH($C504,'Policy Characteristics'!$C:$C,0))),"",INDEX('Policy Characteristics'!B:B,MATCH($C504,'Policy Characteristics'!$C:$C,0)))</f>
        <v>Subsidy for Electricity Production</v>
      </c>
      <c r="C504" t="s">
        <v>344</v>
      </c>
      <c r="D504" s="255" t="s">
        <v>797</v>
      </c>
      <c r="E504" s="255"/>
      <c r="F504" s="255" t="s">
        <v>798</v>
      </c>
      <c r="G504" s="356"/>
      <c r="H504" s="18">
        <v>1564</v>
      </c>
      <c r="I504" s="378" t="s">
        <v>741</v>
      </c>
      <c r="J504" s="377" t="str">
        <f>IF(ISBLANK(INDEX('Policy Characteristics'!D:D,MATCH($C504,'Policy Characteristics'!$C:$C,0))),"",INDEX('Policy Characteristics'!D:D,MATCH($C504,'Policy Characteristics'!$C:$C,0)))</f>
        <v>Subsidy for Electricity Production</v>
      </c>
      <c r="K504" s="363" t="str">
        <f>IF(ISBLANK(INDEX('Policy Characteristics'!E:E,MATCH($C504,'Policy Characteristics'!$C:$C,0))),"",INDEX('Policy Characteristics'!E:E,MATCH($C504,'Policy Characteristics'!$C:$C,0)))</f>
        <v>elec generation subsidy</v>
      </c>
      <c r="L504" s="363">
        <f>IF(ISBLANK(INDEX('Policy Characteristics'!F:F,MATCH($C504,'Policy Characteristics'!$C:$C,0))),"",INDEX('Policy Characteristics'!F:F,MATCH($C504,'Policy Characteristics'!$C:$C,0)))</f>
        <v>0</v>
      </c>
      <c r="M504" s="363">
        <f>IF(ISBLANK(INDEX('Policy Characteristics'!G:G,MATCH($C504,'Policy Characteristics'!$C:$C,0))),"",INDEX('Policy Characteristics'!G:G,MATCH($C504,'Policy Characteristics'!$C:$C,0)))</f>
        <v>100</v>
      </c>
      <c r="N504" s="363">
        <f>IF(ISBLANK(INDEX('Policy Characteristics'!H:H,MATCH($C504,'Policy Characteristics'!$C:$C,0))),"",INDEX('Policy Characteristics'!H:H,MATCH($C504,'Policy Characteristics'!$C:$C,0)))</f>
        <v>1</v>
      </c>
      <c r="O504" s="363" t="str">
        <f>IF(ISBLANK(INDEX('Policy Characteristics'!I:I,MATCH($C504,'Policy Characteristics'!$C:$C,0))),"",INDEX('Policy Characteristics'!I:I,MATCH($C504,'Policy Characteristics'!$C:$C,0)))</f>
        <v>thousand KRW/kWh</v>
      </c>
      <c r="P504" s="363"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63" t="str">
        <f>IF(ISBLANK(INDEX('Policy Characteristics'!K:K,MATCH($C504,'Policy Characteristics'!$C:$C,0))),"",INDEX('Policy Characteristics'!K:K,MATCH($C504,'Policy Characteristics'!$C:$C,0)))</f>
        <v>electricity-sector-main.html#subsidies</v>
      </c>
      <c r="R504" s="363" t="str">
        <f>IF(ISBLANK(INDEX('Policy Characteristics'!L:L,MATCH($C504,'Policy Characteristics'!$C:$C,0))),"",INDEX('Policy Characteristics'!L:L,MATCH($C504,'Policy Characteristics'!$C:$C,0)))</f>
        <v>subsidy-for-electricity-production.html</v>
      </c>
      <c r="S504" s="356"/>
    </row>
    <row r="505" spans="1:19" ht="19.95" customHeight="1">
      <c r="A505" s="363" t="str">
        <f>IF(ISBLANK(INDEX('Policy Characteristics'!A:A,MATCH($C505,'Policy Characteristics'!$C:$C,0))),"",INDEX('Policy Characteristics'!A:A,MATCH($C505,'Policy Characteristics'!$C:$C,0)))</f>
        <v>Electricity Supply</v>
      </c>
      <c r="B505" s="375" t="str">
        <f>IF(ISBLANK(INDEX('Policy Characteristics'!B:B,MATCH($C505,'Policy Characteristics'!$C:$C,0))),"",INDEX('Policy Characteristics'!B:B,MATCH($C505,'Policy Characteristics'!$C:$C,0)))</f>
        <v>Subsidy for Electricity Production</v>
      </c>
      <c r="C505" s="363" t="str">
        <f t="shared" ref="C505:C527" si="29">$C$504</f>
        <v>Subsidy for Elec Production by Fuel</v>
      </c>
      <c r="D505" s="356" t="s">
        <v>799</v>
      </c>
      <c r="E505" s="255"/>
      <c r="F505" s="356" t="s">
        <v>800</v>
      </c>
      <c r="G505" s="356"/>
      <c r="H505" s="18">
        <v>1566</v>
      </c>
      <c r="I505" s="378" t="s">
        <v>741</v>
      </c>
      <c r="J505" s="377" t="str">
        <f>IF(ISBLANK(INDEX('Policy Characteristics'!D:D,MATCH($C505,'Policy Characteristics'!$C:$C,0))),"",INDEX('Policy Characteristics'!D:D,MATCH($C505,'Policy Characteristics'!$C:$C,0)))</f>
        <v>Subsidy for Electricity Production</v>
      </c>
      <c r="K505" s="363" t="str">
        <f>IF(ISBLANK(INDEX('Policy Characteristics'!E:E,MATCH($C505,'Policy Characteristics'!$C:$C,0))),"",INDEX('Policy Characteristics'!E:E,MATCH($C505,'Policy Characteristics'!$C:$C,0)))</f>
        <v>elec generation subsidy</v>
      </c>
      <c r="L505" s="363">
        <f>IF(ISBLANK(INDEX('Policy Characteristics'!F:F,MATCH($C505,'Policy Characteristics'!$C:$C,0))),"",INDEX('Policy Characteristics'!F:F,MATCH($C505,'Policy Characteristics'!$C:$C,0)))</f>
        <v>0</v>
      </c>
      <c r="M505" s="363">
        <f>IF(ISBLANK(INDEX('Policy Characteristics'!G:G,MATCH($C505,'Policy Characteristics'!$C:$C,0))),"",INDEX('Policy Characteristics'!G:G,MATCH($C505,'Policy Characteristics'!$C:$C,0)))</f>
        <v>100</v>
      </c>
      <c r="N505" s="363">
        <f>IF(ISBLANK(INDEX('Policy Characteristics'!H:H,MATCH($C505,'Policy Characteristics'!$C:$C,0))),"",INDEX('Policy Characteristics'!H:H,MATCH($C505,'Policy Characteristics'!$C:$C,0)))</f>
        <v>1</v>
      </c>
      <c r="O505" s="363" t="str">
        <f>IF(ISBLANK(INDEX('Policy Characteristics'!I:I,MATCH($C505,'Policy Characteristics'!$C:$C,0))),"",INDEX('Policy Characteristics'!I:I,MATCH($C505,'Policy Characteristics'!$C:$C,0)))</f>
        <v>thousand KRW/kWh</v>
      </c>
      <c r="P505" s="363"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63" t="str">
        <f>IF(ISBLANK(INDEX('Policy Characteristics'!K:K,MATCH($C505,'Policy Characteristics'!$C:$C,0))),"",INDEX('Policy Characteristics'!K:K,MATCH($C505,'Policy Characteristics'!$C:$C,0)))</f>
        <v>electricity-sector-main.html#subsidies</v>
      </c>
      <c r="R505" s="363" t="str">
        <f>IF(ISBLANK(INDEX('Policy Characteristics'!L:L,MATCH($C505,'Policy Characteristics'!$C:$C,0))),"",INDEX('Policy Characteristics'!L:L,MATCH($C505,'Policy Characteristics'!$C:$C,0)))</f>
        <v>subsidy-for-electricity-production.html</v>
      </c>
      <c r="S505" s="356"/>
    </row>
    <row r="506" spans="1:19" ht="19.95" customHeight="1">
      <c r="A506" s="363" t="str">
        <f>IF(ISBLANK(INDEX('Policy Characteristics'!A:A,MATCH($C506,'Policy Characteristics'!$C:$C,0))),"",INDEX('Policy Characteristics'!A:A,MATCH($C506,'Policy Characteristics'!$C:$C,0)))</f>
        <v>Electricity Supply</v>
      </c>
      <c r="B506" s="375" t="str">
        <f>IF(ISBLANK(INDEX('Policy Characteristics'!B:B,MATCH($C506,'Policy Characteristics'!$C:$C,0))),"",INDEX('Policy Characteristics'!B:B,MATCH($C506,'Policy Characteristics'!$C:$C,0)))</f>
        <v>Subsidy for Electricity Production</v>
      </c>
      <c r="C506" s="363" t="str">
        <f t="shared" si="29"/>
        <v>Subsidy for Elec Production by Fuel</v>
      </c>
      <c r="D506" s="356" t="s">
        <v>801</v>
      </c>
      <c r="E506" s="255"/>
      <c r="F506" s="356" t="s">
        <v>802</v>
      </c>
      <c r="G506" s="356"/>
      <c r="H506" s="18">
        <v>1796</v>
      </c>
      <c r="I506" s="378" t="s">
        <v>741</v>
      </c>
      <c r="J506" s="377" t="str">
        <f>IF(ISBLANK(INDEX('Policy Characteristics'!D:D,MATCH($C506,'Policy Characteristics'!$C:$C,0))),"",INDEX('Policy Characteristics'!D:D,MATCH($C506,'Policy Characteristics'!$C:$C,0)))</f>
        <v>Subsidy for Electricity Production</v>
      </c>
      <c r="K506" s="363" t="str">
        <f>IF(ISBLANK(INDEX('Policy Characteristics'!E:E,MATCH($C506,'Policy Characteristics'!$C:$C,0))),"",INDEX('Policy Characteristics'!E:E,MATCH($C506,'Policy Characteristics'!$C:$C,0)))</f>
        <v>elec generation subsidy</v>
      </c>
      <c r="L506" s="363">
        <f>IF(ISBLANK(INDEX('Policy Characteristics'!F:F,MATCH($C506,'Policy Characteristics'!$C:$C,0))),"",INDEX('Policy Characteristics'!F:F,MATCH($C506,'Policy Characteristics'!$C:$C,0)))</f>
        <v>0</v>
      </c>
      <c r="M506" s="363">
        <f>IF(ISBLANK(INDEX('Policy Characteristics'!G:G,MATCH($C506,'Policy Characteristics'!$C:$C,0))),"",INDEX('Policy Characteristics'!G:G,MATCH($C506,'Policy Characteristics'!$C:$C,0)))</f>
        <v>100</v>
      </c>
      <c r="N506" s="363">
        <f>IF(ISBLANK(INDEX('Policy Characteristics'!H:H,MATCH($C506,'Policy Characteristics'!$C:$C,0))),"",INDEX('Policy Characteristics'!H:H,MATCH($C506,'Policy Characteristics'!$C:$C,0)))</f>
        <v>1</v>
      </c>
      <c r="O506" s="363" t="str">
        <f>IF(ISBLANK(INDEX('Policy Characteristics'!I:I,MATCH($C506,'Policy Characteristics'!$C:$C,0))),"",INDEX('Policy Characteristics'!I:I,MATCH($C506,'Policy Characteristics'!$C:$C,0)))</f>
        <v>thousand KRW/kWh</v>
      </c>
      <c r="P506" s="363"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63" t="str">
        <f>IF(ISBLANK(INDEX('Policy Characteristics'!K:K,MATCH($C506,'Policy Characteristics'!$C:$C,0))),"",INDEX('Policy Characteristics'!K:K,MATCH($C506,'Policy Characteristics'!$C:$C,0)))</f>
        <v>electricity-sector-main.html#subsidies</v>
      </c>
      <c r="R506" s="363" t="str">
        <f>IF(ISBLANK(INDEX('Policy Characteristics'!L:L,MATCH($C506,'Policy Characteristics'!$C:$C,0))),"",INDEX('Policy Characteristics'!L:L,MATCH($C506,'Policy Characteristics'!$C:$C,0)))</f>
        <v>subsidy-for-electricity-production.html</v>
      </c>
      <c r="S506" s="356"/>
    </row>
    <row r="507" spans="1:19" ht="19.95" customHeight="1">
      <c r="A507" s="363" t="str">
        <f>IF(ISBLANK(INDEX('Policy Characteristics'!A:A,MATCH($C507,'Policy Characteristics'!$C:$C,0))),"",INDEX('Policy Characteristics'!A:A,MATCH($C507,'Policy Characteristics'!$C:$C,0)))</f>
        <v>Electricity Supply</v>
      </c>
      <c r="B507" s="375" t="str">
        <f>IF(ISBLANK(INDEX('Policy Characteristics'!B:B,MATCH($C507,'Policy Characteristics'!$C:$C,0))),"",INDEX('Policy Characteristics'!B:B,MATCH($C507,'Policy Characteristics'!$C:$C,0)))</f>
        <v>Subsidy for Electricity Production</v>
      </c>
      <c r="C507" s="363" t="str">
        <f t="shared" si="29"/>
        <v>Subsidy for Elec Production by Fuel</v>
      </c>
      <c r="D507" s="356" t="s">
        <v>803</v>
      </c>
      <c r="E507" s="255"/>
      <c r="F507" s="356" t="s">
        <v>804</v>
      </c>
      <c r="G507" s="356"/>
      <c r="H507" s="18">
        <v>1568</v>
      </c>
      <c r="I507" s="376" t="s">
        <v>731</v>
      </c>
      <c r="J507" s="377" t="str">
        <f>IF(ISBLANK(INDEX('Policy Characteristics'!D:D,MATCH($C507,'Policy Characteristics'!$C:$C,0))),"",INDEX('Policy Characteristics'!D:D,MATCH($C507,'Policy Characteristics'!$C:$C,0)))</f>
        <v>Subsidy for Electricity Production</v>
      </c>
      <c r="K507" s="363" t="str">
        <f>IF(ISBLANK(INDEX('Policy Characteristics'!E:E,MATCH($C507,'Policy Characteristics'!$C:$C,0))),"",INDEX('Policy Characteristics'!E:E,MATCH($C507,'Policy Characteristics'!$C:$C,0)))</f>
        <v>elec generation subsidy</v>
      </c>
      <c r="L507" s="363">
        <f>IF(ISBLANK(INDEX('Policy Characteristics'!F:F,MATCH($C507,'Policy Characteristics'!$C:$C,0))),"",INDEX('Policy Characteristics'!F:F,MATCH($C507,'Policy Characteristics'!$C:$C,0)))</f>
        <v>0</v>
      </c>
      <c r="M507" s="363">
        <f>IF(ISBLANK(INDEX('Policy Characteristics'!G:G,MATCH($C507,'Policy Characteristics'!$C:$C,0))),"",INDEX('Policy Characteristics'!G:G,MATCH($C507,'Policy Characteristics'!$C:$C,0)))</f>
        <v>100</v>
      </c>
      <c r="N507" s="363">
        <f>IF(ISBLANK(INDEX('Policy Characteristics'!H:H,MATCH($C507,'Policy Characteristics'!$C:$C,0))),"",INDEX('Policy Characteristics'!H:H,MATCH($C507,'Policy Characteristics'!$C:$C,0)))</f>
        <v>1</v>
      </c>
      <c r="O507" s="363" t="str">
        <f>IF(ISBLANK(INDEX('Policy Characteristics'!I:I,MATCH($C507,'Policy Characteristics'!$C:$C,0))),"",INDEX('Policy Characteristics'!I:I,MATCH($C507,'Policy Characteristics'!$C:$C,0)))</f>
        <v>thousand KRW/kWh</v>
      </c>
      <c r="P507" s="363"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63" t="str">
        <f>IF(ISBLANK(INDEX('Policy Characteristics'!K:K,MATCH($C507,'Policy Characteristics'!$C:$C,0))),"",INDEX('Policy Characteristics'!K:K,MATCH($C507,'Policy Characteristics'!$C:$C,0)))</f>
        <v>electricity-sector-main.html#subsidies</v>
      </c>
      <c r="R507" s="363" t="str">
        <f>IF(ISBLANK(INDEX('Policy Characteristics'!L:L,MATCH($C507,'Policy Characteristics'!$C:$C,0))),"",INDEX('Policy Characteristics'!L:L,MATCH($C507,'Policy Characteristics'!$C:$C,0)))</f>
        <v>subsidy-for-electricity-production.html</v>
      </c>
      <c r="S507" s="356"/>
    </row>
    <row r="508" spans="1:19" ht="19.95" customHeight="1">
      <c r="A508" s="363" t="str">
        <f>IF(ISBLANK(INDEX('Policy Characteristics'!A:A,MATCH($C508,'Policy Characteristics'!$C:$C,0))),"",INDEX('Policy Characteristics'!A:A,MATCH($C508,'Policy Characteristics'!$C:$C,0)))</f>
        <v>Electricity Supply</v>
      </c>
      <c r="B508" s="375" t="str">
        <f>IF(ISBLANK(INDEX('Policy Characteristics'!B:B,MATCH($C508,'Policy Characteristics'!$C:$C,0))),"",INDEX('Policy Characteristics'!B:B,MATCH($C508,'Policy Characteristics'!$C:$C,0)))</f>
        <v>Subsidy for Electricity Production</v>
      </c>
      <c r="C508" s="363" t="str">
        <f t="shared" si="29"/>
        <v>Subsidy for Elec Production by Fuel</v>
      </c>
      <c r="D508" s="356" t="s">
        <v>805</v>
      </c>
      <c r="E508" s="255"/>
      <c r="F508" s="356" t="s">
        <v>806</v>
      </c>
      <c r="G508" s="356"/>
      <c r="H508" s="18">
        <v>1570</v>
      </c>
      <c r="I508" s="376" t="s">
        <v>731</v>
      </c>
      <c r="J508" s="377" t="str">
        <f>IF(ISBLANK(INDEX('Policy Characteristics'!D:D,MATCH($C508,'Policy Characteristics'!$C:$C,0))),"",INDEX('Policy Characteristics'!D:D,MATCH($C508,'Policy Characteristics'!$C:$C,0)))</f>
        <v>Subsidy for Electricity Production</v>
      </c>
      <c r="K508" s="363" t="str">
        <f>IF(ISBLANK(INDEX('Policy Characteristics'!E:E,MATCH($C508,'Policy Characteristics'!$C:$C,0))),"",INDEX('Policy Characteristics'!E:E,MATCH($C508,'Policy Characteristics'!$C:$C,0)))</f>
        <v>elec generation subsidy</v>
      </c>
      <c r="L508" s="363">
        <f>IF(ISBLANK(INDEX('Policy Characteristics'!F:F,MATCH($C508,'Policy Characteristics'!$C:$C,0))),"",INDEX('Policy Characteristics'!F:F,MATCH($C508,'Policy Characteristics'!$C:$C,0)))</f>
        <v>0</v>
      </c>
      <c r="M508" s="363">
        <f>IF(ISBLANK(INDEX('Policy Characteristics'!G:G,MATCH($C508,'Policy Characteristics'!$C:$C,0))),"",INDEX('Policy Characteristics'!G:G,MATCH($C508,'Policy Characteristics'!$C:$C,0)))</f>
        <v>100</v>
      </c>
      <c r="N508" s="363">
        <f>IF(ISBLANK(INDEX('Policy Characteristics'!H:H,MATCH($C508,'Policy Characteristics'!$C:$C,0))),"",INDEX('Policy Characteristics'!H:H,MATCH($C508,'Policy Characteristics'!$C:$C,0)))</f>
        <v>1</v>
      </c>
      <c r="O508" s="363" t="str">
        <f>IF(ISBLANK(INDEX('Policy Characteristics'!I:I,MATCH($C508,'Policy Characteristics'!$C:$C,0))),"",INDEX('Policy Characteristics'!I:I,MATCH($C508,'Policy Characteristics'!$C:$C,0)))</f>
        <v>thousand KRW/kWh</v>
      </c>
      <c r="P508" s="363"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63" t="str">
        <f>IF(ISBLANK(INDEX('Policy Characteristics'!K:K,MATCH($C508,'Policy Characteristics'!$C:$C,0))),"",INDEX('Policy Characteristics'!K:K,MATCH($C508,'Policy Characteristics'!$C:$C,0)))</f>
        <v>electricity-sector-main.html#subsidies</v>
      </c>
      <c r="R508" s="363" t="str">
        <f>IF(ISBLANK(INDEX('Policy Characteristics'!L:L,MATCH($C508,'Policy Characteristics'!$C:$C,0))),"",INDEX('Policy Characteristics'!L:L,MATCH($C508,'Policy Characteristics'!$C:$C,0)))</f>
        <v>subsidy-for-electricity-production.html</v>
      </c>
      <c r="S508" s="356"/>
    </row>
    <row r="509" spans="1:19" ht="19.95" customHeight="1">
      <c r="A509" s="363" t="str">
        <f>IF(ISBLANK(INDEX('Policy Characteristics'!A:A,MATCH($C509,'Policy Characteristics'!$C:$C,0))),"",INDEX('Policy Characteristics'!A:A,MATCH($C509,'Policy Characteristics'!$C:$C,0)))</f>
        <v>Electricity Supply</v>
      </c>
      <c r="B509" s="375" t="str">
        <f>IF(ISBLANK(INDEX('Policy Characteristics'!B:B,MATCH($C509,'Policy Characteristics'!$C:$C,0))),"",INDEX('Policy Characteristics'!B:B,MATCH($C509,'Policy Characteristics'!$C:$C,0)))</f>
        <v>Subsidy for Electricity Production</v>
      </c>
      <c r="C509" s="363" t="str">
        <f t="shared" si="29"/>
        <v>Subsidy for Elec Production by Fuel</v>
      </c>
      <c r="D509" s="356" t="s">
        <v>807</v>
      </c>
      <c r="E509" s="255"/>
      <c r="F509" s="356" t="s">
        <v>808</v>
      </c>
      <c r="G509" s="356"/>
      <c r="H509" s="18">
        <v>1572</v>
      </c>
      <c r="I509" s="376" t="s">
        <v>731</v>
      </c>
      <c r="J509" s="377" t="str">
        <f>IF(ISBLANK(INDEX('Policy Characteristics'!D:D,MATCH($C509,'Policy Characteristics'!$C:$C,0))),"",INDEX('Policy Characteristics'!D:D,MATCH($C509,'Policy Characteristics'!$C:$C,0)))</f>
        <v>Subsidy for Electricity Production</v>
      </c>
      <c r="K509" s="363" t="str">
        <f>IF(ISBLANK(INDEX('Policy Characteristics'!E:E,MATCH($C509,'Policy Characteristics'!$C:$C,0))),"",INDEX('Policy Characteristics'!E:E,MATCH($C509,'Policy Characteristics'!$C:$C,0)))</f>
        <v>elec generation subsidy</v>
      </c>
      <c r="L509" s="363">
        <f>IF(ISBLANK(INDEX('Policy Characteristics'!F:F,MATCH($C509,'Policy Characteristics'!$C:$C,0))),"",INDEX('Policy Characteristics'!F:F,MATCH($C509,'Policy Characteristics'!$C:$C,0)))</f>
        <v>0</v>
      </c>
      <c r="M509" s="363">
        <f>IF(ISBLANK(INDEX('Policy Characteristics'!G:G,MATCH($C509,'Policy Characteristics'!$C:$C,0))),"",INDEX('Policy Characteristics'!G:G,MATCH($C509,'Policy Characteristics'!$C:$C,0)))</f>
        <v>100</v>
      </c>
      <c r="N509" s="363">
        <f>IF(ISBLANK(INDEX('Policy Characteristics'!H:H,MATCH($C509,'Policy Characteristics'!$C:$C,0))),"",INDEX('Policy Characteristics'!H:H,MATCH($C509,'Policy Characteristics'!$C:$C,0)))</f>
        <v>1</v>
      </c>
      <c r="O509" s="363" t="str">
        <f>IF(ISBLANK(INDEX('Policy Characteristics'!I:I,MATCH($C509,'Policy Characteristics'!$C:$C,0))),"",INDEX('Policy Characteristics'!I:I,MATCH($C509,'Policy Characteristics'!$C:$C,0)))</f>
        <v>thousand KRW/kWh</v>
      </c>
      <c r="P509" s="363"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63" t="str">
        <f>IF(ISBLANK(INDEX('Policy Characteristics'!K:K,MATCH($C509,'Policy Characteristics'!$C:$C,0))),"",INDEX('Policy Characteristics'!K:K,MATCH($C509,'Policy Characteristics'!$C:$C,0)))</f>
        <v>electricity-sector-main.html#subsidies</v>
      </c>
      <c r="R509" s="363" t="str">
        <f>IF(ISBLANK(INDEX('Policy Characteristics'!L:L,MATCH($C509,'Policy Characteristics'!$C:$C,0))),"",INDEX('Policy Characteristics'!L:L,MATCH($C509,'Policy Characteristics'!$C:$C,0)))</f>
        <v>subsidy-for-electricity-production.html</v>
      </c>
      <c r="S509" s="356"/>
    </row>
    <row r="510" spans="1:19" ht="19.95" customHeight="1">
      <c r="A510" s="363" t="str">
        <f>IF(ISBLANK(INDEX('Policy Characteristics'!A:A,MATCH($C510,'Policy Characteristics'!$C:$C,0))),"",INDEX('Policy Characteristics'!A:A,MATCH($C510,'Policy Characteristics'!$C:$C,0)))</f>
        <v>Electricity Supply</v>
      </c>
      <c r="B510" s="375" t="str">
        <f>IF(ISBLANK(INDEX('Policy Characteristics'!B:B,MATCH($C510,'Policy Characteristics'!$C:$C,0))),"",INDEX('Policy Characteristics'!B:B,MATCH($C510,'Policy Characteristics'!$C:$C,0)))</f>
        <v>Subsidy for Electricity Production</v>
      </c>
      <c r="C510" s="363" t="str">
        <f t="shared" si="29"/>
        <v>Subsidy for Elec Production by Fuel</v>
      </c>
      <c r="D510" s="356" t="s">
        <v>809</v>
      </c>
      <c r="E510" s="255"/>
      <c r="F510" s="356" t="s">
        <v>810</v>
      </c>
      <c r="G510" s="356"/>
      <c r="H510" s="18">
        <v>1574</v>
      </c>
      <c r="I510" s="376" t="s">
        <v>731</v>
      </c>
      <c r="J510" s="377" t="str">
        <f>IF(ISBLANK(INDEX('Policy Characteristics'!D:D,MATCH($C510,'Policy Characteristics'!$C:$C,0))),"",INDEX('Policy Characteristics'!D:D,MATCH($C510,'Policy Characteristics'!$C:$C,0)))</f>
        <v>Subsidy for Electricity Production</v>
      </c>
      <c r="K510" s="363" t="str">
        <f>IF(ISBLANK(INDEX('Policy Characteristics'!E:E,MATCH($C510,'Policy Characteristics'!$C:$C,0))),"",INDEX('Policy Characteristics'!E:E,MATCH($C510,'Policy Characteristics'!$C:$C,0)))</f>
        <v>elec generation subsidy</v>
      </c>
      <c r="L510" s="363">
        <f>IF(ISBLANK(INDEX('Policy Characteristics'!F:F,MATCH($C510,'Policy Characteristics'!$C:$C,0))),"",INDEX('Policy Characteristics'!F:F,MATCH($C510,'Policy Characteristics'!$C:$C,0)))</f>
        <v>0</v>
      </c>
      <c r="M510" s="363">
        <f>IF(ISBLANK(INDEX('Policy Characteristics'!G:G,MATCH($C510,'Policy Characteristics'!$C:$C,0))),"",INDEX('Policy Characteristics'!G:G,MATCH($C510,'Policy Characteristics'!$C:$C,0)))</f>
        <v>100</v>
      </c>
      <c r="N510" s="363">
        <f>IF(ISBLANK(INDEX('Policy Characteristics'!H:H,MATCH($C510,'Policy Characteristics'!$C:$C,0))),"",INDEX('Policy Characteristics'!H:H,MATCH($C510,'Policy Characteristics'!$C:$C,0)))</f>
        <v>1</v>
      </c>
      <c r="O510" s="363" t="str">
        <f>IF(ISBLANK(INDEX('Policy Characteristics'!I:I,MATCH($C510,'Policy Characteristics'!$C:$C,0))),"",INDEX('Policy Characteristics'!I:I,MATCH($C510,'Policy Characteristics'!$C:$C,0)))</f>
        <v>thousand KRW/kWh</v>
      </c>
      <c r="P510" s="363"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63" t="str">
        <f>IF(ISBLANK(INDEX('Policy Characteristics'!K:K,MATCH($C510,'Policy Characteristics'!$C:$C,0))),"",INDEX('Policy Characteristics'!K:K,MATCH($C510,'Policy Characteristics'!$C:$C,0)))</f>
        <v>electricity-sector-main.html#subsidies</v>
      </c>
      <c r="R510" s="363" t="str">
        <f>IF(ISBLANK(INDEX('Policy Characteristics'!L:L,MATCH($C510,'Policy Characteristics'!$C:$C,0))),"",INDEX('Policy Characteristics'!L:L,MATCH($C510,'Policy Characteristics'!$C:$C,0)))</f>
        <v>subsidy-for-electricity-production.html</v>
      </c>
      <c r="S510" s="356"/>
    </row>
    <row r="511" spans="1:19" ht="19.95" customHeight="1">
      <c r="A511" s="363" t="str">
        <f>IF(ISBLANK(INDEX('Policy Characteristics'!A:A,MATCH($C511,'Policy Characteristics'!$C:$C,0))),"",INDEX('Policy Characteristics'!A:A,MATCH($C511,'Policy Characteristics'!$C:$C,0)))</f>
        <v>Electricity Supply</v>
      </c>
      <c r="B511" s="375" t="str">
        <f>IF(ISBLANK(INDEX('Policy Characteristics'!B:B,MATCH($C511,'Policy Characteristics'!$C:$C,0))),"",INDEX('Policy Characteristics'!B:B,MATCH($C511,'Policy Characteristics'!$C:$C,0)))</f>
        <v>Subsidy for Electricity Production</v>
      </c>
      <c r="C511" s="363" t="str">
        <f t="shared" si="29"/>
        <v>Subsidy for Elec Production by Fuel</v>
      </c>
      <c r="D511" s="356" t="s">
        <v>811</v>
      </c>
      <c r="E511" s="255"/>
      <c r="F511" s="356" t="s">
        <v>812</v>
      </c>
      <c r="G511" s="356"/>
      <c r="H511" s="18">
        <v>1576</v>
      </c>
      <c r="I511" s="376" t="s">
        <v>731</v>
      </c>
      <c r="J511" s="377" t="str">
        <f>IF(ISBLANK(INDEX('Policy Characteristics'!D:D,MATCH($C511,'Policy Characteristics'!$C:$C,0))),"",INDEX('Policy Characteristics'!D:D,MATCH($C511,'Policy Characteristics'!$C:$C,0)))</f>
        <v>Subsidy for Electricity Production</v>
      </c>
      <c r="K511" s="363" t="str">
        <f>IF(ISBLANK(INDEX('Policy Characteristics'!E:E,MATCH($C511,'Policy Characteristics'!$C:$C,0))),"",INDEX('Policy Characteristics'!E:E,MATCH($C511,'Policy Characteristics'!$C:$C,0)))</f>
        <v>elec generation subsidy</v>
      </c>
      <c r="L511" s="363">
        <f>IF(ISBLANK(INDEX('Policy Characteristics'!F:F,MATCH($C511,'Policy Characteristics'!$C:$C,0))),"",INDEX('Policy Characteristics'!F:F,MATCH($C511,'Policy Characteristics'!$C:$C,0)))</f>
        <v>0</v>
      </c>
      <c r="M511" s="363">
        <f>IF(ISBLANK(INDEX('Policy Characteristics'!G:G,MATCH($C511,'Policy Characteristics'!$C:$C,0))),"",INDEX('Policy Characteristics'!G:G,MATCH($C511,'Policy Characteristics'!$C:$C,0)))</f>
        <v>100</v>
      </c>
      <c r="N511" s="363">
        <f>IF(ISBLANK(INDEX('Policy Characteristics'!H:H,MATCH($C511,'Policy Characteristics'!$C:$C,0))),"",INDEX('Policy Characteristics'!H:H,MATCH($C511,'Policy Characteristics'!$C:$C,0)))</f>
        <v>1</v>
      </c>
      <c r="O511" s="363" t="str">
        <f>IF(ISBLANK(INDEX('Policy Characteristics'!I:I,MATCH($C511,'Policy Characteristics'!$C:$C,0))),"",INDEX('Policy Characteristics'!I:I,MATCH($C511,'Policy Characteristics'!$C:$C,0)))</f>
        <v>thousand KRW/kWh</v>
      </c>
      <c r="P511" s="363"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63" t="str">
        <f>IF(ISBLANK(INDEX('Policy Characteristics'!K:K,MATCH($C511,'Policy Characteristics'!$C:$C,0))),"",INDEX('Policy Characteristics'!K:K,MATCH($C511,'Policy Characteristics'!$C:$C,0)))</f>
        <v>electricity-sector-main.html#subsidies</v>
      </c>
      <c r="R511" s="363" t="str">
        <f>IF(ISBLANK(INDEX('Policy Characteristics'!L:L,MATCH($C511,'Policy Characteristics'!$C:$C,0))),"",INDEX('Policy Characteristics'!L:L,MATCH($C511,'Policy Characteristics'!$C:$C,0)))</f>
        <v>subsidy-for-electricity-production.html</v>
      </c>
      <c r="S511" s="356"/>
    </row>
    <row r="512" spans="1:19" ht="19.95" customHeight="1">
      <c r="A512" s="363" t="str">
        <f>IF(ISBLANK(INDEX('Policy Characteristics'!A:A,MATCH($C512,'Policy Characteristics'!$C:$C,0))),"",INDEX('Policy Characteristics'!A:A,MATCH($C512,'Policy Characteristics'!$C:$C,0)))</f>
        <v>Electricity Supply</v>
      </c>
      <c r="B512" s="375" t="str">
        <f>IF(ISBLANK(INDEX('Policy Characteristics'!B:B,MATCH($C512,'Policy Characteristics'!$C:$C,0))),"",INDEX('Policy Characteristics'!B:B,MATCH($C512,'Policy Characteristics'!$C:$C,0)))</f>
        <v>Subsidy for Electricity Production</v>
      </c>
      <c r="C512" s="363" t="str">
        <f t="shared" si="29"/>
        <v>Subsidy for Elec Production by Fuel</v>
      </c>
      <c r="D512" s="356" t="s">
        <v>813</v>
      </c>
      <c r="E512" s="255"/>
      <c r="F512" s="356" t="s">
        <v>814</v>
      </c>
      <c r="G512" s="356"/>
      <c r="H512" s="18">
        <v>1578</v>
      </c>
      <c r="I512" s="376" t="s">
        <v>731</v>
      </c>
      <c r="J512" s="377" t="str">
        <f>IF(ISBLANK(INDEX('Policy Characteristics'!D:D,MATCH($C512,'Policy Characteristics'!$C:$C,0))),"",INDEX('Policy Characteristics'!D:D,MATCH($C512,'Policy Characteristics'!$C:$C,0)))</f>
        <v>Subsidy for Electricity Production</v>
      </c>
      <c r="K512" s="363" t="str">
        <f>IF(ISBLANK(INDEX('Policy Characteristics'!E:E,MATCH($C512,'Policy Characteristics'!$C:$C,0))),"",INDEX('Policy Characteristics'!E:E,MATCH($C512,'Policy Characteristics'!$C:$C,0)))</f>
        <v>elec generation subsidy</v>
      </c>
      <c r="L512" s="363">
        <f>IF(ISBLANK(INDEX('Policy Characteristics'!F:F,MATCH($C512,'Policy Characteristics'!$C:$C,0))),"",INDEX('Policy Characteristics'!F:F,MATCH($C512,'Policy Characteristics'!$C:$C,0)))</f>
        <v>0</v>
      </c>
      <c r="M512" s="363">
        <f>IF(ISBLANK(INDEX('Policy Characteristics'!G:G,MATCH($C512,'Policy Characteristics'!$C:$C,0))),"",INDEX('Policy Characteristics'!G:G,MATCH($C512,'Policy Characteristics'!$C:$C,0)))</f>
        <v>100</v>
      </c>
      <c r="N512" s="363">
        <f>IF(ISBLANK(INDEX('Policy Characteristics'!H:H,MATCH($C512,'Policy Characteristics'!$C:$C,0))),"",INDEX('Policy Characteristics'!H:H,MATCH($C512,'Policy Characteristics'!$C:$C,0)))</f>
        <v>1</v>
      </c>
      <c r="O512" s="363" t="str">
        <f>IF(ISBLANK(INDEX('Policy Characteristics'!I:I,MATCH($C512,'Policy Characteristics'!$C:$C,0))),"",INDEX('Policy Characteristics'!I:I,MATCH($C512,'Policy Characteristics'!$C:$C,0)))</f>
        <v>thousand KRW/kWh</v>
      </c>
      <c r="P512" s="363"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63" t="str">
        <f>IF(ISBLANK(INDEX('Policy Characteristics'!K:K,MATCH($C512,'Policy Characteristics'!$C:$C,0))),"",INDEX('Policy Characteristics'!K:K,MATCH($C512,'Policy Characteristics'!$C:$C,0)))</f>
        <v>electricity-sector-main.html#subsidies</v>
      </c>
      <c r="R512" s="363" t="str">
        <f>IF(ISBLANK(INDEX('Policy Characteristics'!L:L,MATCH($C512,'Policy Characteristics'!$C:$C,0))),"",INDEX('Policy Characteristics'!L:L,MATCH($C512,'Policy Characteristics'!$C:$C,0)))</f>
        <v>subsidy-for-electricity-production.html</v>
      </c>
      <c r="S512" s="356"/>
    </row>
    <row r="513" spans="1:19" ht="19.95" customHeight="1">
      <c r="A513" s="363" t="str">
        <f>IF(ISBLANK(INDEX('Policy Characteristics'!A:A,MATCH($C513,'Policy Characteristics'!$C:$C,0))),"",INDEX('Policy Characteristics'!A:A,MATCH($C513,'Policy Characteristics'!$C:$C,0)))</f>
        <v>Electricity Supply</v>
      </c>
      <c r="B513" s="375" t="str">
        <f>IF(ISBLANK(INDEX('Policy Characteristics'!B:B,MATCH($C513,'Policy Characteristics'!$C:$C,0))),"",INDEX('Policy Characteristics'!B:B,MATCH($C513,'Policy Characteristics'!$C:$C,0)))</f>
        <v>Subsidy for Electricity Production</v>
      </c>
      <c r="C513" s="363" t="str">
        <f t="shared" si="29"/>
        <v>Subsidy for Elec Production by Fuel</v>
      </c>
      <c r="D513" s="356" t="s">
        <v>815</v>
      </c>
      <c r="E513" s="255"/>
      <c r="F513" s="356" t="s">
        <v>816</v>
      </c>
      <c r="G513" s="356"/>
      <c r="H513" s="18">
        <v>1591</v>
      </c>
      <c r="I513" s="376" t="s">
        <v>731</v>
      </c>
      <c r="J513" s="377" t="str">
        <f>IF(ISBLANK(INDEX('Policy Characteristics'!D:D,MATCH($C513,'Policy Characteristics'!$C:$C,0))),"",INDEX('Policy Characteristics'!D:D,MATCH($C513,'Policy Characteristics'!$C:$C,0)))</f>
        <v>Subsidy for Electricity Production</v>
      </c>
      <c r="K513" s="363" t="str">
        <f>IF(ISBLANK(INDEX('Policy Characteristics'!E:E,MATCH($C513,'Policy Characteristics'!$C:$C,0))),"",INDEX('Policy Characteristics'!E:E,MATCH($C513,'Policy Characteristics'!$C:$C,0)))</f>
        <v>elec generation subsidy</v>
      </c>
      <c r="L513" s="363">
        <f>IF(ISBLANK(INDEX('Policy Characteristics'!F:F,MATCH($C513,'Policy Characteristics'!$C:$C,0))),"",INDEX('Policy Characteristics'!F:F,MATCH($C513,'Policy Characteristics'!$C:$C,0)))</f>
        <v>0</v>
      </c>
      <c r="M513" s="363">
        <f>IF(ISBLANK(INDEX('Policy Characteristics'!G:G,MATCH($C513,'Policy Characteristics'!$C:$C,0))),"",INDEX('Policy Characteristics'!G:G,MATCH($C513,'Policy Characteristics'!$C:$C,0)))</f>
        <v>100</v>
      </c>
      <c r="N513" s="363">
        <f>IF(ISBLANK(INDEX('Policy Characteristics'!H:H,MATCH($C513,'Policy Characteristics'!$C:$C,0))),"",INDEX('Policy Characteristics'!H:H,MATCH($C513,'Policy Characteristics'!$C:$C,0)))</f>
        <v>1</v>
      </c>
      <c r="O513" s="363" t="str">
        <f>IF(ISBLANK(INDEX('Policy Characteristics'!I:I,MATCH($C513,'Policy Characteristics'!$C:$C,0))),"",INDEX('Policy Characteristics'!I:I,MATCH($C513,'Policy Characteristics'!$C:$C,0)))</f>
        <v>thousand KRW/kWh</v>
      </c>
      <c r="P513" s="363"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63" t="str">
        <f>IF(ISBLANK(INDEX('Policy Characteristics'!K:K,MATCH($C513,'Policy Characteristics'!$C:$C,0))),"",INDEX('Policy Characteristics'!K:K,MATCH($C513,'Policy Characteristics'!$C:$C,0)))</f>
        <v>electricity-sector-main.html#subsidies</v>
      </c>
      <c r="R513" s="363" t="str">
        <f>IF(ISBLANK(INDEX('Policy Characteristics'!L:L,MATCH($C513,'Policy Characteristics'!$C:$C,0))),"",INDEX('Policy Characteristics'!L:L,MATCH($C513,'Policy Characteristics'!$C:$C,0)))</f>
        <v>subsidy-for-electricity-production.html</v>
      </c>
      <c r="S513" s="356"/>
    </row>
    <row r="514" spans="1:19" ht="19.95" customHeight="1">
      <c r="A514" s="363" t="str">
        <f>IF(ISBLANK(INDEX('Policy Characteristics'!A:A,MATCH($C514,'Policy Characteristics'!$C:$C,0))),"",INDEX('Policy Characteristics'!A:A,MATCH($C514,'Policy Characteristics'!$C:$C,0)))</f>
        <v>Electricity Supply</v>
      </c>
      <c r="B514" s="375" t="str">
        <f>IF(ISBLANK(INDEX('Policy Characteristics'!B:B,MATCH($C514,'Policy Characteristics'!$C:$C,0))),"",INDEX('Policy Characteristics'!B:B,MATCH($C514,'Policy Characteristics'!$C:$C,0)))</f>
        <v>Subsidy for Electricity Production</v>
      </c>
      <c r="C514" s="363" t="str">
        <f t="shared" si="29"/>
        <v>Subsidy for Elec Production by Fuel</v>
      </c>
      <c r="D514" s="356" t="s">
        <v>817</v>
      </c>
      <c r="E514" s="255"/>
      <c r="F514" s="356" t="s">
        <v>818</v>
      </c>
      <c r="G514" s="356"/>
      <c r="H514" s="18">
        <v>1594</v>
      </c>
      <c r="I514" s="378" t="s">
        <v>741</v>
      </c>
      <c r="J514" s="377" t="str">
        <f>IF(ISBLANK(INDEX('Policy Characteristics'!D:D,MATCH($C514,'Policy Characteristics'!$C:$C,0))),"",INDEX('Policy Characteristics'!D:D,MATCH($C514,'Policy Characteristics'!$C:$C,0)))</f>
        <v>Subsidy for Electricity Production</v>
      </c>
      <c r="K514" s="363" t="str">
        <f>IF(ISBLANK(INDEX('Policy Characteristics'!E:E,MATCH($C514,'Policy Characteristics'!$C:$C,0))),"",INDEX('Policy Characteristics'!E:E,MATCH($C514,'Policy Characteristics'!$C:$C,0)))</f>
        <v>elec generation subsidy</v>
      </c>
      <c r="L514" s="363">
        <f>IF(ISBLANK(INDEX('Policy Characteristics'!F:F,MATCH($C514,'Policy Characteristics'!$C:$C,0))),"",INDEX('Policy Characteristics'!F:F,MATCH($C514,'Policy Characteristics'!$C:$C,0)))</f>
        <v>0</v>
      </c>
      <c r="M514" s="363">
        <f>IF(ISBLANK(INDEX('Policy Characteristics'!G:G,MATCH($C514,'Policy Characteristics'!$C:$C,0))),"",INDEX('Policy Characteristics'!G:G,MATCH($C514,'Policy Characteristics'!$C:$C,0)))</f>
        <v>100</v>
      </c>
      <c r="N514" s="363">
        <f>IF(ISBLANK(INDEX('Policy Characteristics'!H:H,MATCH($C514,'Policy Characteristics'!$C:$C,0))),"",INDEX('Policy Characteristics'!H:H,MATCH($C514,'Policy Characteristics'!$C:$C,0)))</f>
        <v>1</v>
      </c>
      <c r="O514" s="363" t="str">
        <f>IF(ISBLANK(INDEX('Policy Characteristics'!I:I,MATCH($C514,'Policy Characteristics'!$C:$C,0))),"",INDEX('Policy Characteristics'!I:I,MATCH($C514,'Policy Characteristics'!$C:$C,0)))</f>
        <v>thousand KRW/kWh</v>
      </c>
      <c r="P514" s="363"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63" t="str">
        <f>IF(ISBLANK(INDEX('Policy Characteristics'!K:K,MATCH($C514,'Policy Characteristics'!$C:$C,0))),"",INDEX('Policy Characteristics'!K:K,MATCH($C514,'Policy Characteristics'!$C:$C,0)))</f>
        <v>electricity-sector-main.html#subsidies</v>
      </c>
      <c r="R514" s="363" t="str">
        <f>IF(ISBLANK(INDEX('Policy Characteristics'!L:L,MATCH($C514,'Policy Characteristics'!$C:$C,0))),"",INDEX('Policy Characteristics'!L:L,MATCH($C514,'Policy Characteristics'!$C:$C,0)))</f>
        <v>subsidy-for-electricity-production.html</v>
      </c>
      <c r="S514" s="356"/>
    </row>
    <row r="515" spans="1:19" ht="19.95" customHeight="1">
      <c r="A515" s="363" t="str">
        <f>IF(ISBLANK(INDEX('Policy Characteristics'!A:A,MATCH($C515,'Policy Characteristics'!$C:$C,0))),"",INDEX('Policy Characteristics'!A:A,MATCH($C515,'Policy Characteristics'!$C:$C,0)))</f>
        <v>Electricity Supply</v>
      </c>
      <c r="B515" s="375" t="str">
        <f>IF(ISBLANK(INDEX('Policy Characteristics'!B:B,MATCH($C515,'Policy Characteristics'!$C:$C,0))),"",INDEX('Policy Characteristics'!B:B,MATCH($C515,'Policy Characteristics'!$C:$C,0)))</f>
        <v>Subsidy for Electricity Production</v>
      </c>
      <c r="C515" s="363" t="str">
        <f t="shared" si="29"/>
        <v>Subsidy for Elec Production by Fuel</v>
      </c>
      <c r="D515" s="356" t="s">
        <v>819</v>
      </c>
      <c r="E515" s="255"/>
      <c r="F515" s="356" t="s">
        <v>820</v>
      </c>
      <c r="G515" s="356"/>
      <c r="H515" s="18">
        <v>1597</v>
      </c>
      <c r="I515" s="378" t="s">
        <v>741</v>
      </c>
      <c r="J515" s="377" t="str">
        <f>IF(ISBLANK(INDEX('Policy Characteristics'!D:D,MATCH($C515,'Policy Characteristics'!$C:$C,0))),"",INDEX('Policy Characteristics'!D:D,MATCH($C515,'Policy Characteristics'!$C:$C,0)))</f>
        <v>Subsidy for Electricity Production</v>
      </c>
      <c r="K515" s="363" t="str">
        <f>IF(ISBLANK(INDEX('Policy Characteristics'!E:E,MATCH($C515,'Policy Characteristics'!$C:$C,0))),"",INDEX('Policy Characteristics'!E:E,MATCH($C515,'Policy Characteristics'!$C:$C,0)))</f>
        <v>elec generation subsidy</v>
      </c>
      <c r="L515" s="363">
        <f>IF(ISBLANK(INDEX('Policy Characteristics'!F:F,MATCH($C515,'Policy Characteristics'!$C:$C,0))),"",INDEX('Policy Characteristics'!F:F,MATCH($C515,'Policy Characteristics'!$C:$C,0)))</f>
        <v>0</v>
      </c>
      <c r="M515" s="363">
        <f>IF(ISBLANK(INDEX('Policy Characteristics'!G:G,MATCH($C515,'Policy Characteristics'!$C:$C,0))),"",INDEX('Policy Characteristics'!G:G,MATCH($C515,'Policy Characteristics'!$C:$C,0)))</f>
        <v>100</v>
      </c>
      <c r="N515" s="363">
        <f>IF(ISBLANK(INDEX('Policy Characteristics'!H:H,MATCH($C515,'Policy Characteristics'!$C:$C,0))),"",INDEX('Policy Characteristics'!H:H,MATCH($C515,'Policy Characteristics'!$C:$C,0)))</f>
        <v>1</v>
      </c>
      <c r="O515" s="363" t="str">
        <f>IF(ISBLANK(INDEX('Policy Characteristics'!I:I,MATCH($C515,'Policy Characteristics'!$C:$C,0))),"",INDEX('Policy Characteristics'!I:I,MATCH($C515,'Policy Characteristics'!$C:$C,0)))</f>
        <v>thousand KRW/kWh</v>
      </c>
      <c r="P515" s="363"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63" t="str">
        <f>IF(ISBLANK(INDEX('Policy Characteristics'!K:K,MATCH($C515,'Policy Characteristics'!$C:$C,0))),"",INDEX('Policy Characteristics'!K:K,MATCH($C515,'Policy Characteristics'!$C:$C,0)))</f>
        <v>electricity-sector-main.html#subsidies</v>
      </c>
      <c r="R515" s="363" t="str">
        <f>IF(ISBLANK(INDEX('Policy Characteristics'!L:L,MATCH($C515,'Policy Characteristics'!$C:$C,0))),"",INDEX('Policy Characteristics'!L:L,MATCH($C515,'Policy Characteristics'!$C:$C,0)))</f>
        <v>subsidy-for-electricity-production.html</v>
      </c>
      <c r="S515" s="356"/>
    </row>
    <row r="516" spans="1:19" ht="19.95" customHeight="1">
      <c r="A516" s="363" t="str">
        <f>IF(ISBLANK(INDEX('Policy Characteristics'!A:A,MATCH($C516,'Policy Characteristics'!$C:$C,0))),"",INDEX('Policy Characteristics'!A:A,MATCH($C516,'Policy Characteristics'!$C:$C,0)))</f>
        <v>Electricity Supply</v>
      </c>
      <c r="B516" s="375" t="str">
        <f>IF(ISBLANK(INDEX('Policy Characteristics'!B:B,MATCH($C516,'Policy Characteristics'!$C:$C,0))),"",INDEX('Policy Characteristics'!B:B,MATCH($C516,'Policy Characteristics'!$C:$C,0)))</f>
        <v>Subsidy for Electricity Production</v>
      </c>
      <c r="C516" s="363" t="str">
        <f t="shared" si="29"/>
        <v>Subsidy for Elec Production by Fuel</v>
      </c>
      <c r="D516" s="356" t="s">
        <v>821</v>
      </c>
      <c r="E516" s="255"/>
      <c r="F516" s="356" t="s">
        <v>822</v>
      </c>
      <c r="G516" s="356"/>
      <c r="H516" s="18">
        <v>1580</v>
      </c>
      <c r="I516" s="378" t="s">
        <v>741</v>
      </c>
      <c r="J516" s="377" t="str">
        <f>IF(ISBLANK(INDEX('Policy Characteristics'!D:D,MATCH($C516,'Policy Characteristics'!$C:$C,0))),"",INDEX('Policy Characteristics'!D:D,MATCH($C516,'Policy Characteristics'!$C:$C,0)))</f>
        <v>Subsidy for Electricity Production</v>
      </c>
      <c r="K516" s="363" t="str">
        <f>IF(ISBLANK(INDEX('Policy Characteristics'!E:E,MATCH($C516,'Policy Characteristics'!$C:$C,0))),"",INDEX('Policy Characteristics'!E:E,MATCH($C516,'Policy Characteristics'!$C:$C,0)))</f>
        <v>elec generation subsidy</v>
      </c>
      <c r="L516" s="363">
        <f>IF(ISBLANK(INDEX('Policy Characteristics'!F:F,MATCH($C516,'Policy Characteristics'!$C:$C,0))),"",INDEX('Policy Characteristics'!F:F,MATCH($C516,'Policy Characteristics'!$C:$C,0)))</f>
        <v>0</v>
      </c>
      <c r="M516" s="363">
        <f>IF(ISBLANK(INDEX('Policy Characteristics'!G:G,MATCH($C516,'Policy Characteristics'!$C:$C,0))),"",INDEX('Policy Characteristics'!G:G,MATCH($C516,'Policy Characteristics'!$C:$C,0)))</f>
        <v>100</v>
      </c>
      <c r="N516" s="363">
        <f>IF(ISBLANK(INDEX('Policy Characteristics'!H:H,MATCH($C516,'Policy Characteristics'!$C:$C,0))),"",INDEX('Policy Characteristics'!H:H,MATCH($C516,'Policy Characteristics'!$C:$C,0)))</f>
        <v>1</v>
      </c>
      <c r="O516" s="363" t="str">
        <f>IF(ISBLANK(INDEX('Policy Characteristics'!I:I,MATCH($C516,'Policy Characteristics'!$C:$C,0))),"",INDEX('Policy Characteristics'!I:I,MATCH($C516,'Policy Characteristics'!$C:$C,0)))</f>
        <v>thousand KRW/kWh</v>
      </c>
      <c r="P516" s="363"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63" t="str">
        <f>IF(ISBLANK(INDEX('Policy Characteristics'!K:K,MATCH($C516,'Policy Characteristics'!$C:$C,0))),"",INDEX('Policy Characteristics'!K:K,MATCH($C516,'Policy Characteristics'!$C:$C,0)))</f>
        <v>electricity-sector-main.html#subsidies</v>
      </c>
      <c r="R516" s="363" t="str">
        <f>IF(ISBLANK(INDEX('Policy Characteristics'!L:L,MATCH($C516,'Policy Characteristics'!$C:$C,0))),"",INDEX('Policy Characteristics'!L:L,MATCH($C516,'Policy Characteristics'!$C:$C,0)))</f>
        <v>subsidy-for-electricity-production.html</v>
      </c>
      <c r="S516" s="356"/>
    </row>
    <row r="517" spans="1:19" ht="19.95" customHeight="1">
      <c r="A517" s="363" t="str">
        <f>IF(ISBLANK(INDEX('Policy Characteristics'!A:A,MATCH($C517,'Policy Characteristics'!$C:$C,0))),"",INDEX('Policy Characteristics'!A:A,MATCH($C517,'Policy Characteristics'!$C:$C,0)))</f>
        <v>Electricity Supply</v>
      </c>
      <c r="B517" s="375" t="str">
        <f>IF(ISBLANK(INDEX('Policy Characteristics'!B:B,MATCH($C517,'Policy Characteristics'!$C:$C,0))),"",INDEX('Policy Characteristics'!B:B,MATCH($C517,'Policy Characteristics'!$C:$C,0)))</f>
        <v>Subsidy for Electricity Production</v>
      </c>
      <c r="C517" s="363" t="str">
        <f t="shared" si="29"/>
        <v>Subsidy for Elec Production by Fuel</v>
      </c>
      <c r="D517" s="356" t="s">
        <v>823</v>
      </c>
      <c r="E517" s="255"/>
      <c r="F517" s="356" t="s">
        <v>824</v>
      </c>
      <c r="G517" s="356"/>
      <c r="H517" s="18">
        <v>1582</v>
      </c>
      <c r="I517" s="376" t="s">
        <v>731</v>
      </c>
      <c r="J517" s="377" t="str">
        <f>IF(ISBLANK(INDEX('Policy Characteristics'!D:D,MATCH($C517,'Policy Characteristics'!$C:$C,0))),"",INDEX('Policy Characteristics'!D:D,MATCH($C517,'Policy Characteristics'!$C:$C,0)))</f>
        <v>Subsidy for Electricity Production</v>
      </c>
      <c r="K517" s="363" t="str">
        <f>IF(ISBLANK(INDEX('Policy Characteristics'!E:E,MATCH($C517,'Policy Characteristics'!$C:$C,0))),"",INDEX('Policy Characteristics'!E:E,MATCH($C517,'Policy Characteristics'!$C:$C,0)))</f>
        <v>elec generation subsidy</v>
      </c>
      <c r="L517" s="363">
        <f>IF(ISBLANK(INDEX('Policy Characteristics'!F:F,MATCH($C517,'Policy Characteristics'!$C:$C,0))),"",INDEX('Policy Characteristics'!F:F,MATCH($C517,'Policy Characteristics'!$C:$C,0)))</f>
        <v>0</v>
      </c>
      <c r="M517" s="363">
        <f>IF(ISBLANK(INDEX('Policy Characteristics'!G:G,MATCH($C517,'Policy Characteristics'!$C:$C,0))),"",INDEX('Policy Characteristics'!G:G,MATCH($C517,'Policy Characteristics'!$C:$C,0)))</f>
        <v>100</v>
      </c>
      <c r="N517" s="363">
        <f>IF(ISBLANK(INDEX('Policy Characteristics'!H:H,MATCH($C517,'Policy Characteristics'!$C:$C,0))),"",INDEX('Policy Characteristics'!H:H,MATCH($C517,'Policy Characteristics'!$C:$C,0)))</f>
        <v>1</v>
      </c>
      <c r="O517" s="363" t="str">
        <f>IF(ISBLANK(INDEX('Policy Characteristics'!I:I,MATCH($C517,'Policy Characteristics'!$C:$C,0))),"",INDEX('Policy Characteristics'!I:I,MATCH($C517,'Policy Characteristics'!$C:$C,0)))</f>
        <v>thousand KRW/kWh</v>
      </c>
      <c r="P517" s="363"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63" t="str">
        <f>IF(ISBLANK(INDEX('Policy Characteristics'!K:K,MATCH($C517,'Policy Characteristics'!$C:$C,0))),"",INDEX('Policy Characteristics'!K:K,MATCH($C517,'Policy Characteristics'!$C:$C,0)))</f>
        <v>electricity-sector-main.html#subsidies</v>
      </c>
      <c r="R517" s="363" t="str">
        <f>IF(ISBLANK(INDEX('Policy Characteristics'!L:L,MATCH($C517,'Policy Characteristics'!$C:$C,0))),"",INDEX('Policy Characteristics'!L:L,MATCH($C517,'Policy Characteristics'!$C:$C,0)))</f>
        <v>subsidy-for-electricity-production.html</v>
      </c>
      <c r="S517" s="356"/>
    </row>
    <row r="518" spans="1:19" ht="19.95" customHeight="1">
      <c r="A518" s="363" t="str">
        <f>IF(ISBLANK(INDEX('Policy Characteristics'!A:A,MATCH($C518,'Policy Characteristics'!$C:$C,0))),"",INDEX('Policy Characteristics'!A:A,MATCH($C518,'Policy Characteristics'!$C:$C,0)))</f>
        <v>Electricity Supply</v>
      </c>
      <c r="B518" s="375" t="str">
        <f>IF(ISBLANK(INDEX('Policy Characteristics'!B:B,MATCH($C518,'Policy Characteristics'!$C:$C,0))),"",INDEX('Policy Characteristics'!B:B,MATCH($C518,'Policy Characteristics'!$C:$C,0)))</f>
        <v>Subsidy for Electricity Production</v>
      </c>
      <c r="C518" s="363" t="str">
        <f t="shared" si="29"/>
        <v>Subsidy for Elec Production by Fuel</v>
      </c>
      <c r="D518" s="356" t="s">
        <v>825</v>
      </c>
      <c r="E518" s="255"/>
      <c r="F518" s="356" t="s">
        <v>826</v>
      </c>
      <c r="G518" s="356"/>
      <c r="H518" s="18">
        <v>1584</v>
      </c>
      <c r="I518" s="378" t="s">
        <v>741</v>
      </c>
      <c r="J518" s="377" t="str">
        <f>IF(ISBLANK(INDEX('Policy Characteristics'!D:D,MATCH($C518,'Policy Characteristics'!$C:$C,0))),"",INDEX('Policy Characteristics'!D:D,MATCH($C518,'Policy Characteristics'!$C:$C,0)))</f>
        <v>Subsidy for Electricity Production</v>
      </c>
      <c r="K518" s="363" t="str">
        <f>IF(ISBLANK(INDEX('Policy Characteristics'!E:E,MATCH($C518,'Policy Characteristics'!$C:$C,0))),"",INDEX('Policy Characteristics'!E:E,MATCH($C518,'Policy Characteristics'!$C:$C,0)))</f>
        <v>elec generation subsidy</v>
      </c>
      <c r="L518" s="363">
        <f>IF(ISBLANK(INDEX('Policy Characteristics'!F:F,MATCH($C518,'Policy Characteristics'!$C:$C,0))),"",INDEX('Policy Characteristics'!F:F,MATCH($C518,'Policy Characteristics'!$C:$C,0)))</f>
        <v>0</v>
      </c>
      <c r="M518" s="363">
        <f>IF(ISBLANK(INDEX('Policy Characteristics'!G:G,MATCH($C518,'Policy Characteristics'!$C:$C,0))),"",INDEX('Policy Characteristics'!G:G,MATCH($C518,'Policy Characteristics'!$C:$C,0)))</f>
        <v>100</v>
      </c>
      <c r="N518" s="363">
        <f>IF(ISBLANK(INDEX('Policy Characteristics'!H:H,MATCH($C518,'Policy Characteristics'!$C:$C,0))),"",INDEX('Policy Characteristics'!H:H,MATCH($C518,'Policy Characteristics'!$C:$C,0)))</f>
        <v>1</v>
      </c>
      <c r="O518" s="363" t="str">
        <f>IF(ISBLANK(INDEX('Policy Characteristics'!I:I,MATCH($C518,'Policy Characteristics'!$C:$C,0))),"",INDEX('Policy Characteristics'!I:I,MATCH($C518,'Policy Characteristics'!$C:$C,0)))</f>
        <v>thousand KRW/kWh</v>
      </c>
      <c r="P518" s="363"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63" t="str">
        <f>IF(ISBLANK(INDEX('Policy Characteristics'!K:K,MATCH($C518,'Policy Characteristics'!$C:$C,0))),"",INDEX('Policy Characteristics'!K:K,MATCH($C518,'Policy Characteristics'!$C:$C,0)))</f>
        <v>electricity-sector-main.html#subsidies</v>
      </c>
      <c r="R518" s="363" t="str">
        <f>IF(ISBLANK(INDEX('Policy Characteristics'!L:L,MATCH($C518,'Policy Characteristics'!$C:$C,0))),"",INDEX('Policy Characteristics'!L:L,MATCH($C518,'Policy Characteristics'!$C:$C,0)))</f>
        <v>subsidy-for-electricity-production.html</v>
      </c>
      <c r="S518" s="356"/>
    </row>
    <row r="519" spans="1:19" ht="19.95" customHeight="1">
      <c r="A519" s="363" t="str">
        <f>IF(ISBLANK(INDEX('Policy Characteristics'!A:A,MATCH($C519,'Policy Characteristics'!$C:$C,0))),"",INDEX('Policy Characteristics'!A:A,MATCH($C519,'Policy Characteristics'!$C:$C,0)))</f>
        <v>Electricity Supply</v>
      </c>
      <c r="B519" s="375" t="str">
        <f>IF(ISBLANK(INDEX('Policy Characteristics'!B:B,MATCH($C519,'Policy Characteristics'!$C:$C,0))),"",INDEX('Policy Characteristics'!B:B,MATCH($C519,'Policy Characteristics'!$C:$C,0)))</f>
        <v>Subsidy for Electricity Production</v>
      </c>
      <c r="C519" s="363" t="str">
        <f t="shared" si="29"/>
        <v>Subsidy for Elec Production by Fuel</v>
      </c>
      <c r="D519" s="356" t="s">
        <v>827</v>
      </c>
      <c r="E519" s="255"/>
      <c r="F519" s="356" t="s">
        <v>828</v>
      </c>
      <c r="G519" s="356"/>
      <c r="H519" s="18">
        <v>1586</v>
      </c>
      <c r="I519" s="378" t="s">
        <v>741</v>
      </c>
      <c r="J519" s="377" t="str">
        <f>IF(ISBLANK(INDEX('Policy Characteristics'!D:D,MATCH($C519,'Policy Characteristics'!$C:$C,0))),"",INDEX('Policy Characteristics'!D:D,MATCH($C519,'Policy Characteristics'!$C:$C,0)))</f>
        <v>Subsidy for Electricity Production</v>
      </c>
      <c r="K519" s="363" t="str">
        <f>IF(ISBLANK(INDEX('Policy Characteristics'!E:E,MATCH($C519,'Policy Characteristics'!$C:$C,0))),"",INDEX('Policy Characteristics'!E:E,MATCH($C519,'Policy Characteristics'!$C:$C,0)))</f>
        <v>elec generation subsidy</v>
      </c>
      <c r="L519" s="363">
        <f>IF(ISBLANK(INDEX('Policy Characteristics'!F:F,MATCH($C519,'Policy Characteristics'!$C:$C,0))),"",INDEX('Policy Characteristics'!F:F,MATCH($C519,'Policy Characteristics'!$C:$C,0)))</f>
        <v>0</v>
      </c>
      <c r="M519" s="363">
        <f>IF(ISBLANK(INDEX('Policy Characteristics'!G:G,MATCH($C519,'Policy Characteristics'!$C:$C,0))),"",INDEX('Policy Characteristics'!G:G,MATCH($C519,'Policy Characteristics'!$C:$C,0)))</f>
        <v>100</v>
      </c>
      <c r="N519" s="363">
        <f>IF(ISBLANK(INDEX('Policy Characteristics'!H:H,MATCH($C519,'Policy Characteristics'!$C:$C,0))),"",INDEX('Policy Characteristics'!H:H,MATCH($C519,'Policy Characteristics'!$C:$C,0)))</f>
        <v>1</v>
      </c>
      <c r="O519" s="363" t="str">
        <f>IF(ISBLANK(INDEX('Policy Characteristics'!I:I,MATCH($C519,'Policy Characteristics'!$C:$C,0))),"",INDEX('Policy Characteristics'!I:I,MATCH($C519,'Policy Characteristics'!$C:$C,0)))</f>
        <v>thousand KRW/kWh</v>
      </c>
      <c r="P519" s="363"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63" t="str">
        <f>IF(ISBLANK(INDEX('Policy Characteristics'!K:K,MATCH($C519,'Policy Characteristics'!$C:$C,0))),"",INDEX('Policy Characteristics'!K:K,MATCH($C519,'Policy Characteristics'!$C:$C,0)))</f>
        <v>electricity-sector-main.html#subsidies</v>
      </c>
      <c r="R519" s="363" t="str">
        <f>IF(ISBLANK(INDEX('Policy Characteristics'!L:L,MATCH($C519,'Policy Characteristics'!$C:$C,0))),"",INDEX('Policy Characteristics'!L:L,MATCH($C519,'Policy Characteristics'!$C:$C,0)))</f>
        <v>subsidy-for-electricity-production.html</v>
      </c>
      <c r="S519" s="356"/>
    </row>
    <row r="520" spans="1:19" ht="19.95" customHeight="1">
      <c r="A520" s="363" t="str">
        <f>IF(ISBLANK(INDEX('Policy Characteristics'!A:A,MATCH($C520,'Policy Characteristics'!$C:$C,0))),"",INDEX('Policy Characteristics'!A:A,MATCH($C520,'Policy Characteristics'!$C:$C,0)))</f>
        <v>Electricity Supply</v>
      </c>
      <c r="B520" s="375" t="str">
        <f>IF(ISBLANK(INDEX('Policy Characteristics'!B:B,MATCH($C520,'Policy Characteristics'!$C:$C,0))),"",INDEX('Policy Characteristics'!B:B,MATCH($C520,'Policy Characteristics'!$C:$C,0)))</f>
        <v>Subsidy for Electricity Production</v>
      </c>
      <c r="C520" s="363" t="str">
        <f t="shared" si="29"/>
        <v>Subsidy for Elec Production by Fuel</v>
      </c>
      <c r="D520" s="356" t="s">
        <v>829</v>
      </c>
      <c r="E520" s="255"/>
      <c r="F520" s="356" t="s">
        <v>830</v>
      </c>
      <c r="G520" s="356"/>
      <c r="H520" s="18">
        <v>1588</v>
      </c>
      <c r="I520" s="378" t="s">
        <v>731</v>
      </c>
      <c r="J520" s="377" t="str">
        <f>IF(ISBLANK(INDEX('Policy Characteristics'!D:D,MATCH($C520,'Policy Characteristics'!$C:$C,0))),"",INDEX('Policy Characteristics'!D:D,MATCH($C520,'Policy Characteristics'!$C:$C,0)))</f>
        <v>Subsidy for Electricity Production</v>
      </c>
      <c r="K520" s="363" t="str">
        <f>IF(ISBLANK(INDEX('Policy Characteristics'!E:E,MATCH($C520,'Policy Characteristics'!$C:$C,0))),"",INDEX('Policy Characteristics'!E:E,MATCH($C520,'Policy Characteristics'!$C:$C,0)))</f>
        <v>elec generation subsidy</v>
      </c>
      <c r="L520" s="363">
        <f>IF(ISBLANK(INDEX('Policy Characteristics'!F:F,MATCH($C520,'Policy Characteristics'!$C:$C,0))),"",INDEX('Policy Characteristics'!F:F,MATCH($C520,'Policy Characteristics'!$C:$C,0)))</f>
        <v>0</v>
      </c>
      <c r="M520" s="363">
        <f>IF(ISBLANK(INDEX('Policy Characteristics'!G:G,MATCH($C520,'Policy Characteristics'!$C:$C,0))),"",INDEX('Policy Characteristics'!G:G,MATCH($C520,'Policy Characteristics'!$C:$C,0)))</f>
        <v>100</v>
      </c>
      <c r="N520" s="363">
        <f>IF(ISBLANK(INDEX('Policy Characteristics'!H:H,MATCH($C520,'Policy Characteristics'!$C:$C,0))),"",INDEX('Policy Characteristics'!H:H,MATCH($C520,'Policy Characteristics'!$C:$C,0)))</f>
        <v>1</v>
      </c>
      <c r="O520" s="363" t="str">
        <f>IF(ISBLANK(INDEX('Policy Characteristics'!I:I,MATCH($C520,'Policy Characteristics'!$C:$C,0))),"",INDEX('Policy Characteristics'!I:I,MATCH($C520,'Policy Characteristics'!$C:$C,0)))</f>
        <v>thousand KRW/kWh</v>
      </c>
      <c r="P520" s="363"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63" t="str">
        <f>IF(ISBLANK(INDEX('Policy Characteristics'!K:K,MATCH($C520,'Policy Characteristics'!$C:$C,0))),"",INDEX('Policy Characteristics'!K:K,MATCH($C520,'Policy Characteristics'!$C:$C,0)))</f>
        <v>electricity-sector-main.html#subsidies</v>
      </c>
      <c r="R520" s="363" t="str">
        <f>IF(ISBLANK(INDEX('Policy Characteristics'!L:L,MATCH($C520,'Policy Characteristics'!$C:$C,0))),"",INDEX('Policy Characteristics'!L:L,MATCH($C520,'Policy Characteristics'!$C:$C,0)))</f>
        <v>subsidy-for-electricity-production.html</v>
      </c>
      <c r="S520" s="356"/>
    </row>
    <row r="521" spans="1:19" ht="19.95" customHeight="1">
      <c r="A521" s="363" t="str">
        <f>IF(ISBLANK(INDEX('Policy Characteristics'!A:A,MATCH($C521,'Policy Characteristics'!$C:$C,0))),"",INDEX('Policy Characteristics'!A:A,MATCH($C521,'Policy Characteristics'!$C:$C,0)))</f>
        <v>Electricity Supply</v>
      </c>
      <c r="B521" s="375" t="str">
        <f>IF(ISBLANK(INDEX('Policy Characteristics'!B:B,MATCH($C521,'Policy Characteristics'!$C:$C,0))),"",INDEX('Policy Characteristics'!B:B,MATCH($C521,'Policy Characteristics'!$C:$C,0)))</f>
        <v>Subsidy for Electricity Production</v>
      </c>
      <c r="C521" s="363" t="str">
        <f t="shared" si="29"/>
        <v>Subsidy for Elec Production by Fuel</v>
      </c>
      <c r="D521" s="356" t="s">
        <v>831</v>
      </c>
      <c r="E521" s="255"/>
      <c r="F521" s="356" t="s">
        <v>832</v>
      </c>
      <c r="G521" s="356"/>
      <c r="H521" s="18">
        <v>1797</v>
      </c>
      <c r="I521" s="378" t="s">
        <v>731</v>
      </c>
      <c r="J521" s="377" t="str">
        <f>IF(ISBLANK(INDEX('Policy Characteristics'!D:D,MATCH($C521,'Policy Characteristics'!$C:$C,0))),"",INDEX('Policy Characteristics'!D:D,MATCH($C521,'Policy Characteristics'!$C:$C,0)))</f>
        <v>Subsidy for Electricity Production</v>
      </c>
      <c r="K521" s="363" t="str">
        <f>IF(ISBLANK(INDEX('Policy Characteristics'!E:E,MATCH($C521,'Policy Characteristics'!$C:$C,0))),"",INDEX('Policy Characteristics'!E:E,MATCH($C521,'Policy Characteristics'!$C:$C,0)))</f>
        <v>elec generation subsidy</v>
      </c>
      <c r="L521" s="363">
        <f>IF(ISBLANK(INDEX('Policy Characteristics'!F:F,MATCH($C521,'Policy Characteristics'!$C:$C,0))),"",INDEX('Policy Characteristics'!F:F,MATCH($C521,'Policy Characteristics'!$C:$C,0)))</f>
        <v>0</v>
      </c>
      <c r="M521" s="363">
        <f>IF(ISBLANK(INDEX('Policy Characteristics'!G:G,MATCH($C521,'Policy Characteristics'!$C:$C,0))),"",INDEX('Policy Characteristics'!G:G,MATCH($C521,'Policy Characteristics'!$C:$C,0)))</f>
        <v>100</v>
      </c>
      <c r="N521" s="363">
        <f>IF(ISBLANK(INDEX('Policy Characteristics'!H:H,MATCH($C521,'Policy Characteristics'!$C:$C,0))),"",INDEX('Policy Characteristics'!H:H,MATCH($C521,'Policy Characteristics'!$C:$C,0)))</f>
        <v>1</v>
      </c>
      <c r="O521" s="363" t="str">
        <f>IF(ISBLANK(INDEX('Policy Characteristics'!I:I,MATCH($C521,'Policy Characteristics'!$C:$C,0))),"",INDEX('Policy Characteristics'!I:I,MATCH($C521,'Policy Characteristics'!$C:$C,0)))</f>
        <v>thousand KRW/kWh</v>
      </c>
      <c r="P521" s="363"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63" t="str">
        <f>IF(ISBLANK(INDEX('Policy Characteristics'!K:K,MATCH($C521,'Policy Characteristics'!$C:$C,0))),"",INDEX('Policy Characteristics'!K:K,MATCH($C521,'Policy Characteristics'!$C:$C,0)))</f>
        <v>electricity-sector-main.html#subsidies</v>
      </c>
      <c r="R521" s="363" t="str">
        <f>IF(ISBLANK(INDEX('Policy Characteristics'!L:L,MATCH($C521,'Policy Characteristics'!$C:$C,0))),"",INDEX('Policy Characteristics'!L:L,MATCH($C521,'Policy Characteristics'!$C:$C,0)))</f>
        <v>subsidy-for-electricity-production.html</v>
      </c>
      <c r="S521" s="356"/>
    </row>
    <row r="522" spans="1:19" ht="19.95" customHeight="1">
      <c r="A522" s="363" t="str">
        <f>IF(ISBLANK(INDEX('Policy Characteristics'!A:A,MATCH($C522,'Policy Characteristics'!$C:$C,0))),"",INDEX('Policy Characteristics'!A:A,MATCH($C522,'Policy Characteristics'!$C:$C,0)))</f>
        <v>Electricity Supply</v>
      </c>
      <c r="B522" s="375" t="str">
        <f>IF(ISBLANK(INDEX('Policy Characteristics'!B:B,MATCH($C522,'Policy Characteristics'!$C:$C,0))),"",INDEX('Policy Characteristics'!B:B,MATCH($C522,'Policy Characteristics'!$C:$C,0)))</f>
        <v>Subsidy for Electricity Production</v>
      </c>
      <c r="C522" s="363" t="str">
        <f t="shared" si="29"/>
        <v>Subsidy for Elec Production by Fuel</v>
      </c>
      <c r="D522" s="356" t="s">
        <v>833</v>
      </c>
      <c r="E522" s="255"/>
      <c r="F522" s="356" t="s">
        <v>834</v>
      </c>
      <c r="G522" s="356"/>
      <c r="H522" s="18">
        <v>1798</v>
      </c>
      <c r="I522" s="378" t="s">
        <v>731</v>
      </c>
      <c r="J522" s="377" t="str">
        <f>IF(ISBLANK(INDEX('Policy Characteristics'!D:D,MATCH($C522,'Policy Characteristics'!$C:$C,0))),"",INDEX('Policy Characteristics'!D:D,MATCH($C522,'Policy Characteristics'!$C:$C,0)))</f>
        <v>Subsidy for Electricity Production</v>
      </c>
      <c r="K522" s="363" t="str">
        <f>IF(ISBLANK(INDEX('Policy Characteristics'!E:E,MATCH($C522,'Policy Characteristics'!$C:$C,0))),"",INDEX('Policy Characteristics'!E:E,MATCH($C522,'Policy Characteristics'!$C:$C,0)))</f>
        <v>elec generation subsidy</v>
      </c>
      <c r="L522" s="363">
        <f>IF(ISBLANK(INDEX('Policy Characteristics'!F:F,MATCH($C522,'Policy Characteristics'!$C:$C,0))),"",INDEX('Policy Characteristics'!F:F,MATCH($C522,'Policy Characteristics'!$C:$C,0)))</f>
        <v>0</v>
      </c>
      <c r="M522" s="363">
        <f>IF(ISBLANK(INDEX('Policy Characteristics'!G:G,MATCH($C522,'Policy Characteristics'!$C:$C,0))),"",INDEX('Policy Characteristics'!G:G,MATCH($C522,'Policy Characteristics'!$C:$C,0)))</f>
        <v>100</v>
      </c>
      <c r="N522" s="363">
        <f>IF(ISBLANK(INDEX('Policy Characteristics'!H:H,MATCH($C522,'Policy Characteristics'!$C:$C,0))),"",INDEX('Policy Characteristics'!H:H,MATCH($C522,'Policy Characteristics'!$C:$C,0)))</f>
        <v>1</v>
      </c>
      <c r="O522" s="363" t="str">
        <f>IF(ISBLANK(INDEX('Policy Characteristics'!I:I,MATCH($C522,'Policy Characteristics'!$C:$C,0))),"",INDEX('Policy Characteristics'!I:I,MATCH($C522,'Policy Characteristics'!$C:$C,0)))</f>
        <v>thousand KRW/kWh</v>
      </c>
      <c r="P522" s="363"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63" t="str">
        <f>IF(ISBLANK(INDEX('Policy Characteristics'!K:K,MATCH($C522,'Policy Characteristics'!$C:$C,0))),"",INDEX('Policy Characteristics'!K:K,MATCH($C522,'Policy Characteristics'!$C:$C,0)))</f>
        <v>electricity-sector-main.html#subsidies</v>
      </c>
      <c r="R522" s="363" t="str">
        <f>IF(ISBLANK(INDEX('Policy Characteristics'!L:L,MATCH($C522,'Policy Characteristics'!$C:$C,0))),"",INDEX('Policy Characteristics'!L:L,MATCH($C522,'Policy Characteristics'!$C:$C,0)))</f>
        <v>subsidy-for-electricity-production.html</v>
      </c>
      <c r="S522" s="356"/>
    </row>
    <row r="523" spans="1:19" ht="19.95" customHeight="1">
      <c r="A523" s="363" t="str">
        <f>IF(ISBLANK(INDEX('Policy Characteristics'!A:A,MATCH($C523,'Policy Characteristics'!$C:$C,0))),"",INDEX('Policy Characteristics'!A:A,MATCH($C523,'Policy Characteristics'!$C:$C,0)))</f>
        <v>Electricity Supply</v>
      </c>
      <c r="B523" s="375" t="str">
        <f>IF(ISBLANK(INDEX('Policy Characteristics'!B:B,MATCH($C523,'Policy Characteristics'!$C:$C,0))),"",INDEX('Policy Characteristics'!B:B,MATCH($C523,'Policy Characteristics'!$C:$C,0)))</f>
        <v>Subsidy for Electricity Production</v>
      </c>
      <c r="C523" s="363" t="str">
        <f t="shared" si="29"/>
        <v>Subsidy for Elec Production by Fuel</v>
      </c>
      <c r="D523" s="356" t="s">
        <v>835</v>
      </c>
      <c r="E523" s="255"/>
      <c r="F523" s="356" t="s">
        <v>836</v>
      </c>
      <c r="G523" s="356"/>
      <c r="H523" s="18">
        <v>1799</v>
      </c>
      <c r="I523" s="378" t="s">
        <v>731</v>
      </c>
      <c r="J523" s="377" t="str">
        <f>IF(ISBLANK(INDEX('Policy Characteristics'!D:D,MATCH($C523,'Policy Characteristics'!$C:$C,0))),"",INDEX('Policy Characteristics'!D:D,MATCH($C523,'Policy Characteristics'!$C:$C,0)))</f>
        <v>Subsidy for Electricity Production</v>
      </c>
      <c r="K523" s="363" t="str">
        <f>IF(ISBLANK(INDEX('Policy Characteristics'!E:E,MATCH($C523,'Policy Characteristics'!$C:$C,0))),"",INDEX('Policy Characteristics'!E:E,MATCH($C523,'Policy Characteristics'!$C:$C,0)))</f>
        <v>elec generation subsidy</v>
      </c>
      <c r="L523" s="363">
        <f>IF(ISBLANK(INDEX('Policy Characteristics'!F:F,MATCH($C523,'Policy Characteristics'!$C:$C,0))),"",INDEX('Policy Characteristics'!F:F,MATCH($C523,'Policy Characteristics'!$C:$C,0)))</f>
        <v>0</v>
      </c>
      <c r="M523" s="363">
        <f>IF(ISBLANK(INDEX('Policy Characteristics'!G:G,MATCH($C523,'Policy Characteristics'!$C:$C,0))),"",INDEX('Policy Characteristics'!G:G,MATCH($C523,'Policy Characteristics'!$C:$C,0)))</f>
        <v>100</v>
      </c>
      <c r="N523" s="363">
        <f>IF(ISBLANK(INDEX('Policy Characteristics'!H:H,MATCH($C523,'Policy Characteristics'!$C:$C,0))),"",INDEX('Policy Characteristics'!H:H,MATCH($C523,'Policy Characteristics'!$C:$C,0)))</f>
        <v>1</v>
      </c>
      <c r="O523" s="363" t="str">
        <f>IF(ISBLANK(INDEX('Policy Characteristics'!I:I,MATCH($C523,'Policy Characteristics'!$C:$C,0))),"",INDEX('Policy Characteristics'!I:I,MATCH($C523,'Policy Characteristics'!$C:$C,0)))</f>
        <v>thousand KRW/kWh</v>
      </c>
      <c r="P523" s="363"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63" t="str">
        <f>IF(ISBLANK(INDEX('Policy Characteristics'!K:K,MATCH($C523,'Policy Characteristics'!$C:$C,0))),"",INDEX('Policy Characteristics'!K:K,MATCH($C523,'Policy Characteristics'!$C:$C,0)))</f>
        <v>electricity-sector-main.html#subsidies</v>
      </c>
      <c r="R523" s="363" t="str">
        <f>IF(ISBLANK(INDEX('Policy Characteristics'!L:L,MATCH($C523,'Policy Characteristics'!$C:$C,0))),"",INDEX('Policy Characteristics'!L:L,MATCH($C523,'Policy Characteristics'!$C:$C,0)))</f>
        <v>subsidy-for-electricity-production.html</v>
      </c>
      <c r="S523" s="356"/>
    </row>
    <row r="524" spans="1:19" ht="19.95" customHeight="1">
      <c r="A524" s="363" t="str">
        <f>IF(ISBLANK(INDEX('Policy Characteristics'!A:A,MATCH($C524,'Policy Characteristics'!$C:$C,0))),"",INDEX('Policy Characteristics'!A:A,MATCH($C524,'Policy Characteristics'!$C:$C,0)))</f>
        <v>Electricity Supply</v>
      </c>
      <c r="B524" s="375" t="str">
        <f>IF(ISBLANK(INDEX('Policy Characteristics'!B:B,MATCH($C524,'Policy Characteristics'!$C:$C,0))),"",INDEX('Policy Characteristics'!B:B,MATCH($C524,'Policy Characteristics'!$C:$C,0)))</f>
        <v>Subsidy for Electricity Production</v>
      </c>
      <c r="C524" s="363" t="str">
        <f t="shared" si="29"/>
        <v>Subsidy for Elec Production by Fuel</v>
      </c>
      <c r="D524" s="356" t="s">
        <v>837</v>
      </c>
      <c r="E524" s="255"/>
      <c r="F524" s="356" t="s">
        <v>838</v>
      </c>
      <c r="G524" s="356"/>
      <c r="H524" s="18">
        <v>1800</v>
      </c>
      <c r="I524" s="378" t="s">
        <v>731</v>
      </c>
      <c r="J524" s="377" t="str">
        <f>IF(ISBLANK(INDEX('Policy Characteristics'!D:D,MATCH($C524,'Policy Characteristics'!$C:$C,0))),"",INDEX('Policy Characteristics'!D:D,MATCH($C524,'Policy Characteristics'!$C:$C,0)))</f>
        <v>Subsidy for Electricity Production</v>
      </c>
      <c r="K524" s="363" t="str">
        <f>IF(ISBLANK(INDEX('Policy Characteristics'!E:E,MATCH($C524,'Policy Characteristics'!$C:$C,0))),"",INDEX('Policy Characteristics'!E:E,MATCH($C524,'Policy Characteristics'!$C:$C,0)))</f>
        <v>elec generation subsidy</v>
      </c>
      <c r="L524" s="363">
        <f>IF(ISBLANK(INDEX('Policy Characteristics'!F:F,MATCH($C524,'Policy Characteristics'!$C:$C,0))),"",INDEX('Policy Characteristics'!F:F,MATCH($C524,'Policy Characteristics'!$C:$C,0)))</f>
        <v>0</v>
      </c>
      <c r="M524" s="363">
        <f>IF(ISBLANK(INDEX('Policy Characteristics'!G:G,MATCH($C524,'Policy Characteristics'!$C:$C,0))),"",INDEX('Policy Characteristics'!G:G,MATCH($C524,'Policy Characteristics'!$C:$C,0)))</f>
        <v>100</v>
      </c>
      <c r="N524" s="363">
        <f>IF(ISBLANK(INDEX('Policy Characteristics'!H:H,MATCH($C524,'Policy Characteristics'!$C:$C,0))),"",INDEX('Policy Characteristics'!H:H,MATCH($C524,'Policy Characteristics'!$C:$C,0)))</f>
        <v>1</v>
      </c>
      <c r="O524" s="363" t="str">
        <f>IF(ISBLANK(INDEX('Policy Characteristics'!I:I,MATCH($C524,'Policy Characteristics'!$C:$C,0))),"",INDEX('Policy Characteristics'!I:I,MATCH($C524,'Policy Characteristics'!$C:$C,0)))</f>
        <v>thousand KRW/kWh</v>
      </c>
      <c r="P524" s="363"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63" t="str">
        <f>IF(ISBLANK(INDEX('Policy Characteristics'!K:K,MATCH($C524,'Policy Characteristics'!$C:$C,0))),"",INDEX('Policy Characteristics'!K:K,MATCH($C524,'Policy Characteristics'!$C:$C,0)))</f>
        <v>electricity-sector-main.html#subsidies</v>
      </c>
      <c r="R524" s="363" t="str">
        <f>IF(ISBLANK(INDEX('Policy Characteristics'!L:L,MATCH($C524,'Policy Characteristics'!$C:$C,0))),"",INDEX('Policy Characteristics'!L:L,MATCH($C524,'Policy Characteristics'!$C:$C,0)))</f>
        <v>subsidy-for-electricity-production.html</v>
      </c>
      <c r="S524" s="356"/>
    </row>
    <row r="525" spans="1:19" ht="19.95" customHeight="1">
      <c r="A525" s="363" t="str">
        <f>IF(ISBLANK(INDEX('Policy Characteristics'!A:A,MATCH($C525,'Policy Characteristics'!$C:$C,0))),"",INDEX('Policy Characteristics'!A:A,MATCH($C525,'Policy Characteristics'!$C:$C,0)))</f>
        <v>Electricity Supply</v>
      </c>
      <c r="B525" s="375" t="str">
        <f>IF(ISBLANK(INDEX('Policy Characteristics'!B:B,MATCH($C525,'Policy Characteristics'!$C:$C,0))),"",INDEX('Policy Characteristics'!B:B,MATCH($C525,'Policy Characteristics'!$C:$C,0)))</f>
        <v>Subsidy for Electricity Production</v>
      </c>
      <c r="C525" s="363" t="str">
        <f t="shared" si="29"/>
        <v>Subsidy for Elec Production by Fuel</v>
      </c>
      <c r="D525" s="356" t="s">
        <v>839</v>
      </c>
      <c r="E525" s="255"/>
      <c r="F525" s="356" t="s">
        <v>840</v>
      </c>
      <c r="G525" s="356"/>
      <c r="H525" s="18">
        <v>1801</v>
      </c>
      <c r="I525" s="378" t="s">
        <v>731</v>
      </c>
      <c r="J525" s="377" t="str">
        <f>IF(ISBLANK(INDEX('Policy Characteristics'!D:D,MATCH($C525,'Policy Characteristics'!$C:$C,0))),"",INDEX('Policy Characteristics'!D:D,MATCH($C525,'Policy Characteristics'!$C:$C,0)))</f>
        <v>Subsidy for Electricity Production</v>
      </c>
      <c r="K525" s="363" t="str">
        <f>IF(ISBLANK(INDEX('Policy Characteristics'!E:E,MATCH($C525,'Policy Characteristics'!$C:$C,0))),"",INDEX('Policy Characteristics'!E:E,MATCH($C525,'Policy Characteristics'!$C:$C,0)))</f>
        <v>elec generation subsidy</v>
      </c>
      <c r="L525" s="363">
        <f>IF(ISBLANK(INDEX('Policy Characteristics'!F:F,MATCH($C525,'Policy Characteristics'!$C:$C,0))),"",INDEX('Policy Characteristics'!F:F,MATCH($C525,'Policy Characteristics'!$C:$C,0)))</f>
        <v>0</v>
      </c>
      <c r="M525" s="363">
        <f>IF(ISBLANK(INDEX('Policy Characteristics'!G:G,MATCH($C525,'Policy Characteristics'!$C:$C,0))),"",INDEX('Policy Characteristics'!G:G,MATCH($C525,'Policy Characteristics'!$C:$C,0)))</f>
        <v>100</v>
      </c>
      <c r="N525" s="363">
        <f>IF(ISBLANK(INDEX('Policy Characteristics'!H:H,MATCH($C525,'Policy Characteristics'!$C:$C,0))),"",INDEX('Policy Characteristics'!H:H,MATCH($C525,'Policy Characteristics'!$C:$C,0)))</f>
        <v>1</v>
      </c>
      <c r="O525" s="363" t="str">
        <f>IF(ISBLANK(INDEX('Policy Characteristics'!I:I,MATCH($C525,'Policy Characteristics'!$C:$C,0))),"",INDEX('Policy Characteristics'!I:I,MATCH($C525,'Policy Characteristics'!$C:$C,0)))</f>
        <v>thousand KRW/kWh</v>
      </c>
      <c r="P525" s="363"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63" t="str">
        <f>IF(ISBLANK(INDEX('Policy Characteristics'!K:K,MATCH($C525,'Policy Characteristics'!$C:$C,0))),"",INDEX('Policy Characteristics'!K:K,MATCH($C525,'Policy Characteristics'!$C:$C,0)))</f>
        <v>electricity-sector-main.html#subsidies</v>
      </c>
      <c r="R525" s="363" t="str">
        <f>IF(ISBLANK(INDEX('Policy Characteristics'!L:L,MATCH($C525,'Policy Characteristics'!$C:$C,0))),"",INDEX('Policy Characteristics'!L:L,MATCH($C525,'Policy Characteristics'!$C:$C,0)))</f>
        <v>subsidy-for-electricity-production.html</v>
      </c>
      <c r="S525" s="356"/>
    </row>
    <row r="526" spans="1:19" ht="19.95" customHeight="1">
      <c r="A526" s="363" t="str">
        <f>IF(ISBLANK(INDEX('Policy Characteristics'!A:A,MATCH($C526,'Policy Characteristics'!$C:$C,0))),"",INDEX('Policy Characteristics'!A:A,MATCH($C526,'Policy Characteristics'!$C:$C,0)))</f>
        <v>Electricity Supply</v>
      </c>
      <c r="B526" s="375" t="str">
        <f>IF(ISBLANK(INDEX('Policy Characteristics'!B:B,MATCH($C526,'Policy Characteristics'!$C:$C,0))),"",INDEX('Policy Characteristics'!B:B,MATCH($C526,'Policy Characteristics'!$C:$C,0)))</f>
        <v>Subsidy for Electricity Production</v>
      </c>
      <c r="C526" s="363" t="str">
        <f t="shared" si="29"/>
        <v>Subsidy for Elec Production by Fuel</v>
      </c>
      <c r="D526" s="356" t="s">
        <v>841</v>
      </c>
      <c r="E526" s="255"/>
      <c r="F526" s="356" t="s">
        <v>842</v>
      </c>
      <c r="G526" s="356"/>
      <c r="H526" s="18">
        <v>1802</v>
      </c>
      <c r="I526" s="378" t="s">
        <v>731</v>
      </c>
      <c r="J526" s="377" t="str">
        <f>IF(ISBLANK(INDEX('Policy Characteristics'!D:D,MATCH($C526,'Policy Characteristics'!$C:$C,0))),"",INDEX('Policy Characteristics'!D:D,MATCH($C526,'Policy Characteristics'!$C:$C,0)))</f>
        <v>Subsidy for Electricity Production</v>
      </c>
      <c r="K526" s="363" t="str">
        <f>IF(ISBLANK(INDEX('Policy Characteristics'!E:E,MATCH($C526,'Policy Characteristics'!$C:$C,0))),"",INDEX('Policy Characteristics'!E:E,MATCH($C526,'Policy Characteristics'!$C:$C,0)))</f>
        <v>elec generation subsidy</v>
      </c>
      <c r="L526" s="363">
        <f>IF(ISBLANK(INDEX('Policy Characteristics'!F:F,MATCH($C526,'Policy Characteristics'!$C:$C,0))),"",INDEX('Policy Characteristics'!F:F,MATCH($C526,'Policy Characteristics'!$C:$C,0)))</f>
        <v>0</v>
      </c>
      <c r="M526" s="363">
        <f>IF(ISBLANK(INDEX('Policy Characteristics'!G:G,MATCH($C526,'Policy Characteristics'!$C:$C,0))),"",INDEX('Policy Characteristics'!G:G,MATCH($C526,'Policy Characteristics'!$C:$C,0)))</f>
        <v>100</v>
      </c>
      <c r="N526" s="363">
        <f>IF(ISBLANK(INDEX('Policy Characteristics'!H:H,MATCH($C526,'Policy Characteristics'!$C:$C,0))),"",INDEX('Policy Characteristics'!H:H,MATCH($C526,'Policy Characteristics'!$C:$C,0)))</f>
        <v>1</v>
      </c>
      <c r="O526" s="363" t="str">
        <f>IF(ISBLANK(INDEX('Policy Characteristics'!I:I,MATCH($C526,'Policy Characteristics'!$C:$C,0))),"",INDEX('Policy Characteristics'!I:I,MATCH($C526,'Policy Characteristics'!$C:$C,0)))</f>
        <v>thousand KRW/kWh</v>
      </c>
      <c r="P526" s="363"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63" t="str">
        <f>IF(ISBLANK(INDEX('Policy Characteristics'!K:K,MATCH($C526,'Policy Characteristics'!$C:$C,0))),"",INDEX('Policy Characteristics'!K:K,MATCH($C526,'Policy Characteristics'!$C:$C,0)))</f>
        <v>electricity-sector-main.html#subsidies</v>
      </c>
      <c r="R526" s="363" t="str">
        <f>IF(ISBLANK(INDEX('Policy Characteristics'!L:L,MATCH($C526,'Policy Characteristics'!$C:$C,0))),"",INDEX('Policy Characteristics'!L:L,MATCH($C526,'Policy Characteristics'!$C:$C,0)))</f>
        <v>subsidy-for-electricity-production.html</v>
      </c>
      <c r="S526" s="356"/>
    </row>
    <row r="527" spans="1:19" ht="19.95" customHeight="1">
      <c r="A527" s="363" t="str">
        <f>IF(ISBLANK(INDEX('Policy Characteristics'!A:A,MATCH($C527,'Policy Characteristics'!$C:$C,0))),"",INDEX('Policy Characteristics'!A:A,MATCH($C527,'Policy Characteristics'!$C:$C,0)))</f>
        <v>Electricity Supply</v>
      </c>
      <c r="B527" s="375" t="str">
        <f>IF(ISBLANK(INDEX('Policy Characteristics'!B:B,MATCH($C527,'Policy Characteristics'!$C:$C,0))),"",INDEX('Policy Characteristics'!B:B,MATCH($C527,'Policy Characteristics'!$C:$C,0)))</f>
        <v>Subsidy for Electricity Production</v>
      </c>
      <c r="C527" s="363" t="str">
        <f t="shared" si="29"/>
        <v>Subsidy for Elec Production by Fuel</v>
      </c>
      <c r="D527" s="356" t="s">
        <v>843</v>
      </c>
      <c r="E527" s="255"/>
      <c r="F527" s="356" t="s">
        <v>844</v>
      </c>
      <c r="G527" s="356"/>
      <c r="H527" s="18">
        <v>2244</v>
      </c>
      <c r="I527" s="378" t="s">
        <v>731</v>
      </c>
      <c r="J527" s="377" t="str">
        <f>IF(ISBLANK(INDEX('Policy Characteristics'!D:D,MATCH($C527,'Policy Characteristics'!$C:$C,0))),"",INDEX('Policy Characteristics'!D:D,MATCH($C527,'Policy Characteristics'!$C:$C,0)))</f>
        <v>Subsidy for Electricity Production</v>
      </c>
      <c r="K527" s="363" t="str">
        <f>IF(ISBLANK(INDEX('Policy Characteristics'!E:E,MATCH($C527,'Policy Characteristics'!$C:$C,0))),"",INDEX('Policy Characteristics'!E:E,MATCH($C527,'Policy Characteristics'!$C:$C,0)))</f>
        <v>elec generation subsidy</v>
      </c>
      <c r="L527" s="363">
        <f>IF(ISBLANK(INDEX('Policy Characteristics'!F:F,MATCH($C527,'Policy Characteristics'!$C:$C,0))),"",INDEX('Policy Characteristics'!F:F,MATCH($C527,'Policy Characteristics'!$C:$C,0)))</f>
        <v>0</v>
      </c>
      <c r="M527" s="363">
        <f>IF(ISBLANK(INDEX('Policy Characteristics'!G:G,MATCH($C527,'Policy Characteristics'!$C:$C,0))),"",INDEX('Policy Characteristics'!G:G,MATCH($C527,'Policy Characteristics'!$C:$C,0)))</f>
        <v>100</v>
      </c>
      <c r="N527" s="363">
        <f>IF(ISBLANK(INDEX('Policy Characteristics'!H:H,MATCH($C527,'Policy Characteristics'!$C:$C,0))),"",INDEX('Policy Characteristics'!H:H,MATCH($C527,'Policy Characteristics'!$C:$C,0)))</f>
        <v>1</v>
      </c>
      <c r="O527" s="363" t="str">
        <f>IF(ISBLANK(INDEX('Policy Characteristics'!I:I,MATCH($C527,'Policy Characteristics'!$C:$C,0))),"",INDEX('Policy Characteristics'!I:I,MATCH($C527,'Policy Characteristics'!$C:$C,0)))</f>
        <v>thousand KRW/kWh</v>
      </c>
      <c r="P527" s="363"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63" t="str">
        <f>IF(ISBLANK(INDEX('Policy Characteristics'!K:K,MATCH($C527,'Policy Characteristics'!$C:$C,0))),"",INDEX('Policy Characteristics'!K:K,MATCH($C527,'Policy Characteristics'!$C:$C,0)))</f>
        <v>electricity-sector-main.html#subsidies</v>
      </c>
      <c r="R527" s="363"/>
      <c r="S527" s="356"/>
    </row>
    <row r="528" spans="1:19" ht="19.95" customHeight="1">
      <c r="A528" s="363" t="str">
        <f>IF(ISBLANK(INDEX('Policy Characteristics'!A:A,MATCH($C528,'Policy Characteristics'!$C:$C,0))),"",INDEX('Policy Characteristics'!A:A,MATCH($C528,'Policy Characteristics'!$C:$C,0)))</f>
        <v>Electricity Supply</v>
      </c>
      <c r="B528" s="375" t="str">
        <f>IF(ISBLANK(INDEX('Policy Characteristics'!B:B,MATCH($C528,'Policy Characteristics'!$C:$C,0))),"",INDEX('Policy Characteristics'!B:B,MATCH($C528,'Policy Characteristics'!$C:$C,0)))</f>
        <v>Use EVs for Grid Balancing</v>
      </c>
      <c r="C528" t="s">
        <v>350</v>
      </c>
      <c r="D528" s="356"/>
      <c r="E528" s="255"/>
      <c r="F528" s="356"/>
      <c r="G528" s="356"/>
      <c r="H528" s="18">
        <v>2235</v>
      </c>
      <c r="I528" s="378" t="s">
        <v>731</v>
      </c>
      <c r="J528" s="377" t="str">
        <f>IF(ISBLANK(INDEX('Policy Characteristics'!D:D,MATCH($C528,'Policy Characteristics'!$C:$C,0))),"",INDEX('Policy Characteristics'!D:D,MATCH($C528,'Policy Characteristics'!$C:$C,0)))</f>
        <v>EVs for Grid Balancing</v>
      </c>
      <c r="K528" s="363" t="str">
        <f>IF(ISBLANK(INDEX('Policy Characteristics'!E:E,MATCH($C528,'Policy Characteristics'!$C:$C,0))),"",INDEX('Policy Characteristics'!E:E,MATCH($C528,'Policy Characteristics'!$C:$C,0)))</f>
        <v>elec use EVs for grid balancing</v>
      </c>
      <c r="L528" s="379">
        <f>IF(ISBLANK(INDEX('Policy Characteristics'!F:F,MATCH($C528,'Policy Characteristics'!$C:$C,0))),"",INDEX('Policy Characteristics'!F:F,MATCH($C528,'Policy Characteristics'!$C:$C,0)))</f>
        <v>0</v>
      </c>
      <c r="M528" s="379">
        <f>IF(ISBLANK(INDEX('Policy Characteristics'!G:G,MATCH($C528,'Policy Characteristics'!$C:$C,0))),"",INDEX('Policy Characteristics'!G:G,MATCH($C528,'Policy Characteristics'!$C:$C,0)))</f>
        <v>1</v>
      </c>
      <c r="N528" s="379">
        <f>IF(ISBLANK(INDEX('Policy Characteristics'!H:H,MATCH($C528,'Policy Characteristics'!$C:$C,0))),"",INDEX('Policy Characteristics'!H:H,MATCH($C528,'Policy Characteristics'!$C:$C,0)))</f>
        <v>0.01</v>
      </c>
      <c r="O528" s="363" t="str">
        <f>IF(ISBLANK(INDEX('Policy Characteristics'!I:I,MATCH($C528,'Policy Characteristics'!$C:$C,0))),"",INDEX('Policy Characteristics'!I:I,MATCH($C528,'Policy Characteristics'!$C:$C,0)))</f>
        <v>% of EVs used</v>
      </c>
      <c r="P528" s="363"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63" t="str">
        <f>IF(ISBLANK(INDEX('Policy Characteristics'!K:K,MATCH($C528,'Policy Characteristics'!$C:$C,0))),"",INDEX('Policy Characteristics'!K:K,MATCH($C528,'Policy Characteristics'!$C:$C,0)))</f>
        <v/>
      </c>
      <c r="R528" s="363" t="str">
        <f>IF(ISBLANK(INDEX('Policy Characteristics'!L:L,MATCH($C528,'Policy Characteristics'!$C:$C,0))),"",INDEX('Policy Characteristics'!L:L,MATCH($C528,'Policy Characteristics'!$C:$C,0)))</f>
        <v/>
      </c>
      <c r="S528" s="356"/>
    </row>
    <row r="529" spans="1:19" ht="19.95" customHeight="1">
      <c r="A529" s="363" t="str">
        <f>IF(ISBLANK(INDEX('Policy Characteristics'!A:A,MATCH($C529,'Policy Characteristics'!$C:$C,0))),"",INDEX('Policy Characteristics'!A:A,MATCH($C529,'Policy Characteristics'!$C:$C,0)))</f>
        <v>Electricity Supply</v>
      </c>
      <c r="B529" s="375" t="str">
        <f>IF(ISBLANK(INDEX('Policy Characteristics'!B:B,MATCH($C529,'Policy Characteristics'!$C:$C,0))),"",INDEX('Policy Characteristics'!B:B,MATCH($C529,'Policy Characteristics'!$C:$C,0)))</f>
        <v>Subsidy for Grid Battery Production</v>
      </c>
      <c r="C529" t="s">
        <v>356</v>
      </c>
      <c r="D529" s="356"/>
      <c r="E529" s="255"/>
      <c r="F529" s="356"/>
      <c r="G529" s="356"/>
      <c r="H529" s="18">
        <v>2769</v>
      </c>
      <c r="I529" s="378" t="s">
        <v>731</v>
      </c>
      <c r="J529" s="377" t="str">
        <f>IF(ISBLANK(INDEX('Policy Characteristics'!D:D,MATCH($C529,'Policy Characteristics'!$C:$C,0))),"",INDEX('Policy Characteristics'!D:D,MATCH($C529,'Policy Characteristics'!$C:$C,0)))</f>
        <v>Grid Battery Subsidy</v>
      </c>
      <c r="K529" s="363" t="str">
        <f>IF(ISBLANK(INDEX('Policy Characteristics'!E:E,MATCH($C529,'Policy Characteristics'!$C:$C,0))),"",INDEX('Policy Characteristics'!E:E,MATCH($C529,'Policy Characteristics'!$C:$C,0)))</f>
        <v>elec battery production subsidy</v>
      </c>
      <c r="L529" s="363">
        <f>IF(ISBLANK(INDEX('Policy Characteristics'!F:F,MATCH($C529,'Policy Characteristics'!$C:$C,0))),"",INDEX('Policy Characteristics'!F:F,MATCH($C529,'Policy Characteristics'!$C:$C,0)))</f>
        <v>-150</v>
      </c>
      <c r="M529" s="363">
        <f>IF(ISBLANK(INDEX('Policy Characteristics'!G:G,MATCH($C529,'Policy Characteristics'!$C:$C,0))),"",INDEX('Policy Characteristics'!G:G,MATCH($C529,'Policy Characteristics'!$C:$C,0)))</f>
        <v>150</v>
      </c>
      <c r="N529" s="363">
        <f>IF(ISBLANK(INDEX('Policy Characteristics'!H:H,MATCH($C529,'Policy Characteristics'!$C:$C,0))),"",INDEX('Policy Characteristics'!H:H,MATCH($C529,'Policy Characteristics'!$C:$C,0)))</f>
        <v>1</v>
      </c>
      <c r="O529" s="363" t="str">
        <f>IF(ISBLANK(INDEX('Policy Characteristics'!I:I,MATCH($C529,'Policy Characteristics'!$C:$C,0))),"",INDEX('Policy Characteristics'!I:I,MATCH($C529,'Policy Characteristics'!$C:$C,0)))</f>
        <v>thousand KRW/kWh</v>
      </c>
      <c r="P529" s="363"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63" t="str">
        <f>IF(ISBLANK(INDEX('Policy Characteristics'!K:K,MATCH($C529,'Policy Characteristics'!$C:$C,0))),"",INDEX('Policy Characteristics'!K:K,MATCH($C529,'Policy Characteristics'!$C:$C,0)))</f>
        <v/>
      </c>
      <c r="R529" s="363" t="str">
        <f>IF(ISBLANK(INDEX('Policy Characteristics'!L:L,MATCH($C529,'Policy Characteristics'!$C:$C,0))),"",INDEX('Policy Characteristics'!L:L,MATCH($C529,'Policy Characteristics'!$C:$C,0)))</f>
        <v/>
      </c>
      <c r="S529" s="356"/>
    </row>
    <row r="530" spans="1:19" ht="19.95" customHeight="1">
      <c r="A530" s="363" t="str">
        <f>IF(ISBLANK(INDEX('Policy Characteristics'!A:A,MATCH($C530,'Policy Characteristics'!$C:$C,0))),"",INDEX('Policy Characteristics'!A:A,MATCH($C530,'Policy Characteristics'!$C:$C,0)))</f>
        <v>Electricity Supply</v>
      </c>
      <c r="B530" s="375" t="str">
        <f>IF(ISBLANK(INDEX('Policy Characteristics'!B:B,MATCH($C530,'Policy Characteristics'!$C:$C,0))),"",INDEX('Policy Characteristics'!B:B,MATCH($C530,'Policy Characteristics'!$C:$C,0)))</f>
        <v>Subsidy for Grid Battery Output</v>
      </c>
      <c r="C530" t="s">
        <v>361</v>
      </c>
      <c r="D530" s="356"/>
      <c r="E530" s="255"/>
      <c r="F530" s="356"/>
      <c r="G530" s="356"/>
      <c r="H530" s="18">
        <v>2258</v>
      </c>
      <c r="I530" s="378" t="s">
        <v>731</v>
      </c>
      <c r="J530" s="377" t="str">
        <f>IF(ISBLANK(INDEX('Policy Characteristics'!D:D,MATCH($C530,'Policy Characteristics'!$C:$C,0))),"",INDEX('Policy Characteristics'!D:D,MATCH($C530,'Policy Characteristics'!$C:$C,0)))</f>
        <v>Grid Battery Subsidy</v>
      </c>
      <c r="K530" s="363" t="str">
        <f>IF(ISBLANK(INDEX('Policy Characteristics'!E:E,MATCH($C530,'Policy Characteristics'!$C:$C,0))),"",INDEX('Policy Characteristics'!E:E,MATCH($C530,'Policy Characteristics'!$C:$C,0)))</f>
        <v>elec battery subsidy per output</v>
      </c>
      <c r="L530" s="363">
        <f>IF(ISBLANK(INDEX('Policy Characteristics'!F:F,MATCH($C530,'Policy Characteristics'!$C:$C,0))),"",INDEX('Policy Characteristics'!F:F,MATCH($C530,'Policy Characteristics'!$C:$C,0)))</f>
        <v>-150</v>
      </c>
      <c r="M530" s="363">
        <f>IF(ISBLANK(INDEX('Policy Characteristics'!G:G,MATCH($C530,'Policy Characteristics'!$C:$C,0))),"",INDEX('Policy Characteristics'!G:G,MATCH($C530,'Policy Characteristics'!$C:$C,0)))</f>
        <v>150</v>
      </c>
      <c r="N530" s="363">
        <f>IF(ISBLANK(INDEX('Policy Characteristics'!H:H,MATCH($C530,'Policy Characteristics'!$C:$C,0))),"",INDEX('Policy Characteristics'!H:H,MATCH($C530,'Policy Characteristics'!$C:$C,0)))</f>
        <v>1</v>
      </c>
      <c r="O530" s="363" t="str">
        <f>IF(ISBLANK(INDEX('Policy Characteristics'!I:I,MATCH($C530,'Policy Characteristics'!$C:$C,0))),"",INDEX('Policy Characteristics'!I:I,MATCH($C530,'Policy Characteristics'!$C:$C,0)))</f>
        <v>thousand KRW/kWh</v>
      </c>
      <c r="P530" s="363"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63" t="str">
        <f>IF(ISBLANK(INDEX('Policy Characteristics'!K:K,MATCH($C530,'Policy Characteristics'!$C:$C,0))),"",INDEX('Policy Characteristics'!K:K,MATCH($C530,'Policy Characteristics'!$C:$C,0)))</f>
        <v/>
      </c>
      <c r="R530" s="363"/>
      <c r="S530" s="356"/>
    </row>
    <row r="531" spans="1:19" ht="19.95" customHeight="1">
      <c r="A531" s="363" t="str">
        <f>IF(ISBLANK(INDEX('Policy Characteristics'!A:A,MATCH($C531,'Policy Characteristics'!$C:$C,0))),"",INDEX('Policy Characteristics'!A:A,MATCH($C531,'Policy Characteristics'!$C:$C,0)))</f>
        <v>Electricity Supply</v>
      </c>
      <c r="B531" s="375" t="str">
        <f>IF(ISBLANK(INDEX('Policy Characteristics'!B:B,MATCH($C531,'Policy Characteristics'!$C:$C,0))),"",INDEX('Policy Characteristics'!B:B,MATCH($C531,'Policy Characteristics'!$C:$C,0)))</f>
        <v>Subsidy for Grid Battery Capacity</v>
      </c>
      <c r="C531" t="s">
        <v>365</v>
      </c>
      <c r="D531" s="356"/>
      <c r="E531" s="255"/>
      <c r="F531" s="356"/>
      <c r="G531" s="356"/>
      <c r="H531" s="18">
        <v>2259</v>
      </c>
      <c r="I531" s="378" t="s">
        <v>731</v>
      </c>
      <c r="J531" s="377" t="str">
        <f>IF(ISBLANK(INDEX('Policy Characteristics'!D:D,MATCH($C531,'Policy Characteristics'!$C:$C,0))),"",INDEX('Policy Characteristics'!D:D,MATCH($C531,'Policy Characteristics'!$C:$C,0)))</f>
        <v>Grid Battery Subsidy</v>
      </c>
      <c r="K531" s="363" t="str">
        <f>IF(ISBLANK(INDEX('Policy Characteristics'!E:E,MATCH($C531,'Policy Characteristics'!$C:$C,0))),"",INDEX('Policy Characteristics'!E:E,MATCH($C531,'Policy Characteristics'!$C:$C,0)))</f>
        <v>elec battery construction subsidy</v>
      </c>
      <c r="L531" s="379">
        <f>IF(ISBLANK(INDEX('Policy Characteristics'!F:F,MATCH($C531,'Policy Characteristics'!$C:$C,0))),"",INDEX('Policy Characteristics'!F:F,MATCH($C531,'Policy Characteristics'!$C:$C,0)))</f>
        <v>-1</v>
      </c>
      <c r="M531" s="379">
        <f>IF(ISBLANK(INDEX('Policy Characteristics'!G:G,MATCH($C531,'Policy Characteristics'!$C:$C,0))),"",INDEX('Policy Characteristics'!G:G,MATCH($C531,'Policy Characteristics'!$C:$C,0)))</f>
        <v>1</v>
      </c>
      <c r="N531" s="379">
        <f>IF(ISBLANK(INDEX('Policy Characteristics'!H:H,MATCH($C531,'Policy Characteristics'!$C:$C,0))),"",INDEX('Policy Characteristics'!H:H,MATCH($C531,'Policy Characteristics'!$C:$C,0)))</f>
        <v>0.01</v>
      </c>
      <c r="O531" s="363" t="str">
        <f>IF(ISBLANK(INDEX('Policy Characteristics'!I:I,MATCH($C531,'Policy Characteristics'!$C:$C,0))),"",INDEX('Policy Characteristics'!I:I,MATCH($C531,'Policy Characteristics'!$C:$C,0)))</f>
        <v>% of capital costs</v>
      </c>
      <c r="P531" s="363"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63" t="str">
        <f>IF(ISBLANK(INDEX('Policy Characteristics'!K:K,MATCH($C531,'Policy Characteristics'!$C:$C,0))),"",INDEX('Policy Characteristics'!K:K,MATCH($C531,'Policy Characteristics'!$C:$C,0)))</f>
        <v/>
      </c>
      <c r="R531" s="363"/>
      <c r="S531" s="356"/>
    </row>
    <row r="532" spans="1:19" ht="19.95" customHeight="1">
      <c r="A532" s="363" t="str">
        <f>IF(ISBLANK(INDEX('Policy Characteristics'!A:A,MATCH($C532,'Policy Characteristics'!$C:$C,0))),"",INDEX('Policy Characteristics'!A:A,MATCH($C532,'Policy Characteristics'!$C:$C,0)))</f>
        <v>Electricity Supply</v>
      </c>
      <c r="B532" s="375" t="str">
        <f>IF(ISBLANK(INDEX('Policy Characteristics'!B:B,MATCH($C532,'Policy Characteristics'!$C:$C,0))),"",INDEX('Policy Characteristics'!B:B,MATCH($C532,'Policy Characteristics'!$C:$C,0)))</f>
        <v>Electricity CCS Subsidy</v>
      </c>
      <c r="C532" t="s">
        <v>370</v>
      </c>
      <c r="D532" s="255" t="s">
        <v>797</v>
      </c>
      <c r="F532" s="255" t="s">
        <v>798</v>
      </c>
      <c r="H532" s="18">
        <v>2260</v>
      </c>
      <c r="I532" t="s">
        <v>741</v>
      </c>
      <c r="J532" s="377" t="str">
        <f>IF(ISBLANK(INDEX('Policy Characteristics'!D:D,MATCH($C532,'Policy Characteristics'!$C:$C,0))),"",INDEX('Policy Characteristics'!D:D,MATCH($C532,'Policy Characteristics'!$C:$C,0)))</f>
        <v>Electricity CCS Subsidy</v>
      </c>
      <c r="K532" s="363" t="str">
        <f>IF(ISBLANK(INDEX('Policy Characteristics'!E:E,MATCH($C532,'Policy Characteristics'!$C:$C,0))),"",INDEX('Policy Characteristics'!E:E,MATCH($C532,'Policy Characteristics'!$C:$C,0)))</f>
        <v>elec CCS subsidy</v>
      </c>
      <c r="L532" s="379">
        <f>IF(ISBLANK(INDEX('Policy Characteristics'!F:F,MATCH($C532,'Policy Characteristics'!$C:$C,0))),"",INDEX('Policy Characteristics'!F:F,MATCH($C532,'Policy Characteristics'!$C:$C,0)))</f>
        <v>-150</v>
      </c>
      <c r="M532" s="379">
        <f>IF(ISBLANK(INDEX('Policy Characteristics'!G:G,MATCH($C532,'Policy Characteristics'!$C:$C,0))),"",INDEX('Policy Characteristics'!G:G,MATCH($C532,'Policy Characteristics'!$C:$C,0)))</f>
        <v>150</v>
      </c>
      <c r="N532" s="379">
        <f>IF(ISBLANK(INDEX('Policy Characteristics'!H:H,MATCH($C532,'Policy Characteristics'!$C:$C,0))),"",INDEX('Policy Characteristics'!H:H,MATCH($C532,'Policy Characteristics'!$C:$C,0)))</f>
        <v>1</v>
      </c>
      <c r="O532" s="363" t="str">
        <f>IF(ISBLANK(INDEX('Policy Characteristics'!I:I,MATCH($C532,'Policy Characteristics'!$C:$C,0))),"",INDEX('Policy Characteristics'!I:I,MATCH($C532,'Policy Characteristics'!$C:$C,0)))</f>
        <v>thousand KRW/metric ton CO2e</v>
      </c>
      <c r="P532" s="363"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95" customHeight="1">
      <c r="A533" s="363" t="str">
        <f>IF(ISBLANK(INDEX('Policy Characteristics'!A:A,MATCH($C533,'Policy Characteristics'!$C:$C,0))),"",INDEX('Policy Characteristics'!A:A,MATCH($C533,'Policy Characteristics'!$C:$C,0)))</f>
        <v>Electricity Supply</v>
      </c>
      <c r="B533" s="375" t="str">
        <f>IF(ISBLANK(INDEX('Policy Characteristics'!B:B,MATCH($C533,'Policy Characteristics'!$C:$C,0))),"",INDEX('Policy Characteristics'!B:B,MATCH($C533,'Policy Characteristics'!$C:$C,0)))</f>
        <v>Electricity CCS Subsidy</v>
      </c>
      <c r="C533" s="363" t="str">
        <f>$C$532</f>
        <v>Additional Subsidy for Elec CCS</v>
      </c>
      <c r="D533" s="356" t="s">
        <v>799</v>
      </c>
      <c r="F533" s="356" t="s">
        <v>800</v>
      </c>
      <c r="H533" s="18">
        <v>2261</v>
      </c>
      <c r="I533" t="s">
        <v>741</v>
      </c>
      <c r="J533" s="377" t="str">
        <f>IF(ISBLANK(INDEX('Policy Characteristics'!D:D,MATCH($C533,'Policy Characteristics'!$C:$C,0))),"",INDEX('Policy Characteristics'!D:D,MATCH($C533,'Policy Characteristics'!$C:$C,0)))</f>
        <v>Electricity CCS Subsidy</v>
      </c>
      <c r="K533" s="363" t="str">
        <f>IF(ISBLANK(INDEX('Policy Characteristics'!E:E,MATCH($C533,'Policy Characteristics'!$C:$C,0))),"",INDEX('Policy Characteristics'!E:E,MATCH($C533,'Policy Characteristics'!$C:$C,0)))</f>
        <v>elec CCS subsidy</v>
      </c>
      <c r="L533" s="379">
        <f>IF(ISBLANK(INDEX('Policy Characteristics'!F:F,MATCH($C533,'Policy Characteristics'!$C:$C,0))),"",INDEX('Policy Characteristics'!F:F,MATCH($C533,'Policy Characteristics'!$C:$C,0)))</f>
        <v>-150</v>
      </c>
      <c r="M533" s="379">
        <f>IF(ISBLANK(INDEX('Policy Characteristics'!G:G,MATCH($C533,'Policy Characteristics'!$C:$C,0))),"",INDEX('Policy Characteristics'!G:G,MATCH($C533,'Policy Characteristics'!$C:$C,0)))</f>
        <v>150</v>
      </c>
      <c r="N533" s="379">
        <f>IF(ISBLANK(INDEX('Policy Characteristics'!H:H,MATCH($C533,'Policy Characteristics'!$C:$C,0))),"",INDEX('Policy Characteristics'!H:H,MATCH($C533,'Policy Characteristics'!$C:$C,0)))</f>
        <v>1</v>
      </c>
      <c r="O533" s="363" t="str">
        <f>IF(ISBLANK(INDEX('Policy Characteristics'!I:I,MATCH($C533,'Policy Characteristics'!$C:$C,0))),"",INDEX('Policy Characteristics'!I:I,MATCH($C533,'Policy Characteristics'!$C:$C,0)))</f>
        <v>thousand KRW/metric ton CO2e</v>
      </c>
      <c r="P533" s="363"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95" customHeight="1">
      <c r="A534" s="363" t="str">
        <f>IF(ISBLANK(INDEX('Policy Characteristics'!A:A,MATCH($C534,'Policy Characteristics'!$C:$C,0))),"",INDEX('Policy Characteristics'!A:A,MATCH($C534,'Policy Characteristics'!$C:$C,0)))</f>
        <v>Electricity Supply</v>
      </c>
      <c r="B534" s="375" t="str">
        <f>IF(ISBLANK(INDEX('Policy Characteristics'!B:B,MATCH($C534,'Policy Characteristics'!$C:$C,0))),"",INDEX('Policy Characteristics'!B:B,MATCH($C534,'Policy Characteristics'!$C:$C,0)))</f>
        <v>Electricity CCS Subsidy</v>
      </c>
      <c r="C534" s="363" t="str">
        <f t="shared" ref="C534:C555" si="30">$C$532</f>
        <v>Additional Subsidy for Elec CCS</v>
      </c>
      <c r="D534" s="356" t="s">
        <v>801</v>
      </c>
      <c r="F534" s="356" t="s">
        <v>802</v>
      </c>
      <c r="H534" s="18">
        <v>2262</v>
      </c>
      <c r="I534" t="s">
        <v>741</v>
      </c>
      <c r="J534" s="377" t="str">
        <f>IF(ISBLANK(INDEX('Policy Characteristics'!D:D,MATCH($C534,'Policy Characteristics'!$C:$C,0))),"",INDEX('Policy Characteristics'!D:D,MATCH($C534,'Policy Characteristics'!$C:$C,0)))</f>
        <v>Electricity CCS Subsidy</v>
      </c>
      <c r="K534" s="363" t="str">
        <f>IF(ISBLANK(INDEX('Policy Characteristics'!E:E,MATCH($C534,'Policy Characteristics'!$C:$C,0))),"",INDEX('Policy Characteristics'!E:E,MATCH($C534,'Policy Characteristics'!$C:$C,0)))</f>
        <v>elec CCS subsidy</v>
      </c>
      <c r="L534" s="379">
        <f>IF(ISBLANK(INDEX('Policy Characteristics'!F:F,MATCH($C534,'Policy Characteristics'!$C:$C,0))),"",INDEX('Policy Characteristics'!F:F,MATCH($C534,'Policy Characteristics'!$C:$C,0)))</f>
        <v>-150</v>
      </c>
      <c r="M534" s="379">
        <f>IF(ISBLANK(INDEX('Policy Characteristics'!G:G,MATCH($C534,'Policy Characteristics'!$C:$C,0))),"",INDEX('Policy Characteristics'!G:G,MATCH($C534,'Policy Characteristics'!$C:$C,0)))</f>
        <v>150</v>
      </c>
      <c r="N534" s="379">
        <f>IF(ISBLANK(INDEX('Policy Characteristics'!H:H,MATCH($C534,'Policy Characteristics'!$C:$C,0))),"",INDEX('Policy Characteristics'!H:H,MATCH($C534,'Policy Characteristics'!$C:$C,0)))</f>
        <v>1</v>
      </c>
      <c r="O534" s="363" t="str">
        <f>IF(ISBLANK(INDEX('Policy Characteristics'!I:I,MATCH($C534,'Policy Characteristics'!$C:$C,0))),"",INDEX('Policy Characteristics'!I:I,MATCH($C534,'Policy Characteristics'!$C:$C,0)))</f>
        <v>thousand KRW/metric ton CO2e</v>
      </c>
      <c r="P534" s="363"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95" customHeight="1">
      <c r="A535" s="363" t="str">
        <f>IF(ISBLANK(INDEX('Policy Characteristics'!A:A,MATCH($C535,'Policy Characteristics'!$C:$C,0))),"",INDEX('Policy Characteristics'!A:A,MATCH($C535,'Policy Characteristics'!$C:$C,0)))</f>
        <v>Electricity Supply</v>
      </c>
      <c r="B535" s="375" t="str">
        <f>IF(ISBLANK(INDEX('Policy Characteristics'!B:B,MATCH($C535,'Policy Characteristics'!$C:$C,0))),"",INDEX('Policy Characteristics'!B:B,MATCH($C535,'Policy Characteristics'!$C:$C,0)))</f>
        <v>Electricity CCS Subsidy</v>
      </c>
      <c r="C535" s="363" t="str">
        <f t="shared" si="30"/>
        <v>Additional Subsidy for Elec CCS</v>
      </c>
      <c r="D535" s="356" t="s">
        <v>803</v>
      </c>
      <c r="F535" s="356" t="s">
        <v>804</v>
      </c>
      <c r="H535" s="18">
        <v>2263</v>
      </c>
      <c r="I535" t="s">
        <v>741</v>
      </c>
      <c r="J535" s="377" t="str">
        <f>IF(ISBLANK(INDEX('Policy Characteristics'!D:D,MATCH($C535,'Policy Characteristics'!$C:$C,0))),"",INDEX('Policy Characteristics'!D:D,MATCH($C535,'Policy Characteristics'!$C:$C,0)))</f>
        <v>Electricity CCS Subsidy</v>
      </c>
      <c r="K535" s="363" t="str">
        <f>IF(ISBLANK(INDEX('Policy Characteristics'!E:E,MATCH($C535,'Policy Characteristics'!$C:$C,0))),"",INDEX('Policy Characteristics'!E:E,MATCH($C535,'Policy Characteristics'!$C:$C,0)))</f>
        <v>elec CCS subsidy</v>
      </c>
      <c r="L535" s="379">
        <f>IF(ISBLANK(INDEX('Policy Characteristics'!F:F,MATCH($C535,'Policy Characteristics'!$C:$C,0))),"",INDEX('Policy Characteristics'!F:F,MATCH($C535,'Policy Characteristics'!$C:$C,0)))</f>
        <v>-150</v>
      </c>
      <c r="M535" s="379">
        <f>IF(ISBLANK(INDEX('Policy Characteristics'!G:G,MATCH($C535,'Policy Characteristics'!$C:$C,0))),"",INDEX('Policy Characteristics'!G:G,MATCH($C535,'Policy Characteristics'!$C:$C,0)))</f>
        <v>150</v>
      </c>
      <c r="N535" s="379">
        <f>IF(ISBLANK(INDEX('Policy Characteristics'!H:H,MATCH($C535,'Policy Characteristics'!$C:$C,0))),"",INDEX('Policy Characteristics'!H:H,MATCH($C535,'Policy Characteristics'!$C:$C,0)))</f>
        <v>1</v>
      </c>
      <c r="O535" s="363" t="str">
        <f>IF(ISBLANK(INDEX('Policy Characteristics'!I:I,MATCH($C535,'Policy Characteristics'!$C:$C,0))),"",INDEX('Policy Characteristics'!I:I,MATCH($C535,'Policy Characteristics'!$C:$C,0)))</f>
        <v>thousand KRW/metric ton CO2e</v>
      </c>
      <c r="P535" s="363"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95" customHeight="1">
      <c r="A536" s="363" t="str">
        <f>IF(ISBLANK(INDEX('Policy Characteristics'!A:A,MATCH($C536,'Policy Characteristics'!$C:$C,0))),"",INDEX('Policy Characteristics'!A:A,MATCH($C536,'Policy Characteristics'!$C:$C,0)))</f>
        <v>Electricity Supply</v>
      </c>
      <c r="B536" s="375" t="str">
        <f>IF(ISBLANK(INDEX('Policy Characteristics'!B:B,MATCH($C536,'Policy Characteristics'!$C:$C,0))),"",INDEX('Policy Characteristics'!B:B,MATCH($C536,'Policy Characteristics'!$C:$C,0)))</f>
        <v>Electricity CCS Subsidy</v>
      </c>
      <c r="C536" s="363" t="str">
        <f t="shared" si="30"/>
        <v>Additional Subsidy for Elec CCS</v>
      </c>
      <c r="D536" s="356" t="s">
        <v>805</v>
      </c>
      <c r="F536" s="356" t="s">
        <v>806</v>
      </c>
      <c r="H536" s="18">
        <v>2264</v>
      </c>
      <c r="I536" t="s">
        <v>741</v>
      </c>
      <c r="J536" s="377" t="str">
        <f>IF(ISBLANK(INDEX('Policy Characteristics'!D:D,MATCH($C536,'Policy Characteristics'!$C:$C,0))),"",INDEX('Policy Characteristics'!D:D,MATCH($C536,'Policy Characteristics'!$C:$C,0)))</f>
        <v>Electricity CCS Subsidy</v>
      </c>
      <c r="K536" s="363" t="str">
        <f>IF(ISBLANK(INDEX('Policy Characteristics'!E:E,MATCH($C536,'Policy Characteristics'!$C:$C,0))),"",INDEX('Policy Characteristics'!E:E,MATCH($C536,'Policy Characteristics'!$C:$C,0)))</f>
        <v>elec CCS subsidy</v>
      </c>
      <c r="L536" s="379">
        <f>IF(ISBLANK(INDEX('Policy Characteristics'!F:F,MATCH($C536,'Policy Characteristics'!$C:$C,0))),"",INDEX('Policy Characteristics'!F:F,MATCH($C536,'Policy Characteristics'!$C:$C,0)))</f>
        <v>-150</v>
      </c>
      <c r="M536" s="379">
        <f>IF(ISBLANK(INDEX('Policy Characteristics'!G:G,MATCH($C536,'Policy Characteristics'!$C:$C,0))),"",INDEX('Policy Characteristics'!G:G,MATCH($C536,'Policy Characteristics'!$C:$C,0)))</f>
        <v>150</v>
      </c>
      <c r="N536" s="379">
        <f>IF(ISBLANK(INDEX('Policy Characteristics'!H:H,MATCH($C536,'Policy Characteristics'!$C:$C,0))),"",INDEX('Policy Characteristics'!H:H,MATCH($C536,'Policy Characteristics'!$C:$C,0)))</f>
        <v>1</v>
      </c>
      <c r="O536" s="363" t="str">
        <f>IF(ISBLANK(INDEX('Policy Characteristics'!I:I,MATCH($C536,'Policy Characteristics'!$C:$C,0))),"",INDEX('Policy Characteristics'!I:I,MATCH($C536,'Policy Characteristics'!$C:$C,0)))</f>
        <v>thousand KRW/metric ton CO2e</v>
      </c>
      <c r="P536" s="363"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95" customHeight="1">
      <c r="A537" s="363" t="str">
        <f>IF(ISBLANK(INDEX('Policy Characteristics'!A:A,MATCH($C537,'Policy Characteristics'!$C:$C,0))),"",INDEX('Policy Characteristics'!A:A,MATCH($C537,'Policy Characteristics'!$C:$C,0)))</f>
        <v>Electricity Supply</v>
      </c>
      <c r="B537" s="375" t="str">
        <f>IF(ISBLANK(INDEX('Policy Characteristics'!B:B,MATCH($C537,'Policy Characteristics'!$C:$C,0))),"",INDEX('Policy Characteristics'!B:B,MATCH($C537,'Policy Characteristics'!$C:$C,0)))</f>
        <v>Electricity CCS Subsidy</v>
      </c>
      <c r="C537" s="363" t="str">
        <f t="shared" si="30"/>
        <v>Additional Subsidy for Elec CCS</v>
      </c>
      <c r="D537" s="356" t="s">
        <v>807</v>
      </c>
      <c r="F537" s="356" t="s">
        <v>808</v>
      </c>
      <c r="H537" s="18">
        <v>2265</v>
      </c>
      <c r="I537" t="s">
        <v>741</v>
      </c>
      <c r="J537" s="377" t="str">
        <f>IF(ISBLANK(INDEX('Policy Characteristics'!D:D,MATCH($C537,'Policy Characteristics'!$C:$C,0))),"",INDEX('Policy Characteristics'!D:D,MATCH($C537,'Policy Characteristics'!$C:$C,0)))</f>
        <v>Electricity CCS Subsidy</v>
      </c>
      <c r="K537" s="363" t="str">
        <f>IF(ISBLANK(INDEX('Policy Characteristics'!E:E,MATCH($C537,'Policy Characteristics'!$C:$C,0))),"",INDEX('Policy Characteristics'!E:E,MATCH($C537,'Policy Characteristics'!$C:$C,0)))</f>
        <v>elec CCS subsidy</v>
      </c>
      <c r="L537" s="379">
        <f>IF(ISBLANK(INDEX('Policy Characteristics'!F:F,MATCH($C537,'Policy Characteristics'!$C:$C,0))),"",INDEX('Policy Characteristics'!F:F,MATCH($C537,'Policy Characteristics'!$C:$C,0)))</f>
        <v>-150</v>
      </c>
      <c r="M537" s="379">
        <f>IF(ISBLANK(INDEX('Policy Characteristics'!G:G,MATCH($C537,'Policy Characteristics'!$C:$C,0))),"",INDEX('Policy Characteristics'!G:G,MATCH($C537,'Policy Characteristics'!$C:$C,0)))</f>
        <v>150</v>
      </c>
      <c r="N537" s="379">
        <f>IF(ISBLANK(INDEX('Policy Characteristics'!H:H,MATCH($C537,'Policy Characteristics'!$C:$C,0))),"",INDEX('Policy Characteristics'!H:H,MATCH($C537,'Policy Characteristics'!$C:$C,0)))</f>
        <v>1</v>
      </c>
      <c r="O537" s="363" t="str">
        <f>IF(ISBLANK(INDEX('Policy Characteristics'!I:I,MATCH($C537,'Policy Characteristics'!$C:$C,0))),"",INDEX('Policy Characteristics'!I:I,MATCH($C537,'Policy Characteristics'!$C:$C,0)))</f>
        <v>thousand KRW/metric ton CO2e</v>
      </c>
      <c r="P537" s="363"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95" customHeight="1">
      <c r="A538" s="363" t="str">
        <f>IF(ISBLANK(INDEX('Policy Characteristics'!A:A,MATCH($C538,'Policy Characteristics'!$C:$C,0))),"",INDEX('Policy Characteristics'!A:A,MATCH($C538,'Policy Characteristics'!$C:$C,0)))</f>
        <v>Electricity Supply</v>
      </c>
      <c r="B538" s="375" t="str">
        <f>IF(ISBLANK(INDEX('Policy Characteristics'!B:B,MATCH($C538,'Policy Characteristics'!$C:$C,0))),"",INDEX('Policy Characteristics'!B:B,MATCH($C538,'Policy Characteristics'!$C:$C,0)))</f>
        <v>Electricity CCS Subsidy</v>
      </c>
      <c r="C538" s="363" t="str">
        <f t="shared" si="30"/>
        <v>Additional Subsidy for Elec CCS</v>
      </c>
      <c r="D538" s="356" t="s">
        <v>809</v>
      </c>
      <c r="F538" s="356" t="s">
        <v>810</v>
      </c>
      <c r="H538" s="18">
        <v>2266</v>
      </c>
      <c r="I538" t="s">
        <v>741</v>
      </c>
      <c r="J538" s="377" t="str">
        <f>IF(ISBLANK(INDEX('Policy Characteristics'!D:D,MATCH($C538,'Policy Characteristics'!$C:$C,0))),"",INDEX('Policy Characteristics'!D:D,MATCH($C538,'Policy Characteristics'!$C:$C,0)))</f>
        <v>Electricity CCS Subsidy</v>
      </c>
      <c r="K538" s="363" t="str">
        <f>IF(ISBLANK(INDEX('Policy Characteristics'!E:E,MATCH($C538,'Policy Characteristics'!$C:$C,0))),"",INDEX('Policy Characteristics'!E:E,MATCH($C538,'Policy Characteristics'!$C:$C,0)))</f>
        <v>elec CCS subsidy</v>
      </c>
      <c r="L538" s="379">
        <f>IF(ISBLANK(INDEX('Policy Characteristics'!F:F,MATCH($C538,'Policy Characteristics'!$C:$C,0))),"",INDEX('Policy Characteristics'!F:F,MATCH($C538,'Policy Characteristics'!$C:$C,0)))</f>
        <v>-150</v>
      </c>
      <c r="M538" s="379">
        <f>IF(ISBLANK(INDEX('Policy Characteristics'!G:G,MATCH($C538,'Policy Characteristics'!$C:$C,0))),"",INDEX('Policy Characteristics'!G:G,MATCH($C538,'Policy Characteristics'!$C:$C,0)))</f>
        <v>150</v>
      </c>
      <c r="N538" s="379">
        <f>IF(ISBLANK(INDEX('Policy Characteristics'!H:H,MATCH($C538,'Policy Characteristics'!$C:$C,0))),"",INDEX('Policy Characteristics'!H:H,MATCH($C538,'Policy Characteristics'!$C:$C,0)))</f>
        <v>1</v>
      </c>
      <c r="O538" s="363" t="str">
        <f>IF(ISBLANK(INDEX('Policy Characteristics'!I:I,MATCH($C538,'Policy Characteristics'!$C:$C,0))),"",INDEX('Policy Characteristics'!I:I,MATCH($C538,'Policy Characteristics'!$C:$C,0)))</f>
        <v>thousand KRW/metric ton CO2e</v>
      </c>
      <c r="P538" s="363"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95" customHeight="1">
      <c r="A539" s="363" t="str">
        <f>IF(ISBLANK(INDEX('Policy Characteristics'!A:A,MATCH($C539,'Policy Characteristics'!$C:$C,0))),"",INDEX('Policy Characteristics'!A:A,MATCH($C539,'Policy Characteristics'!$C:$C,0)))</f>
        <v>Electricity Supply</v>
      </c>
      <c r="B539" s="375" t="str">
        <f>IF(ISBLANK(INDEX('Policy Characteristics'!B:B,MATCH($C539,'Policy Characteristics'!$C:$C,0))),"",INDEX('Policy Characteristics'!B:B,MATCH($C539,'Policy Characteristics'!$C:$C,0)))</f>
        <v>Electricity CCS Subsidy</v>
      </c>
      <c r="C539" s="363" t="str">
        <f t="shared" si="30"/>
        <v>Additional Subsidy for Elec CCS</v>
      </c>
      <c r="D539" s="356" t="s">
        <v>811</v>
      </c>
      <c r="F539" s="356" t="s">
        <v>812</v>
      </c>
      <c r="H539" s="18">
        <v>2267</v>
      </c>
      <c r="I539" t="s">
        <v>741</v>
      </c>
      <c r="J539" s="377" t="str">
        <f>IF(ISBLANK(INDEX('Policy Characteristics'!D:D,MATCH($C539,'Policy Characteristics'!$C:$C,0))),"",INDEX('Policy Characteristics'!D:D,MATCH($C539,'Policy Characteristics'!$C:$C,0)))</f>
        <v>Electricity CCS Subsidy</v>
      </c>
      <c r="K539" s="363" t="str">
        <f>IF(ISBLANK(INDEX('Policy Characteristics'!E:E,MATCH($C539,'Policy Characteristics'!$C:$C,0))),"",INDEX('Policy Characteristics'!E:E,MATCH($C539,'Policy Characteristics'!$C:$C,0)))</f>
        <v>elec CCS subsidy</v>
      </c>
      <c r="L539" s="379">
        <f>IF(ISBLANK(INDEX('Policy Characteristics'!F:F,MATCH($C539,'Policy Characteristics'!$C:$C,0))),"",INDEX('Policy Characteristics'!F:F,MATCH($C539,'Policy Characteristics'!$C:$C,0)))</f>
        <v>-150</v>
      </c>
      <c r="M539" s="379">
        <f>IF(ISBLANK(INDEX('Policy Characteristics'!G:G,MATCH($C539,'Policy Characteristics'!$C:$C,0))),"",INDEX('Policy Characteristics'!G:G,MATCH($C539,'Policy Characteristics'!$C:$C,0)))</f>
        <v>150</v>
      </c>
      <c r="N539" s="379">
        <f>IF(ISBLANK(INDEX('Policy Characteristics'!H:H,MATCH($C539,'Policy Characteristics'!$C:$C,0))),"",INDEX('Policy Characteristics'!H:H,MATCH($C539,'Policy Characteristics'!$C:$C,0)))</f>
        <v>1</v>
      </c>
      <c r="O539" s="363" t="str">
        <f>IF(ISBLANK(INDEX('Policy Characteristics'!I:I,MATCH($C539,'Policy Characteristics'!$C:$C,0))),"",INDEX('Policy Characteristics'!I:I,MATCH($C539,'Policy Characteristics'!$C:$C,0)))</f>
        <v>thousand KRW/metric ton CO2e</v>
      </c>
      <c r="P539" s="363"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95" customHeight="1">
      <c r="A540" s="363" t="str">
        <f>IF(ISBLANK(INDEX('Policy Characteristics'!A:A,MATCH($C540,'Policy Characteristics'!$C:$C,0))),"",INDEX('Policy Characteristics'!A:A,MATCH($C540,'Policy Characteristics'!$C:$C,0)))</f>
        <v>Electricity Supply</v>
      </c>
      <c r="B540" s="375" t="str">
        <f>IF(ISBLANK(INDEX('Policy Characteristics'!B:B,MATCH($C540,'Policy Characteristics'!$C:$C,0))),"",INDEX('Policy Characteristics'!B:B,MATCH($C540,'Policy Characteristics'!$C:$C,0)))</f>
        <v>Electricity CCS Subsidy</v>
      </c>
      <c r="C540" s="363" t="str">
        <f t="shared" si="30"/>
        <v>Additional Subsidy for Elec CCS</v>
      </c>
      <c r="D540" s="356" t="s">
        <v>813</v>
      </c>
      <c r="F540" s="356" t="s">
        <v>814</v>
      </c>
      <c r="H540" s="18">
        <v>2268</v>
      </c>
      <c r="I540" t="s">
        <v>741</v>
      </c>
      <c r="J540" s="377" t="str">
        <f>IF(ISBLANK(INDEX('Policy Characteristics'!D:D,MATCH($C540,'Policy Characteristics'!$C:$C,0))),"",INDEX('Policy Characteristics'!D:D,MATCH($C540,'Policy Characteristics'!$C:$C,0)))</f>
        <v>Electricity CCS Subsidy</v>
      </c>
      <c r="K540" s="363" t="str">
        <f>IF(ISBLANK(INDEX('Policy Characteristics'!E:E,MATCH($C540,'Policy Characteristics'!$C:$C,0))),"",INDEX('Policy Characteristics'!E:E,MATCH($C540,'Policy Characteristics'!$C:$C,0)))</f>
        <v>elec CCS subsidy</v>
      </c>
      <c r="L540" s="379">
        <f>IF(ISBLANK(INDEX('Policy Characteristics'!F:F,MATCH($C540,'Policy Characteristics'!$C:$C,0))),"",INDEX('Policy Characteristics'!F:F,MATCH($C540,'Policy Characteristics'!$C:$C,0)))</f>
        <v>-150</v>
      </c>
      <c r="M540" s="379">
        <f>IF(ISBLANK(INDEX('Policy Characteristics'!G:G,MATCH($C540,'Policy Characteristics'!$C:$C,0))),"",INDEX('Policy Characteristics'!G:G,MATCH($C540,'Policy Characteristics'!$C:$C,0)))</f>
        <v>150</v>
      </c>
      <c r="N540" s="379">
        <f>IF(ISBLANK(INDEX('Policy Characteristics'!H:H,MATCH($C540,'Policy Characteristics'!$C:$C,0))),"",INDEX('Policy Characteristics'!H:H,MATCH($C540,'Policy Characteristics'!$C:$C,0)))</f>
        <v>1</v>
      </c>
      <c r="O540" s="363" t="str">
        <f>IF(ISBLANK(INDEX('Policy Characteristics'!I:I,MATCH($C540,'Policy Characteristics'!$C:$C,0))),"",INDEX('Policy Characteristics'!I:I,MATCH($C540,'Policy Characteristics'!$C:$C,0)))</f>
        <v>thousand KRW/metric ton CO2e</v>
      </c>
      <c r="P540" s="363"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95" customHeight="1">
      <c r="A541" s="363" t="str">
        <f>IF(ISBLANK(INDEX('Policy Characteristics'!A:A,MATCH($C541,'Policy Characteristics'!$C:$C,0))),"",INDEX('Policy Characteristics'!A:A,MATCH($C541,'Policy Characteristics'!$C:$C,0)))</f>
        <v>Electricity Supply</v>
      </c>
      <c r="B541" s="375" t="str">
        <f>IF(ISBLANK(INDEX('Policy Characteristics'!B:B,MATCH($C541,'Policy Characteristics'!$C:$C,0))),"",INDEX('Policy Characteristics'!B:B,MATCH($C541,'Policy Characteristics'!$C:$C,0)))</f>
        <v>Electricity CCS Subsidy</v>
      </c>
      <c r="C541" s="363" t="str">
        <f t="shared" si="30"/>
        <v>Additional Subsidy for Elec CCS</v>
      </c>
      <c r="D541" s="356" t="s">
        <v>815</v>
      </c>
      <c r="F541" s="356" t="s">
        <v>816</v>
      </c>
      <c r="H541" s="18">
        <v>2269</v>
      </c>
      <c r="I541" t="s">
        <v>741</v>
      </c>
      <c r="J541" s="377" t="str">
        <f>IF(ISBLANK(INDEX('Policy Characteristics'!D:D,MATCH($C541,'Policy Characteristics'!$C:$C,0))),"",INDEX('Policy Characteristics'!D:D,MATCH($C541,'Policy Characteristics'!$C:$C,0)))</f>
        <v>Electricity CCS Subsidy</v>
      </c>
      <c r="K541" s="363" t="str">
        <f>IF(ISBLANK(INDEX('Policy Characteristics'!E:E,MATCH($C541,'Policy Characteristics'!$C:$C,0))),"",INDEX('Policy Characteristics'!E:E,MATCH($C541,'Policy Characteristics'!$C:$C,0)))</f>
        <v>elec CCS subsidy</v>
      </c>
      <c r="L541" s="379">
        <f>IF(ISBLANK(INDEX('Policy Characteristics'!F:F,MATCH($C541,'Policy Characteristics'!$C:$C,0))),"",INDEX('Policy Characteristics'!F:F,MATCH($C541,'Policy Characteristics'!$C:$C,0)))</f>
        <v>-150</v>
      </c>
      <c r="M541" s="379">
        <f>IF(ISBLANK(INDEX('Policy Characteristics'!G:G,MATCH($C541,'Policy Characteristics'!$C:$C,0))),"",INDEX('Policy Characteristics'!G:G,MATCH($C541,'Policy Characteristics'!$C:$C,0)))</f>
        <v>150</v>
      </c>
      <c r="N541" s="379">
        <f>IF(ISBLANK(INDEX('Policy Characteristics'!H:H,MATCH($C541,'Policy Characteristics'!$C:$C,0))),"",INDEX('Policy Characteristics'!H:H,MATCH($C541,'Policy Characteristics'!$C:$C,0)))</f>
        <v>1</v>
      </c>
      <c r="O541" s="363" t="str">
        <f>IF(ISBLANK(INDEX('Policy Characteristics'!I:I,MATCH($C541,'Policy Characteristics'!$C:$C,0))),"",INDEX('Policy Characteristics'!I:I,MATCH($C541,'Policy Characteristics'!$C:$C,0)))</f>
        <v>thousand KRW/metric ton CO2e</v>
      </c>
      <c r="P541" s="363"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95" customHeight="1">
      <c r="A542" s="363" t="str">
        <f>IF(ISBLANK(INDEX('Policy Characteristics'!A:A,MATCH($C542,'Policy Characteristics'!$C:$C,0))),"",INDEX('Policy Characteristics'!A:A,MATCH($C542,'Policy Characteristics'!$C:$C,0)))</f>
        <v>Electricity Supply</v>
      </c>
      <c r="B542" s="375" t="str">
        <f>IF(ISBLANK(INDEX('Policy Characteristics'!B:B,MATCH($C542,'Policy Characteristics'!$C:$C,0))),"",INDEX('Policy Characteristics'!B:B,MATCH($C542,'Policy Characteristics'!$C:$C,0)))</f>
        <v>Electricity CCS Subsidy</v>
      </c>
      <c r="C542" s="363" t="str">
        <f t="shared" si="30"/>
        <v>Additional Subsidy for Elec CCS</v>
      </c>
      <c r="D542" s="356" t="s">
        <v>817</v>
      </c>
      <c r="F542" s="356" t="s">
        <v>818</v>
      </c>
      <c r="H542" s="18">
        <v>2270</v>
      </c>
      <c r="I542" t="s">
        <v>741</v>
      </c>
      <c r="J542" s="377" t="str">
        <f>IF(ISBLANK(INDEX('Policy Characteristics'!D:D,MATCH($C542,'Policy Characteristics'!$C:$C,0))),"",INDEX('Policy Characteristics'!D:D,MATCH($C542,'Policy Characteristics'!$C:$C,0)))</f>
        <v>Electricity CCS Subsidy</v>
      </c>
      <c r="K542" s="363" t="str">
        <f>IF(ISBLANK(INDEX('Policy Characteristics'!E:E,MATCH($C542,'Policy Characteristics'!$C:$C,0))),"",INDEX('Policy Characteristics'!E:E,MATCH($C542,'Policy Characteristics'!$C:$C,0)))</f>
        <v>elec CCS subsidy</v>
      </c>
      <c r="L542" s="379">
        <f>IF(ISBLANK(INDEX('Policy Characteristics'!F:F,MATCH($C542,'Policy Characteristics'!$C:$C,0))),"",INDEX('Policy Characteristics'!F:F,MATCH($C542,'Policy Characteristics'!$C:$C,0)))</f>
        <v>-150</v>
      </c>
      <c r="M542" s="379">
        <f>IF(ISBLANK(INDEX('Policy Characteristics'!G:G,MATCH($C542,'Policy Characteristics'!$C:$C,0))),"",INDEX('Policy Characteristics'!G:G,MATCH($C542,'Policy Characteristics'!$C:$C,0)))</f>
        <v>150</v>
      </c>
      <c r="N542" s="379">
        <f>IF(ISBLANK(INDEX('Policy Characteristics'!H:H,MATCH($C542,'Policy Characteristics'!$C:$C,0))),"",INDEX('Policy Characteristics'!H:H,MATCH($C542,'Policy Characteristics'!$C:$C,0)))</f>
        <v>1</v>
      </c>
      <c r="O542" s="363" t="str">
        <f>IF(ISBLANK(INDEX('Policy Characteristics'!I:I,MATCH($C542,'Policy Characteristics'!$C:$C,0))),"",INDEX('Policy Characteristics'!I:I,MATCH($C542,'Policy Characteristics'!$C:$C,0)))</f>
        <v>thousand KRW/metric ton CO2e</v>
      </c>
      <c r="P542" s="363"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95" customHeight="1">
      <c r="A543" s="363" t="str">
        <f>IF(ISBLANK(INDEX('Policy Characteristics'!A:A,MATCH($C543,'Policy Characteristics'!$C:$C,0))),"",INDEX('Policy Characteristics'!A:A,MATCH($C543,'Policy Characteristics'!$C:$C,0)))</f>
        <v>Electricity Supply</v>
      </c>
      <c r="B543" s="375" t="str">
        <f>IF(ISBLANK(INDEX('Policy Characteristics'!B:B,MATCH($C543,'Policy Characteristics'!$C:$C,0))),"",INDEX('Policy Characteristics'!B:B,MATCH($C543,'Policy Characteristics'!$C:$C,0)))</f>
        <v>Electricity CCS Subsidy</v>
      </c>
      <c r="C543" s="363" t="str">
        <f t="shared" si="30"/>
        <v>Additional Subsidy for Elec CCS</v>
      </c>
      <c r="D543" s="356" t="s">
        <v>819</v>
      </c>
      <c r="F543" s="356" t="s">
        <v>820</v>
      </c>
      <c r="H543" s="18">
        <v>2271</v>
      </c>
      <c r="I543" t="s">
        <v>741</v>
      </c>
      <c r="J543" s="377" t="str">
        <f>IF(ISBLANK(INDEX('Policy Characteristics'!D:D,MATCH($C543,'Policy Characteristics'!$C:$C,0))),"",INDEX('Policy Characteristics'!D:D,MATCH($C543,'Policy Characteristics'!$C:$C,0)))</f>
        <v>Electricity CCS Subsidy</v>
      </c>
      <c r="K543" s="363" t="str">
        <f>IF(ISBLANK(INDEX('Policy Characteristics'!E:E,MATCH($C543,'Policy Characteristics'!$C:$C,0))),"",INDEX('Policy Characteristics'!E:E,MATCH($C543,'Policy Characteristics'!$C:$C,0)))</f>
        <v>elec CCS subsidy</v>
      </c>
      <c r="L543" s="379">
        <f>IF(ISBLANK(INDEX('Policy Characteristics'!F:F,MATCH($C543,'Policy Characteristics'!$C:$C,0))),"",INDEX('Policy Characteristics'!F:F,MATCH($C543,'Policy Characteristics'!$C:$C,0)))</f>
        <v>-150</v>
      </c>
      <c r="M543" s="379">
        <f>IF(ISBLANK(INDEX('Policy Characteristics'!G:G,MATCH($C543,'Policy Characteristics'!$C:$C,0))),"",INDEX('Policy Characteristics'!G:G,MATCH($C543,'Policy Characteristics'!$C:$C,0)))</f>
        <v>150</v>
      </c>
      <c r="N543" s="379">
        <f>IF(ISBLANK(INDEX('Policy Characteristics'!H:H,MATCH($C543,'Policy Characteristics'!$C:$C,0))),"",INDEX('Policy Characteristics'!H:H,MATCH($C543,'Policy Characteristics'!$C:$C,0)))</f>
        <v>1</v>
      </c>
      <c r="O543" s="363" t="str">
        <f>IF(ISBLANK(INDEX('Policy Characteristics'!I:I,MATCH($C543,'Policy Characteristics'!$C:$C,0))),"",INDEX('Policy Characteristics'!I:I,MATCH($C543,'Policy Characteristics'!$C:$C,0)))</f>
        <v>thousand KRW/metric ton CO2e</v>
      </c>
      <c r="P543" s="363"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95" customHeight="1">
      <c r="A544" s="363" t="str">
        <f>IF(ISBLANK(INDEX('Policy Characteristics'!A:A,MATCH($C544,'Policy Characteristics'!$C:$C,0))),"",INDEX('Policy Characteristics'!A:A,MATCH($C544,'Policy Characteristics'!$C:$C,0)))</f>
        <v>Electricity Supply</v>
      </c>
      <c r="B544" s="375" t="str">
        <f>IF(ISBLANK(INDEX('Policy Characteristics'!B:B,MATCH($C544,'Policy Characteristics'!$C:$C,0))),"",INDEX('Policy Characteristics'!B:B,MATCH($C544,'Policy Characteristics'!$C:$C,0)))</f>
        <v>Electricity CCS Subsidy</v>
      </c>
      <c r="C544" s="363" t="str">
        <f t="shared" si="30"/>
        <v>Additional Subsidy for Elec CCS</v>
      </c>
      <c r="D544" s="356" t="s">
        <v>821</v>
      </c>
      <c r="F544" s="356" t="s">
        <v>822</v>
      </c>
      <c r="H544" s="18">
        <v>2272</v>
      </c>
      <c r="I544" t="s">
        <v>741</v>
      </c>
      <c r="J544" s="377" t="str">
        <f>IF(ISBLANK(INDEX('Policy Characteristics'!D:D,MATCH($C544,'Policy Characteristics'!$C:$C,0))),"",INDEX('Policy Characteristics'!D:D,MATCH($C544,'Policy Characteristics'!$C:$C,0)))</f>
        <v>Electricity CCS Subsidy</v>
      </c>
      <c r="K544" s="363" t="str">
        <f>IF(ISBLANK(INDEX('Policy Characteristics'!E:E,MATCH($C544,'Policy Characteristics'!$C:$C,0))),"",INDEX('Policy Characteristics'!E:E,MATCH($C544,'Policy Characteristics'!$C:$C,0)))</f>
        <v>elec CCS subsidy</v>
      </c>
      <c r="L544" s="379">
        <f>IF(ISBLANK(INDEX('Policy Characteristics'!F:F,MATCH($C544,'Policy Characteristics'!$C:$C,0))),"",INDEX('Policy Characteristics'!F:F,MATCH($C544,'Policy Characteristics'!$C:$C,0)))</f>
        <v>-150</v>
      </c>
      <c r="M544" s="379">
        <f>IF(ISBLANK(INDEX('Policy Characteristics'!G:G,MATCH($C544,'Policy Characteristics'!$C:$C,0))),"",INDEX('Policy Characteristics'!G:G,MATCH($C544,'Policy Characteristics'!$C:$C,0)))</f>
        <v>150</v>
      </c>
      <c r="N544" s="379">
        <f>IF(ISBLANK(INDEX('Policy Characteristics'!H:H,MATCH($C544,'Policy Characteristics'!$C:$C,0))),"",INDEX('Policy Characteristics'!H:H,MATCH($C544,'Policy Characteristics'!$C:$C,0)))</f>
        <v>1</v>
      </c>
      <c r="O544" s="363" t="str">
        <f>IF(ISBLANK(INDEX('Policy Characteristics'!I:I,MATCH($C544,'Policy Characteristics'!$C:$C,0))),"",INDEX('Policy Characteristics'!I:I,MATCH($C544,'Policy Characteristics'!$C:$C,0)))</f>
        <v>thousand KRW/metric ton CO2e</v>
      </c>
      <c r="P544" s="363"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95" customHeight="1">
      <c r="A545" s="363" t="str">
        <f>IF(ISBLANK(INDEX('Policy Characteristics'!A:A,MATCH($C545,'Policy Characteristics'!$C:$C,0))),"",INDEX('Policy Characteristics'!A:A,MATCH($C545,'Policy Characteristics'!$C:$C,0)))</f>
        <v>Electricity Supply</v>
      </c>
      <c r="B545" s="375" t="str">
        <f>IF(ISBLANK(INDEX('Policy Characteristics'!B:B,MATCH($C545,'Policy Characteristics'!$C:$C,0))),"",INDEX('Policy Characteristics'!B:B,MATCH($C545,'Policy Characteristics'!$C:$C,0)))</f>
        <v>Electricity CCS Subsidy</v>
      </c>
      <c r="C545" s="363" t="str">
        <f t="shared" si="30"/>
        <v>Additional Subsidy for Elec CCS</v>
      </c>
      <c r="D545" s="356" t="s">
        <v>823</v>
      </c>
      <c r="F545" s="356" t="s">
        <v>824</v>
      </c>
      <c r="H545" s="18">
        <v>2273</v>
      </c>
      <c r="I545" t="s">
        <v>741</v>
      </c>
      <c r="J545" s="377" t="str">
        <f>IF(ISBLANK(INDEX('Policy Characteristics'!D:D,MATCH($C545,'Policy Characteristics'!$C:$C,0))),"",INDEX('Policy Characteristics'!D:D,MATCH($C545,'Policy Characteristics'!$C:$C,0)))</f>
        <v>Electricity CCS Subsidy</v>
      </c>
      <c r="K545" s="363" t="str">
        <f>IF(ISBLANK(INDEX('Policy Characteristics'!E:E,MATCH($C545,'Policy Characteristics'!$C:$C,0))),"",INDEX('Policy Characteristics'!E:E,MATCH($C545,'Policy Characteristics'!$C:$C,0)))</f>
        <v>elec CCS subsidy</v>
      </c>
      <c r="L545" s="379">
        <f>IF(ISBLANK(INDEX('Policy Characteristics'!F:F,MATCH($C545,'Policy Characteristics'!$C:$C,0))),"",INDEX('Policy Characteristics'!F:F,MATCH($C545,'Policy Characteristics'!$C:$C,0)))</f>
        <v>-150</v>
      </c>
      <c r="M545" s="379">
        <f>IF(ISBLANK(INDEX('Policy Characteristics'!G:G,MATCH($C545,'Policy Characteristics'!$C:$C,0))),"",INDEX('Policy Characteristics'!G:G,MATCH($C545,'Policy Characteristics'!$C:$C,0)))</f>
        <v>150</v>
      </c>
      <c r="N545" s="379">
        <f>IF(ISBLANK(INDEX('Policy Characteristics'!H:H,MATCH($C545,'Policy Characteristics'!$C:$C,0))),"",INDEX('Policy Characteristics'!H:H,MATCH($C545,'Policy Characteristics'!$C:$C,0)))</f>
        <v>1</v>
      </c>
      <c r="O545" s="363" t="str">
        <f>IF(ISBLANK(INDEX('Policy Characteristics'!I:I,MATCH($C545,'Policy Characteristics'!$C:$C,0))),"",INDEX('Policy Characteristics'!I:I,MATCH($C545,'Policy Characteristics'!$C:$C,0)))</f>
        <v>thousand KRW/metric ton CO2e</v>
      </c>
      <c r="P545" s="363"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95" customHeight="1">
      <c r="A546" s="363" t="str">
        <f>IF(ISBLANK(INDEX('Policy Characteristics'!A:A,MATCH($C546,'Policy Characteristics'!$C:$C,0))),"",INDEX('Policy Characteristics'!A:A,MATCH($C546,'Policy Characteristics'!$C:$C,0)))</f>
        <v>Electricity Supply</v>
      </c>
      <c r="B546" s="375" t="str">
        <f>IF(ISBLANK(INDEX('Policy Characteristics'!B:B,MATCH($C546,'Policy Characteristics'!$C:$C,0))),"",INDEX('Policy Characteristics'!B:B,MATCH($C546,'Policy Characteristics'!$C:$C,0)))</f>
        <v>Electricity CCS Subsidy</v>
      </c>
      <c r="C546" s="363" t="str">
        <f t="shared" si="30"/>
        <v>Additional Subsidy for Elec CCS</v>
      </c>
      <c r="D546" s="356" t="s">
        <v>825</v>
      </c>
      <c r="F546" s="356" t="s">
        <v>826</v>
      </c>
      <c r="H546" s="18">
        <v>2274</v>
      </c>
      <c r="I546" t="s">
        <v>741</v>
      </c>
      <c r="J546" s="377" t="str">
        <f>IF(ISBLANK(INDEX('Policy Characteristics'!D:D,MATCH($C546,'Policy Characteristics'!$C:$C,0))),"",INDEX('Policy Characteristics'!D:D,MATCH($C546,'Policy Characteristics'!$C:$C,0)))</f>
        <v>Electricity CCS Subsidy</v>
      </c>
      <c r="K546" s="363" t="str">
        <f>IF(ISBLANK(INDEX('Policy Characteristics'!E:E,MATCH($C546,'Policy Characteristics'!$C:$C,0))),"",INDEX('Policy Characteristics'!E:E,MATCH($C546,'Policy Characteristics'!$C:$C,0)))</f>
        <v>elec CCS subsidy</v>
      </c>
      <c r="L546" s="379">
        <f>IF(ISBLANK(INDEX('Policy Characteristics'!F:F,MATCH($C546,'Policy Characteristics'!$C:$C,0))),"",INDEX('Policy Characteristics'!F:F,MATCH($C546,'Policy Characteristics'!$C:$C,0)))</f>
        <v>-150</v>
      </c>
      <c r="M546" s="379">
        <f>IF(ISBLANK(INDEX('Policy Characteristics'!G:G,MATCH($C546,'Policy Characteristics'!$C:$C,0))),"",INDEX('Policy Characteristics'!G:G,MATCH($C546,'Policy Characteristics'!$C:$C,0)))</f>
        <v>150</v>
      </c>
      <c r="N546" s="379">
        <f>IF(ISBLANK(INDEX('Policy Characteristics'!H:H,MATCH($C546,'Policy Characteristics'!$C:$C,0))),"",INDEX('Policy Characteristics'!H:H,MATCH($C546,'Policy Characteristics'!$C:$C,0)))</f>
        <v>1</v>
      </c>
      <c r="O546" s="363" t="str">
        <f>IF(ISBLANK(INDEX('Policy Characteristics'!I:I,MATCH($C546,'Policy Characteristics'!$C:$C,0))),"",INDEX('Policy Characteristics'!I:I,MATCH($C546,'Policy Characteristics'!$C:$C,0)))</f>
        <v>thousand KRW/metric ton CO2e</v>
      </c>
      <c r="P546" s="363"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95" customHeight="1">
      <c r="A547" s="363" t="str">
        <f>IF(ISBLANK(INDEX('Policy Characteristics'!A:A,MATCH($C547,'Policy Characteristics'!$C:$C,0))),"",INDEX('Policy Characteristics'!A:A,MATCH($C547,'Policy Characteristics'!$C:$C,0)))</f>
        <v>Electricity Supply</v>
      </c>
      <c r="B547" s="375" t="str">
        <f>IF(ISBLANK(INDEX('Policy Characteristics'!B:B,MATCH($C547,'Policy Characteristics'!$C:$C,0))),"",INDEX('Policy Characteristics'!B:B,MATCH($C547,'Policy Characteristics'!$C:$C,0)))</f>
        <v>Electricity CCS Subsidy</v>
      </c>
      <c r="C547" s="363" t="str">
        <f t="shared" si="30"/>
        <v>Additional Subsidy for Elec CCS</v>
      </c>
      <c r="D547" s="356" t="s">
        <v>827</v>
      </c>
      <c r="F547" s="356" t="s">
        <v>828</v>
      </c>
      <c r="H547" s="18">
        <v>2275</v>
      </c>
      <c r="I547" t="s">
        <v>741</v>
      </c>
      <c r="J547" s="377" t="str">
        <f>IF(ISBLANK(INDEX('Policy Characteristics'!D:D,MATCH($C547,'Policy Characteristics'!$C:$C,0))),"",INDEX('Policy Characteristics'!D:D,MATCH($C547,'Policy Characteristics'!$C:$C,0)))</f>
        <v>Electricity CCS Subsidy</v>
      </c>
      <c r="K547" s="363" t="str">
        <f>IF(ISBLANK(INDEX('Policy Characteristics'!E:E,MATCH($C547,'Policy Characteristics'!$C:$C,0))),"",INDEX('Policy Characteristics'!E:E,MATCH($C547,'Policy Characteristics'!$C:$C,0)))</f>
        <v>elec CCS subsidy</v>
      </c>
      <c r="L547" s="379">
        <f>IF(ISBLANK(INDEX('Policy Characteristics'!F:F,MATCH($C547,'Policy Characteristics'!$C:$C,0))),"",INDEX('Policy Characteristics'!F:F,MATCH($C547,'Policy Characteristics'!$C:$C,0)))</f>
        <v>-150</v>
      </c>
      <c r="M547" s="379">
        <f>IF(ISBLANK(INDEX('Policy Characteristics'!G:G,MATCH($C547,'Policy Characteristics'!$C:$C,0))),"",INDEX('Policy Characteristics'!G:G,MATCH($C547,'Policy Characteristics'!$C:$C,0)))</f>
        <v>150</v>
      </c>
      <c r="N547" s="379">
        <f>IF(ISBLANK(INDEX('Policy Characteristics'!H:H,MATCH($C547,'Policy Characteristics'!$C:$C,0))),"",INDEX('Policy Characteristics'!H:H,MATCH($C547,'Policy Characteristics'!$C:$C,0)))</f>
        <v>1</v>
      </c>
      <c r="O547" s="363" t="str">
        <f>IF(ISBLANK(INDEX('Policy Characteristics'!I:I,MATCH($C547,'Policy Characteristics'!$C:$C,0))),"",INDEX('Policy Characteristics'!I:I,MATCH($C547,'Policy Characteristics'!$C:$C,0)))</f>
        <v>thousand KRW/metric ton CO2e</v>
      </c>
      <c r="P547" s="363"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95" customHeight="1">
      <c r="A548" s="363" t="str">
        <f>IF(ISBLANK(INDEX('Policy Characteristics'!A:A,MATCH($C548,'Policy Characteristics'!$C:$C,0))),"",INDEX('Policy Characteristics'!A:A,MATCH($C548,'Policy Characteristics'!$C:$C,0)))</f>
        <v>Electricity Supply</v>
      </c>
      <c r="B548" s="375" t="str">
        <f>IF(ISBLANK(INDEX('Policy Characteristics'!B:B,MATCH($C548,'Policy Characteristics'!$C:$C,0))),"",INDEX('Policy Characteristics'!B:B,MATCH($C548,'Policy Characteristics'!$C:$C,0)))</f>
        <v>Electricity CCS Subsidy</v>
      </c>
      <c r="C548" s="363" t="str">
        <f t="shared" si="30"/>
        <v>Additional Subsidy for Elec CCS</v>
      </c>
      <c r="D548" s="356" t="s">
        <v>829</v>
      </c>
      <c r="F548" s="356" t="s">
        <v>830</v>
      </c>
      <c r="H548" s="18">
        <v>2276</v>
      </c>
      <c r="I548" t="s">
        <v>741</v>
      </c>
      <c r="J548" s="377" t="str">
        <f>IF(ISBLANK(INDEX('Policy Characteristics'!D:D,MATCH($C548,'Policy Characteristics'!$C:$C,0))),"",INDEX('Policy Characteristics'!D:D,MATCH($C548,'Policy Characteristics'!$C:$C,0)))</f>
        <v>Electricity CCS Subsidy</v>
      </c>
      <c r="K548" s="363" t="str">
        <f>IF(ISBLANK(INDEX('Policy Characteristics'!E:E,MATCH($C548,'Policy Characteristics'!$C:$C,0))),"",INDEX('Policy Characteristics'!E:E,MATCH($C548,'Policy Characteristics'!$C:$C,0)))</f>
        <v>elec CCS subsidy</v>
      </c>
      <c r="L548" s="379">
        <f>IF(ISBLANK(INDEX('Policy Characteristics'!F:F,MATCH($C548,'Policy Characteristics'!$C:$C,0))),"",INDEX('Policy Characteristics'!F:F,MATCH($C548,'Policy Characteristics'!$C:$C,0)))</f>
        <v>-150</v>
      </c>
      <c r="M548" s="379">
        <f>IF(ISBLANK(INDEX('Policy Characteristics'!G:G,MATCH($C548,'Policy Characteristics'!$C:$C,0))),"",INDEX('Policy Characteristics'!G:G,MATCH($C548,'Policy Characteristics'!$C:$C,0)))</f>
        <v>150</v>
      </c>
      <c r="N548" s="379">
        <f>IF(ISBLANK(INDEX('Policy Characteristics'!H:H,MATCH($C548,'Policy Characteristics'!$C:$C,0))),"",INDEX('Policy Characteristics'!H:H,MATCH($C548,'Policy Characteristics'!$C:$C,0)))</f>
        <v>1</v>
      </c>
      <c r="O548" s="363" t="str">
        <f>IF(ISBLANK(INDEX('Policy Characteristics'!I:I,MATCH($C548,'Policy Characteristics'!$C:$C,0))),"",INDEX('Policy Characteristics'!I:I,MATCH($C548,'Policy Characteristics'!$C:$C,0)))</f>
        <v>thousand KRW/metric ton CO2e</v>
      </c>
      <c r="P548" s="363"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95" customHeight="1">
      <c r="A549" s="363" t="str">
        <f>IF(ISBLANK(INDEX('Policy Characteristics'!A:A,MATCH($C549,'Policy Characteristics'!$C:$C,0))),"",INDEX('Policy Characteristics'!A:A,MATCH($C549,'Policy Characteristics'!$C:$C,0)))</f>
        <v>Electricity Supply</v>
      </c>
      <c r="B549" s="375" t="str">
        <f>IF(ISBLANK(INDEX('Policy Characteristics'!B:B,MATCH($C549,'Policy Characteristics'!$C:$C,0))),"",INDEX('Policy Characteristics'!B:B,MATCH($C549,'Policy Characteristics'!$C:$C,0)))</f>
        <v>Electricity CCS Subsidy</v>
      </c>
      <c r="C549" s="363" t="str">
        <f t="shared" si="30"/>
        <v>Additional Subsidy for Elec CCS</v>
      </c>
      <c r="D549" s="356" t="s">
        <v>831</v>
      </c>
      <c r="F549" s="356" t="s">
        <v>832</v>
      </c>
      <c r="H549" s="18">
        <v>2277</v>
      </c>
      <c r="I549" t="s">
        <v>731</v>
      </c>
      <c r="J549" s="377" t="str">
        <f>IF(ISBLANK(INDEX('Policy Characteristics'!D:D,MATCH($C549,'Policy Characteristics'!$C:$C,0))),"",INDEX('Policy Characteristics'!D:D,MATCH($C549,'Policy Characteristics'!$C:$C,0)))</f>
        <v>Electricity CCS Subsidy</v>
      </c>
      <c r="K549" s="363" t="str">
        <f>IF(ISBLANK(INDEX('Policy Characteristics'!E:E,MATCH($C549,'Policy Characteristics'!$C:$C,0))),"",INDEX('Policy Characteristics'!E:E,MATCH($C549,'Policy Characteristics'!$C:$C,0)))</f>
        <v>elec CCS subsidy</v>
      </c>
      <c r="L549" s="379">
        <f>IF(ISBLANK(INDEX('Policy Characteristics'!F:F,MATCH($C549,'Policy Characteristics'!$C:$C,0))),"",INDEX('Policy Characteristics'!F:F,MATCH($C549,'Policy Characteristics'!$C:$C,0)))</f>
        <v>-150</v>
      </c>
      <c r="M549" s="379">
        <f>IF(ISBLANK(INDEX('Policy Characteristics'!G:G,MATCH($C549,'Policy Characteristics'!$C:$C,0))),"",INDEX('Policy Characteristics'!G:G,MATCH($C549,'Policy Characteristics'!$C:$C,0)))</f>
        <v>150</v>
      </c>
      <c r="N549" s="379">
        <f>IF(ISBLANK(INDEX('Policy Characteristics'!H:H,MATCH($C549,'Policy Characteristics'!$C:$C,0))),"",INDEX('Policy Characteristics'!H:H,MATCH($C549,'Policy Characteristics'!$C:$C,0)))</f>
        <v>1</v>
      </c>
      <c r="O549" s="363" t="str">
        <f>IF(ISBLANK(INDEX('Policy Characteristics'!I:I,MATCH($C549,'Policy Characteristics'!$C:$C,0))),"",INDEX('Policy Characteristics'!I:I,MATCH($C549,'Policy Characteristics'!$C:$C,0)))</f>
        <v>thousand KRW/metric ton CO2e</v>
      </c>
      <c r="P549" s="363"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95" customHeight="1">
      <c r="A550" s="363" t="str">
        <f>IF(ISBLANK(INDEX('Policy Characteristics'!A:A,MATCH($C550,'Policy Characteristics'!$C:$C,0))),"",INDEX('Policy Characteristics'!A:A,MATCH($C550,'Policy Characteristics'!$C:$C,0)))</f>
        <v>Electricity Supply</v>
      </c>
      <c r="B550" s="375" t="str">
        <f>IF(ISBLANK(INDEX('Policy Characteristics'!B:B,MATCH($C550,'Policy Characteristics'!$C:$C,0))),"",INDEX('Policy Characteristics'!B:B,MATCH($C550,'Policy Characteristics'!$C:$C,0)))</f>
        <v>Electricity CCS Subsidy</v>
      </c>
      <c r="C550" s="363" t="str">
        <f t="shared" si="30"/>
        <v>Additional Subsidy for Elec CCS</v>
      </c>
      <c r="D550" s="356" t="s">
        <v>833</v>
      </c>
      <c r="F550" s="356" t="s">
        <v>834</v>
      </c>
      <c r="H550" s="18">
        <v>2278</v>
      </c>
      <c r="I550" t="s">
        <v>731</v>
      </c>
      <c r="J550" s="377" t="str">
        <f>IF(ISBLANK(INDEX('Policy Characteristics'!D:D,MATCH($C550,'Policy Characteristics'!$C:$C,0))),"",INDEX('Policy Characteristics'!D:D,MATCH($C550,'Policy Characteristics'!$C:$C,0)))</f>
        <v>Electricity CCS Subsidy</v>
      </c>
      <c r="K550" s="363" t="str">
        <f>IF(ISBLANK(INDEX('Policy Characteristics'!E:E,MATCH($C550,'Policy Characteristics'!$C:$C,0))),"",INDEX('Policy Characteristics'!E:E,MATCH($C550,'Policy Characteristics'!$C:$C,0)))</f>
        <v>elec CCS subsidy</v>
      </c>
      <c r="L550" s="379">
        <f>IF(ISBLANK(INDEX('Policy Characteristics'!F:F,MATCH($C550,'Policy Characteristics'!$C:$C,0))),"",INDEX('Policy Characteristics'!F:F,MATCH($C550,'Policy Characteristics'!$C:$C,0)))</f>
        <v>-150</v>
      </c>
      <c r="M550" s="379">
        <f>IF(ISBLANK(INDEX('Policy Characteristics'!G:G,MATCH($C550,'Policy Characteristics'!$C:$C,0))),"",INDEX('Policy Characteristics'!G:G,MATCH($C550,'Policy Characteristics'!$C:$C,0)))</f>
        <v>150</v>
      </c>
      <c r="N550" s="379">
        <f>IF(ISBLANK(INDEX('Policy Characteristics'!H:H,MATCH($C550,'Policy Characteristics'!$C:$C,0))),"",INDEX('Policy Characteristics'!H:H,MATCH($C550,'Policy Characteristics'!$C:$C,0)))</f>
        <v>1</v>
      </c>
      <c r="O550" s="363" t="str">
        <f>IF(ISBLANK(INDEX('Policy Characteristics'!I:I,MATCH($C550,'Policy Characteristics'!$C:$C,0))),"",INDEX('Policy Characteristics'!I:I,MATCH($C550,'Policy Characteristics'!$C:$C,0)))</f>
        <v>thousand KRW/metric ton CO2e</v>
      </c>
      <c r="P550" s="363"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95" customHeight="1">
      <c r="A551" s="363" t="str">
        <f>IF(ISBLANK(INDEX('Policy Characteristics'!A:A,MATCH($C551,'Policy Characteristics'!$C:$C,0))),"",INDEX('Policy Characteristics'!A:A,MATCH($C551,'Policy Characteristics'!$C:$C,0)))</f>
        <v>Electricity Supply</v>
      </c>
      <c r="B551" s="375" t="str">
        <f>IF(ISBLANK(INDEX('Policy Characteristics'!B:B,MATCH($C551,'Policy Characteristics'!$C:$C,0))),"",INDEX('Policy Characteristics'!B:B,MATCH($C551,'Policy Characteristics'!$C:$C,0)))</f>
        <v>Electricity CCS Subsidy</v>
      </c>
      <c r="C551" s="363" t="str">
        <f t="shared" si="30"/>
        <v>Additional Subsidy for Elec CCS</v>
      </c>
      <c r="D551" s="356" t="s">
        <v>835</v>
      </c>
      <c r="F551" s="356" t="s">
        <v>836</v>
      </c>
      <c r="H551" s="18">
        <v>2279</v>
      </c>
      <c r="I551" t="s">
        <v>731</v>
      </c>
      <c r="J551" s="377" t="str">
        <f>IF(ISBLANK(INDEX('Policy Characteristics'!D:D,MATCH($C551,'Policy Characteristics'!$C:$C,0))),"",INDEX('Policy Characteristics'!D:D,MATCH($C551,'Policy Characteristics'!$C:$C,0)))</f>
        <v>Electricity CCS Subsidy</v>
      </c>
      <c r="K551" s="363" t="str">
        <f>IF(ISBLANK(INDEX('Policy Characteristics'!E:E,MATCH($C551,'Policy Characteristics'!$C:$C,0))),"",INDEX('Policy Characteristics'!E:E,MATCH($C551,'Policy Characteristics'!$C:$C,0)))</f>
        <v>elec CCS subsidy</v>
      </c>
      <c r="L551" s="379">
        <f>IF(ISBLANK(INDEX('Policy Characteristics'!F:F,MATCH($C551,'Policy Characteristics'!$C:$C,0))),"",INDEX('Policy Characteristics'!F:F,MATCH($C551,'Policy Characteristics'!$C:$C,0)))</f>
        <v>-150</v>
      </c>
      <c r="M551" s="379">
        <f>IF(ISBLANK(INDEX('Policy Characteristics'!G:G,MATCH($C551,'Policy Characteristics'!$C:$C,0))),"",INDEX('Policy Characteristics'!G:G,MATCH($C551,'Policy Characteristics'!$C:$C,0)))</f>
        <v>150</v>
      </c>
      <c r="N551" s="379">
        <f>IF(ISBLANK(INDEX('Policy Characteristics'!H:H,MATCH($C551,'Policy Characteristics'!$C:$C,0))),"",INDEX('Policy Characteristics'!H:H,MATCH($C551,'Policy Characteristics'!$C:$C,0)))</f>
        <v>1</v>
      </c>
      <c r="O551" s="363" t="str">
        <f>IF(ISBLANK(INDEX('Policy Characteristics'!I:I,MATCH($C551,'Policy Characteristics'!$C:$C,0))),"",INDEX('Policy Characteristics'!I:I,MATCH($C551,'Policy Characteristics'!$C:$C,0)))</f>
        <v>thousand KRW/metric ton CO2e</v>
      </c>
      <c r="P551" s="363"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95" customHeight="1">
      <c r="A552" s="363" t="str">
        <f>IF(ISBLANK(INDEX('Policy Characteristics'!A:A,MATCH($C552,'Policy Characteristics'!$C:$C,0))),"",INDEX('Policy Characteristics'!A:A,MATCH($C552,'Policy Characteristics'!$C:$C,0)))</f>
        <v>Electricity Supply</v>
      </c>
      <c r="B552" s="375" t="str">
        <f>IF(ISBLANK(INDEX('Policy Characteristics'!B:B,MATCH($C552,'Policy Characteristics'!$C:$C,0))),"",INDEX('Policy Characteristics'!B:B,MATCH($C552,'Policy Characteristics'!$C:$C,0)))</f>
        <v>Electricity CCS Subsidy</v>
      </c>
      <c r="C552" s="363" t="str">
        <f t="shared" si="30"/>
        <v>Additional Subsidy for Elec CCS</v>
      </c>
      <c r="D552" s="356" t="s">
        <v>837</v>
      </c>
      <c r="F552" s="356" t="s">
        <v>838</v>
      </c>
      <c r="H552" s="18">
        <v>2280</v>
      </c>
      <c r="I552" t="s">
        <v>731</v>
      </c>
      <c r="J552" s="377" t="str">
        <f>IF(ISBLANK(INDEX('Policy Characteristics'!D:D,MATCH($C552,'Policy Characteristics'!$C:$C,0))),"",INDEX('Policy Characteristics'!D:D,MATCH($C552,'Policy Characteristics'!$C:$C,0)))</f>
        <v>Electricity CCS Subsidy</v>
      </c>
      <c r="K552" s="363" t="str">
        <f>IF(ISBLANK(INDEX('Policy Characteristics'!E:E,MATCH($C552,'Policy Characteristics'!$C:$C,0))),"",INDEX('Policy Characteristics'!E:E,MATCH($C552,'Policy Characteristics'!$C:$C,0)))</f>
        <v>elec CCS subsidy</v>
      </c>
      <c r="L552" s="379">
        <f>IF(ISBLANK(INDEX('Policy Characteristics'!F:F,MATCH($C552,'Policy Characteristics'!$C:$C,0))),"",INDEX('Policy Characteristics'!F:F,MATCH($C552,'Policy Characteristics'!$C:$C,0)))</f>
        <v>-150</v>
      </c>
      <c r="M552" s="379">
        <f>IF(ISBLANK(INDEX('Policy Characteristics'!G:G,MATCH($C552,'Policy Characteristics'!$C:$C,0))),"",INDEX('Policy Characteristics'!G:G,MATCH($C552,'Policy Characteristics'!$C:$C,0)))</f>
        <v>150</v>
      </c>
      <c r="N552" s="379">
        <f>IF(ISBLANK(INDEX('Policy Characteristics'!H:H,MATCH($C552,'Policy Characteristics'!$C:$C,0))),"",INDEX('Policy Characteristics'!H:H,MATCH($C552,'Policy Characteristics'!$C:$C,0)))</f>
        <v>1</v>
      </c>
      <c r="O552" s="363" t="str">
        <f>IF(ISBLANK(INDEX('Policy Characteristics'!I:I,MATCH($C552,'Policy Characteristics'!$C:$C,0))),"",INDEX('Policy Characteristics'!I:I,MATCH($C552,'Policy Characteristics'!$C:$C,0)))</f>
        <v>thousand KRW/metric ton CO2e</v>
      </c>
      <c r="P552" s="363"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95" customHeight="1">
      <c r="A553" s="363" t="str">
        <f>IF(ISBLANK(INDEX('Policy Characteristics'!A:A,MATCH($C553,'Policy Characteristics'!$C:$C,0))),"",INDEX('Policy Characteristics'!A:A,MATCH($C553,'Policy Characteristics'!$C:$C,0)))</f>
        <v>Electricity Supply</v>
      </c>
      <c r="B553" s="375" t="str">
        <f>IF(ISBLANK(INDEX('Policy Characteristics'!B:B,MATCH($C553,'Policy Characteristics'!$C:$C,0))),"",INDEX('Policy Characteristics'!B:B,MATCH($C553,'Policy Characteristics'!$C:$C,0)))</f>
        <v>Electricity CCS Subsidy</v>
      </c>
      <c r="C553" s="363" t="str">
        <f t="shared" si="30"/>
        <v>Additional Subsidy for Elec CCS</v>
      </c>
      <c r="D553" s="356" t="s">
        <v>839</v>
      </c>
      <c r="F553" s="356" t="s">
        <v>840</v>
      </c>
      <c r="H553" s="18">
        <v>2281</v>
      </c>
      <c r="I553" t="s">
        <v>741</v>
      </c>
      <c r="J553" s="377" t="str">
        <f>IF(ISBLANK(INDEX('Policy Characteristics'!D:D,MATCH($C553,'Policy Characteristics'!$C:$C,0))),"",INDEX('Policy Characteristics'!D:D,MATCH($C553,'Policy Characteristics'!$C:$C,0)))</f>
        <v>Electricity CCS Subsidy</v>
      </c>
      <c r="K553" s="363" t="str">
        <f>IF(ISBLANK(INDEX('Policy Characteristics'!E:E,MATCH($C553,'Policy Characteristics'!$C:$C,0))),"",INDEX('Policy Characteristics'!E:E,MATCH($C553,'Policy Characteristics'!$C:$C,0)))</f>
        <v>elec CCS subsidy</v>
      </c>
      <c r="L553" s="379">
        <f>IF(ISBLANK(INDEX('Policy Characteristics'!F:F,MATCH($C553,'Policy Characteristics'!$C:$C,0))),"",INDEX('Policy Characteristics'!F:F,MATCH($C553,'Policy Characteristics'!$C:$C,0)))</f>
        <v>-150</v>
      </c>
      <c r="M553" s="379">
        <f>IF(ISBLANK(INDEX('Policy Characteristics'!G:G,MATCH($C553,'Policy Characteristics'!$C:$C,0))),"",INDEX('Policy Characteristics'!G:G,MATCH($C553,'Policy Characteristics'!$C:$C,0)))</f>
        <v>150</v>
      </c>
      <c r="N553" s="379">
        <f>IF(ISBLANK(INDEX('Policy Characteristics'!H:H,MATCH($C553,'Policy Characteristics'!$C:$C,0))),"",INDEX('Policy Characteristics'!H:H,MATCH($C553,'Policy Characteristics'!$C:$C,0)))</f>
        <v>1</v>
      </c>
      <c r="O553" s="363" t="str">
        <f>IF(ISBLANK(INDEX('Policy Characteristics'!I:I,MATCH($C553,'Policy Characteristics'!$C:$C,0))),"",INDEX('Policy Characteristics'!I:I,MATCH($C553,'Policy Characteristics'!$C:$C,0)))</f>
        <v>thousand KRW/metric ton CO2e</v>
      </c>
      <c r="P553" s="363"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95" customHeight="1">
      <c r="A554" s="363" t="str">
        <f>IF(ISBLANK(INDEX('Policy Characteristics'!A:A,MATCH($C554,'Policy Characteristics'!$C:$C,0))),"",INDEX('Policy Characteristics'!A:A,MATCH($C554,'Policy Characteristics'!$C:$C,0)))</f>
        <v>Electricity Supply</v>
      </c>
      <c r="B554" s="375" t="str">
        <f>IF(ISBLANK(INDEX('Policy Characteristics'!B:B,MATCH($C554,'Policy Characteristics'!$C:$C,0))),"",INDEX('Policy Characteristics'!B:B,MATCH($C554,'Policy Characteristics'!$C:$C,0)))</f>
        <v>Electricity CCS Subsidy</v>
      </c>
      <c r="C554" s="363" t="str">
        <f t="shared" si="30"/>
        <v>Additional Subsidy for Elec CCS</v>
      </c>
      <c r="D554" s="356" t="s">
        <v>841</v>
      </c>
      <c r="F554" s="356" t="s">
        <v>842</v>
      </c>
      <c r="H554" s="18">
        <v>2282</v>
      </c>
      <c r="I554" t="s">
        <v>741</v>
      </c>
      <c r="J554" s="377" t="str">
        <f>IF(ISBLANK(INDEX('Policy Characteristics'!D:D,MATCH($C554,'Policy Characteristics'!$C:$C,0))),"",INDEX('Policy Characteristics'!D:D,MATCH($C554,'Policy Characteristics'!$C:$C,0)))</f>
        <v>Electricity CCS Subsidy</v>
      </c>
      <c r="K554" s="363" t="str">
        <f>IF(ISBLANK(INDEX('Policy Characteristics'!E:E,MATCH($C554,'Policy Characteristics'!$C:$C,0))),"",INDEX('Policy Characteristics'!E:E,MATCH($C554,'Policy Characteristics'!$C:$C,0)))</f>
        <v>elec CCS subsidy</v>
      </c>
      <c r="L554" s="379">
        <f>IF(ISBLANK(INDEX('Policy Characteristics'!F:F,MATCH($C554,'Policy Characteristics'!$C:$C,0))),"",INDEX('Policy Characteristics'!F:F,MATCH($C554,'Policy Characteristics'!$C:$C,0)))</f>
        <v>-150</v>
      </c>
      <c r="M554" s="379">
        <f>IF(ISBLANK(INDEX('Policy Characteristics'!G:G,MATCH($C554,'Policy Characteristics'!$C:$C,0))),"",INDEX('Policy Characteristics'!G:G,MATCH($C554,'Policy Characteristics'!$C:$C,0)))</f>
        <v>150</v>
      </c>
      <c r="N554" s="379">
        <f>IF(ISBLANK(INDEX('Policy Characteristics'!H:H,MATCH($C554,'Policy Characteristics'!$C:$C,0))),"",INDEX('Policy Characteristics'!H:H,MATCH($C554,'Policy Characteristics'!$C:$C,0)))</f>
        <v>1</v>
      </c>
      <c r="O554" s="363" t="str">
        <f>IF(ISBLANK(INDEX('Policy Characteristics'!I:I,MATCH($C554,'Policy Characteristics'!$C:$C,0))),"",INDEX('Policy Characteristics'!I:I,MATCH($C554,'Policy Characteristics'!$C:$C,0)))</f>
        <v>thousand KRW/metric ton CO2e</v>
      </c>
      <c r="P554" s="363"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95" customHeight="1">
      <c r="A555" s="363" t="str">
        <f>IF(ISBLANK(INDEX('Policy Characteristics'!A:A,MATCH($C555,'Policy Characteristics'!$C:$C,0))),"",INDEX('Policy Characteristics'!A:A,MATCH($C555,'Policy Characteristics'!$C:$C,0)))</f>
        <v>Electricity Supply</v>
      </c>
      <c r="B555" s="375" t="str">
        <f>IF(ISBLANK(INDEX('Policy Characteristics'!B:B,MATCH($C555,'Policy Characteristics'!$C:$C,0))),"",INDEX('Policy Characteristics'!B:B,MATCH($C555,'Policy Characteristics'!$C:$C,0)))</f>
        <v>Electricity CCS Subsidy</v>
      </c>
      <c r="C555" s="363" t="str">
        <f t="shared" si="30"/>
        <v>Additional Subsidy for Elec CCS</v>
      </c>
      <c r="D555" s="356" t="s">
        <v>843</v>
      </c>
      <c r="F555" s="356" t="s">
        <v>844</v>
      </c>
      <c r="H555" s="18">
        <v>2283</v>
      </c>
      <c r="I555" t="s">
        <v>741</v>
      </c>
      <c r="J555" s="377" t="str">
        <f>IF(ISBLANK(INDEX('Policy Characteristics'!D:D,MATCH($C555,'Policy Characteristics'!$C:$C,0))),"",INDEX('Policy Characteristics'!D:D,MATCH($C555,'Policy Characteristics'!$C:$C,0)))</f>
        <v>Electricity CCS Subsidy</v>
      </c>
      <c r="K555" s="363" t="str">
        <f>IF(ISBLANK(INDEX('Policy Characteristics'!E:E,MATCH($C555,'Policy Characteristics'!$C:$C,0))),"",INDEX('Policy Characteristics'!E:E,MATCH($C555,'Policy Characteristics'!$C:$C,0)))</f>
        <v>elec CCS subsidy</v>
      </c>
      <c r="L555" s="379">
        <f>IF(ISBLANK(INDEX('Policy Characteristics'!F:F,MATCH($C555,'Policy Characteristics'!$C:$C,0))),"",INDEX('Policy Characteristics'!F:F,MATCH($C555,'Policy Characteristics'!$C:$C,0)))</f>
        <v>-150</v>
      </c>
      <c r="M555" s="379">
        <f>IF(ISBLANK(INDEX('Policy Characteristics'!G:G,MATCH($C555,'Policy Characteristics'!$C:$C,0))),"",INDEX('Policy Characteristics'!G:G,MATCH($C555,'Policy Characteristics'!$C:$C,0)))</f>
        <v>150</v>
      </c>
      <c r="N555" s="379">
        <f>IF(ISBLANK(INDEX('Policy Characteristics'!H:H,MATCH($C555,'Policy Characteristics'!$C:$C,0))),"",INDEX('Policy Characteristics'!H:H,MATCH($C555,'Policy Characteristics'!$C:$C,0)))</f>
        <v>1</v>
      </c>
      <c r="O555" s="363" t="str">
        <f>IF(ISBLANK(INDEX('Policy Characteristics'!I:I,MATCH($C555,'Policy Characteristics'!$C:$C,0))),"",INDEX('Policy Characteristics'!I:I,MATCH($C555,'Policy Characteristics'!$C:$C,0)))</f>
        <v>thousand KRW/metric ton CO2e</v>
      </c>
      <c r="P555" s="363"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95" customHeight="1">
      <c r="A556" s="363" t="str">
        <f>IF(ISBLANK(INDEX('Policy Characteristics'!A:A,MATCH($C556,'Policy Characteristics'!$C:$C,0))),"",INDEX('Policy Characteristics'!A:A,MATCH($C556,'Policy Characteristics'!$C:$C,0)))</f>
        <v>Industry</v>
      </c>
      <c r="B556" s="375" t="str">
        <f>IF(ISBLANK(INDEX('Policy Characteristics'!B:B,MATCH($C556,'Policy Characteristics'!$C:$C,0))),"",INDEX('Policy Characteristics'!B:B,MATCH($C556,'Policy Characteristics'!$C:$C,0)))</f>
        <v>Buy In-Region Products</v>
      </c>
      <c r="C556" t="s">
        <v>376</v>
      </c>
      <c r="D556" s="255" t="s">
        <v>845</v>
      </c>
      <c r="E556" s="356"/>
      <c r="F556" t="s">
        <v>846</v>
      </c>
      <c r="G556" s="255"/>
      <c r="H556" s="18">
        <v>1537</v>
      </c>
      <c r="I556" s="376" t="s">
        <v>731</v>
      </c>
      <c r="J556" s="377" t="str">
        <f>IF(ISBLANK(INDEX('Policy Characteristics'!D:D,MATCH($C556,'Policy Characteristics'!$C:$C,0))),"",INDEX('Policy Characteristics'!D:D,MATCH($C556,'Policy Characteristics'!$C:$C,0)))</f>
        <v>Buy In-Region Products</v>
      </c>
      <c r="K556" s="363"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63" t="str">
        <f>IF(ISBLANK(INDEX('Policy Characteristics'!I:I,MATCH($C556,'Policy Characteristics'!$C:$C,0))),"",INDEX('Policy Characteristics'!I:I,MATCH($C556,'Policy Characteristics'!$C:$C,0)))</f>
        <v>% of imports shifted</v>
      </c>
      <c r="P556" s="363"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63" t="str">
        <f>IF(ISBLANK(INDEX('Policy Characteristics'!K:K,MATCH($C556,'Policy Characteristics'!$C:$C,0))),"",INDEX('Policy Characteristics'!K:K,MATCH($C556,'Policy Characteristics'!$C:$C,0)))</f>
        <v/>
      </c>
      <c r="R556" s="363" t="str">
        <f>IF(ISBLANK(INDEX('Policy Characteristics'!L:L,MATCH($C556,'Policy Characteristics'!$C:$C,0))),"",INDEX('Policy Characteristics'!L:L,MATCH($C556,'Policy Characteristics'!$C:$C,0)))</f>
        <v/>
      </c>
    </row>
    <row r="557" spans="1:18" ht="19.95" customHeight="1">
      <c r="A557" s="363" t="str">
        <f>IF(ISBLANK(INDEX('Policy Characteristics'!A:A,MATCH($C557,'Policy Characteristics'!$C:$C,0))),"",INDEX('Policy Characteristics'!A:A,MATCH($C557,'Policy Characteristics'!$C:$C,0)))</f>
        <v>Industry</v>
      </c>
      <c r="B557" s="375" t="str">
        <f>IF(ISBLANK(INDEX('Policy Characteristics'!B:B,MATCH($C557,'Policy Characteristics'!$C:$C,0))),"",INDEX('Policy Characteristics'!B:B,MATCH($C557,'Policy Characteristics'!$C:$C,0)))</f>
        <v>Buy In-Region Products</v>
      </c>
      <c r="C557" s="363" t="str">
        <f>C$556</f>
        <v>Fraction of Imported Industrial Outputs Shifted to In Region Suppliers</v>
      </c>
      <c r="D557" s="356" t="s">
        <v>847</v>
      </c>
      <c r="E557" s="356"/>
      <c r="F557" t="s">
        <v>848</v>
      </c>
      <c r="G557" s="361"/>
      <c r="H557" s="18">
        <v>1538</v>
      </c>
      <c r="I557" s="376" t="s">
        <v>731</v>
      </c>
      <c r="J557" s="377" t="str">
        <f>IF(ISBLANK(INDEX('Policy Characteristics'!D:D,MATCH($C557,'Policy Characteristics'!$C:$C,0))),"",INDEX('Policy Characteristics'!D:D,MATCH($C557,'Policy Characteristics'!$C:$C,0)))</f>
        <v>Buy In-Region Products</v>
      </c>
      <c r="K557" s="363"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63" t="str">
        <f>IF(ISBLANK(INDEX('Policy Characteristics'!I:I,MATCH($C557,'Policy Characteristics'!$C:$C,0))),"",INDEX('Policy Characteristics'!I:I,MATCH($C557,'Policy Characteristics'!$C:$C,0)))</f>
        <v>% of imports shifted</v>
      </c>
      <c r="P557" s="363"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63" t="str">
        <f>IF(ISBLANK(INDEX('Policy Characteristics'!K:K,MATCH($C557,'Policy Characteristics'!$C:$C,0))),"",INDEX('Policy Characteristics'!K:K,MATCH($C557,'Policy Characteristics'!$C:$C,0)))</f>
        <v/>
      </c>
      <c r="R557" s="363" t="str">
        <f>IF(ISBLANK(INDEX('Policy Characteristics'!L:L,MATCH($C557,'Policy Characteristics'!$C:$C,0))),"",INDEX('Policy Characteristics'!L:L,MATCH($C557,'Policy Characteristics'!$C:$C,0)))</f>
        <v/>
      </c>
    </row>
    <row r="558" spans="1:18" ht="19.95" customHeight="1">
      <c r="A558" s="363" t="str">
        <f>IF(ISBLANK(INDEX('Policy Characteristics'!A:A,MATCH($C558,'Policy Characteristics'!$C:$C,0))),"",INDEX('Policy Characteristics'!A:A,MATCH($C558,'Policy Characteristics'!$C:$C,0)))</f>
        <v>Industry</v>
      </c>
      <c r="B558" s="375" t="str">
        <f>IF(ISBLANK(INDEX('Policy Characteristics'!B:B,MATCH($C558,'Policy Characteristics'!$C:$C,0))),"",INDEX('Policy Characteristics'!B:B,MATCH($C558,'Policy Characteristics'!$C:$C,0)))</f>
        <v>Buy In-Region Products</v>
      </c>
      <c r="C558" s="363" t="str">
        <f t="shared" ref="C558:C580" si="31">C$556</f>
        <v>Fraction of Imported Industrial Outputs Shifted to In Region Suppliers</v>
      </c>
      <c r="D558" s="356" t="s">
        <v>849</v>
      </c>
      <c r="E558" s="356"/>
      <c r="F558" t="s">
        <v>850</v>
      </c>
      <c r="G558" s="361"/>
      <c r="H558" s="18">
        <v>1539</v>
      </c>
      <c r="I558" s="376" t="s">
        <v>731</v>
      </c>
      <c r="J558" s="377" t="str">
        <f>IF(ISBLANK(INDEX('Policy Characteristics'!D:D,MATCH($C558,'Policy Characteristics'!$C:$C,0))),"",INDEX('Policy Characteristics'!D:D,MATCH($C558,'Policy Characteristics'!$C:$C,0)))</f>
        <v>Buy In-Region Products</v>
      </c>
      <c r="K558" s="363"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63" t="str">
        <f>IF(ISBLANK(INDEX('Policy Characteristics'!I:I,MATCH($C558,'Policy Characteristics'!$C:$C,0))),"",INDEX('Policy Characteristics'!I:I,MATCH($C558,'Policy Characteristics'!$C:$C,0)))</f>
        <v>% of imports shifted</v>
      </c>
      <c r="P558" s="363"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63" t="str">
        <f>IF(ISBLANK(INDEX('Policy Characteristics'!K:K,MATCH($C558,'Policy Characteristics'!$C:$C,0))),"",INDEX('Policy Characteristics'!K:K,MATCH($C558,'Policy Characteristics'!$C:$C,0)))</f>
        <v/>
      </c>
      <c r="R558" s="363" t="str">
        <f>IF(ISBLANK(INDEX('Policy Characteristics'!L:L,MATCH($C558,'Policy Characteristics'!$C:$C,0))),"",INDEX('Policy Characteristics'!L:L,MATCH($C558,'Policy Characteristics'!$C:$C,0)))</f>
        <v/>
      </c>
    </row>
    <row r="559" spans="1:18" ht="19.95" customHeight="1">
      <c r="A559" s="363" t="str">
        <f>IF(ISBLANK(INDEX('Policy Characteristics'!A:A,MATCH($C559,'Policy Characteristics'!$C:$C,0))),"",INDEX('Policy Characteristics'!A:A,MATCH($C559,'Policy Characteristics'!$C:$C,0)))</f>
        <v>Industry</v>
      </c>
      <c r="B559" s="375" t="str">
        <f>IF(ISBLANK(INDEX('Policy Characteristics'!B:B,MATCH($C559,'Policy Characteristics'!$C:$C,0))),"",INDEX('Policy Characteristics'!B:B,MATCH($C559,'Policy Characteristics'!$C:$C,0)))</f>
        <v>Buy In-Region Products</v>
      </c>
      <c r="C559" s="363" t="str">
        <f t="shared" si="31"/>
        <v>Fraction of Imported Industrial Outputs Shifted to In Region Suppliers</v>
      </c>
      <c r="D559" s="356" t="s">
        <v>851</v>
      </c>
      <c r="E559" s="356"/>
      <c r="F559" t="s">
        <v>852</v>
      </c>
      <c r="G559" s="361"/>
      <c r="H559" s="18">
        <v>1540</v>
      </c>
      <c r="I559" s="376" t="s">
        <v>731</v>
      </c>
      <c r="J559" s="377" t="str">
        <f>IF(ISBLANK(INDEX('Policy Characteristics'!D:D,MATCH($C559,'Policy Characteristics'!$C:$C,0))),"",INDEX('Policy Characteristics'!D:D,MATCH($C559,'Policy Characteristics'!$C:$C,0)))</f>
        <v>Buy In-Region Products</v>
      </c>
      <c r="K559" s="363"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63" t="str">
        <f>IF(ISBLANK(INDEX('Policy Characteristics'!I:I,MATCH($C559,'Policy Characteristics'!$C:$C,0))),"",INDEX('Policy Characteristics'!I:I,MATCH($C559,'Policy Characteristics'!$C:$C,0)))</f>
        <v>% of imports shifted</v>
      </c>
      <c r="P559" s="363"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63" t="str">
        <f>IF(ISBLANK(INDEX('Policy Characteristics'!K:K,MATCH($C559,'Policy Characteristics'!$C:$C,0))),"",INDEX('Policy Characteristics'!K:K,MATCH($C559,'Policy Characteristics'!$C:$C,0)))</f>
        <v/>
      </c>
      <c r="R559" s="363" t="str">
        <f>IF(ISBLANK(INDEX('Policy Characteristics'!L:L,MATCH($C559,'Policy Characteristics'!$C:$C,0))),"",INDEX('Policy Characteristics'!L:L,MATCH($C559,'Policy Characteristics'!$C:$C,0)))</f>
        <v/>
      </c>
    </row>
    <row r="560" spans="1:18" ht="19.95" customHeight="1">
      <c r="A560" s="363" t="str">
        <f>IF(ISBLANK(INDEX('Policy Characteristics'!A:A,MATCH($C560,'Policy Characteristics'!$C:$C,0))),"",INDEX('Policy Characteristics'!A:A,MATCH($C560,'Policy Characteristics'!$C:$C,0)))</f>
        <v>Industry</v>
      </c>
      <c r="B560" s="375" t="str">
        <f>IF(ISBLANK(INDEX('Policy Characteristics'!B:B,MATCH($C560,'Policy Characteristics'!$C:$C,0))),"",INDEX('Policy Characteristics'!B:B,MATCH($C560,'Policy Characteristics'!$C:$C,0)))</f>
        <v>Buy In-Region Products</v>
      </c>
      <c r="C560" s="363" t="str">
        <f t="shared" si="31"/>
        <v>Fraction of Imported Industrial Outputs Shifted to In Region Suppliers</v>
      </c>
      <c r="D560" s="356" t="s">
        <v>853</v>
      </c>
      <c r="E560" s="356"/>
      <c r="F560" t="s">
        <v>854</v>
      </c>
      <c r="G560" s="361"/>
      <c r="H560" s="18">
        <v>1541</v>
      </c>
      <c r="I560" s="376" t="s">
        <v>731</v>
      </c>
      <c r="J560" s="377" t="str">
        <f>IF(ISBLANK(INDEX('Policy Characteristics'!D:D,MATCH($C560,'Policy Characteristics'!$C:$C,0))),"",INDEX('Policy Characteristics'!D:D,MATCH($C560,'Policy Characteristics'!$C:$C,0)))</f>
        <v>Buy In-Region Products</v>
      </c>
      <c r="K560" s="363"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63" t="str">
        <f>IF(ISBLANK(INDEX('Policy Characteristics'!I:I,MATCH($C560,'Policy Characteristics'!$C:$C,0))),"",INDEX('Policy Characteristics'!I:I,MATCH($C560,'Policy Characteristics'!$C:$C,0)))</f>
        <v>% of imports shifted</v>
      </c>
      <c r="P560" s="363"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63" t="str">
        <f>IF(ISBLANK(INDEX('Policy Characteristics'!K:K,MATCH($C560,'Policy Characteristics'!$C:$C,0))),"",INDEX('Policy Characteristics'!K:K,MATCH($C560,'Policy Characteristics'!$C:$C,0)))</f>
        <v/>
      </c>
      <c r="R560" s="363" t="str">
        <f>IF(ISBLANK(INDEX('Policy Characteristics'!L:L,MATCH($C560,'Policy Characteristics'!$C:$C,0))),"",INDEX('Policy Characteristics'!L:L,MATCH($C560,'Policy Characteristics'!$C:$C,0)))</f>
        <v/>
      </c>
    </row>
    <row r="561" spans="1:18" ht="19.95" customHeight="1">
      <c r="A561" s="363" t="str">
        <f>IF(ISBLANK(INDEX('Policy Characteristics'!A:A,MATCH($C561,'Policy Characteristics'!$C:$C,0))),"",INDEX('Policy Characteristics'!A:A,MATCH($C561,'Policy Characteristics'!$C:$C,0)))</f>
        <v>Industry</v>
      </c>
      <c r="B561" s="375" t="str">
        <f>IF(ISBLANK(INDEX('Policy Characteristics'!B:B,MATCH($C561,'Policy Characteristics'!$C:$C,0))),"",INDEX('Policy Characteristics'!B:B,MATCH($C561,'Policy Characteristics'!$C:$C,0)))</f>
        <v>Buy In-Region Products</v>
      </c>
      <c r="C561" s="363" t="str">
        <f t="shared" si="31"/>
        <v>Fraction of Imported Industrial Outputs Shifted to In Region Suppliers</v>
      </c>
      <c r="D561" s="356" t="s">
        <v>855</v>
      </c>
      <c r="E561" s="356"/>
      <c r="F561" t="s">
        <v>856</v>
      </c>
      <c r="G561" s="361"/>
      <c r="H561" s="18">
        <v>1542</v>
      </c>
      <c r="I561" s="376" t="s">
        <v>731</v>
      </c>
      <c r="J561" s="377" t="str">
        <f>IF(ISBLANK(INDEX('Policy Characteristics'!D:D,MATCH($C561,'Policy Characteristics'!$C:$C,0))),"",INDEX('Policy Characteristics'!D:D,MATCH($C561,'Policy Characteristics'!$C:$C,0)))</f>
        <v>Buy In-Region Products</v>
      </c>
      <c r="K561" s="363"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63" t="str">
        <f>IF(ISBLANK(INDEX('Policy Characteristics'!I:I,MATCH($C561,'Policy Characteristics'!$C:$C,0))),"",INDEX('Policy Characteristics'!I:I,MATCH($C561,'Policy Characteristics'!$C:$C,0)))</f>
        <v>% of imports shifted</v>
      </c>
      <c r="P561" s="363"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63" t="str">
        <f>IF(ISBLANK(INDEX('Policy Characteristics'!K:K,MATCH($C561,'Policy Characteristics'!$C:$C,0))),"",INDEX('Policy Characteristics'!K:K,MATCH($C561,'Policy Characteristics'!$C:$C,0)))</f>
        <v/>
      </c>
      <c r="R561" s="363" t="str">
        <f>IF(ISBLANK(INDEX('Policy Characteristics'!L:L,MATCH($C561,'Policy Characteristics'!$C:$C,0))),"",INDEX('Policy Characteristics'!L:L,MATCH($C561,'Policy Characteristics'!$C:$C,0)))</f>
        <v/>
      </c>
    </row>
    <row r="562" spans="1:18" ht="19.95" customHeight="1">
      <c r="A562" s="363" t="str">
        <f>IF(ISBLANK(INDEX('Policy Characteristics'!A:A,MATCH($C562,'Policy Characteristics'!$C:$C,0))),"",INDEX('Policy Characteristics'!A:A,MATCH($C562,'Policy Characteristics'!$C:$C,0)))</f>
        <v>Industry</v>
      </c>
      <c r="B562" s="375" t="str">
        <f>IF(ISBLANK(INDEX('Policy Characteristics'!B:B,MATCH($C562,'Policy Characteristics'!$C:$C,0))),"",INDEX('Policy Characteristics'!B:B,MATCH($C562,'Policy Characteristics'!$C:$C,0)))</f>
        <v>Buy In-Region Products</v>
      </c>
      <c r="C562" s="363" t="str">
        <f t="shared" si="31"/>
        <v>Fraction of Imported Industrial Outputs Shifted to In Region Suppliers</v>
      </c>
      <c r="D562" s="356" t="s">
        <v>857</v>
      </c>
      <c r="E562" s="356"/>
      <c r="F562" t="s">
        <v>858</v>
      </c>
      <c r="G562" s="361"/>
      <c r="H562" s="18">
        <v>1543</v>
      </c>
      <c r="I562" s="376" t="s">
        <v>731</v>
      </c>
      <c r="J562" s="377" t="str">
        <f>IF(ISBLANK(INDEX('Policy Characteristics'!D:D,MATCH($C562,'Policy Characteristics'!$C:$C,0))),"",INDEX('Policy Characteristics'!D:D,MATCH($C562,'Policy Characteristics'!$C:$C,0)))</f>
        <v>Buy In-Region Products</v>
      </c>
      <c r="K562" s="363"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63" t="str">
        <f>IF(ISBLANK(INDEX('Policy Characteristics'!I:I,MATCH($C562,'Policy Characteristics'!$C:$C,0))),"",INDEX('Policy Characteristics'!I:I,MATCH($C562,'Policy Characteristics'!$C:$C,0)))</f>
        <v>% of imports shifted</v>
      </c>
      <c r="P562" s="363"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63" t="str">
        <f>IF(ISBLANK(INDEX('Policy Characteristics'!K:K,MATCH($C562,'Policy Characteristics'!$C:$C,0))),"",INDEX('Policy Characteristics'!K:K,MATCH($C562,'Policy Characteristics'!$C:$C,0)))</f>
        <v/>
      </c>
      <c r="R562" s="363" t="str">
        <f>IF(ISBLANK(INDEX('Policy Characteristics'!L:L,MATCH($C562,'Policy Characteristics'!$C:$C,0))),"",INDEX('Policy Characteristics'!L:L,MATCH($C562,'Policy Characteristics'!$C:$C,0)))</f>
        <v/>
      </c>
    </row>
    <row r="563" spans="1:18" ht="19.95" customHeight="1">
      <c r="A563" s="363" t="str">
        <f>IF(ISBLANK(INDEX('Policy Characteristics'!A:A,MATCH($C563,'Policy Characteristics'!$C:$C,0))),"",INDEX('Policy Characteristics'!A:A,MATCH($C563,'Policy Characteristics'!$C:$C,0)))</f>
        <v>Industry</v>
      </c>
      <c r="B563" s="375" t="str">
        <f>IF(ISBLANK(INDEX('Policy Characteristics'!B:B,MATCH($C563,'Policy Characteristics'!$C:$C,0))),"",INDEX('Policy Characteristics'!B:B,MATCH($C563,'Policy Characteristics'!$C:$C,0)))</f>
        <v>Buy In-Region Products</v>
      </c>
      <c r="C563" s="363" t="str">
        <f t="shared" si="31"/>
        <v>Fraction of Imported Industrial Outputs Shifted to In Region Suppliers</v>
      </c>
      <c r="D563" s="356" t="s">
        <v>859</v>
      </c>
      <c r="E563" s="356"/>
      <c r="F563" t="s">
        <v>860</v>
      </c>
      <c r="G563" s="361"/>
      <c r="H563" s="18">
        <v>1544</v>
      </c>
      <c r="I563" s="376" t="s">
        <v>731</v>
      </c>
      <c r="J563" s="377" t="str">
        <f>IF(ISBLANK(INDEX('Policy Characteristics'!D:D,MATCH($C563,'Policy Characteristics'!$C:$C,0))),"",INDEX('Policy Characteristics'!D:D,MATCH($C563,'Policy Characteristics'!$C:$C,0)))</f>
        <v>Buy In-Region Products</v>
      </c>
      <c r="K563" s="363"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63" t="str">
        <f>IF(ISBLANK(INDEX('Policy Characteristics'!I:I,MATCH($C563,'Policy Characteristics'!$C:$C,0))),"",INDEX('Policy Characteristics'!I:I,MATCH($C563,'Policy Characteristics'!$C:$C,0)))</f>
        <v>% of imports shifted</v>
      </c>
      <c r="P563" s="363"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63" t="str">
        <f>IF(ISBLANK(INDEX('Policy Characteristics'!K:K,MATCH($C563,'Policy Characteristics'!$C:$C,0))),"",INDEX('Policy Characteristics'!K:K,MATCH($C563,'Policy Characteristics'!$C:$C,0)))</f>
        <v/>
      </c>
      <c r="R563" s="363" t="str">
        <f>IF(ISBLANK(INDEX('Policy Characteristics'!L:L,MATCH($C563,'Policy Characteristics'!$C:$C,0))),"",INDEX('Policy Characteristics'!L:L,MATCH($C563,'Policy Characteristics'!$C:$C,0)))</f>
        <v/>
      </c>
    </row>
    <row r="564" spans="1:18" ht="19.95" customHeight="1">
      <c r="A564" s="363" t="str">
        <f>IF(ISBLANK(INDEX('Policy Characteristics'!A:A,MATCH($C564,'Policy Characteristics'!$C:$C,0))),"",INDEX('Policy Characteristics'!A:A,MATCH($C564,'Policy Characteristics'!$C:$C,0)))</f>
        <v>Industry</v>
      </c>
      <c r="B564" s="375" t="str">
        <f>IF(ISBLANK(INDEX('Policy Characteristics'!B:B,MATCH($C564,'Policy Characteristics'!$C:$C,0))),"",INDEX('Policy Characteristics'!B:B,MATCH($C564,'Policy Characteristics'!$C:$C,0)))</f>
        <v>Buy In-Region Products</v>
      </c>
      <c r="C564" s="363" t="str">
        <f t="shared" si="31"/>
        <v>Fraction of Imported Industrial Outputs Shifted to In Region Suppliers</v>
      </c>
      <c r="D564" s="356" t="s">
        <v>861</v>
      </c>
      <c r="E564" s="356"/>
      <c r="F564" t="s">
        <v>862</v>
      </c>
      <c r="G564" s="361"/>
      <c r="H564" s="18">
        <v>1545</v>
      </c>
      <c r="I564" s="376" t="s">
        <v>731</v>
      </c>
      <c r="J564" s="377" t="str">
        <f>IF(ISBLANK(INDEX('Policy Characteristics'!D:D,MATCH($C564,'Policy Characteristics'!$C:$C,0))),"",INDEX('Policy Characteristics'!D:D,MATCH($C564,'Policy Characteristics'!$C:$C,0)))</f>
        <v>Buy In-Region Products</v>
      </c>
      <c r="K564" s="363"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63" t="str">
        <f>IF(ISBLANK(INDEX('Policy Characteristics'!I:I,MATCH($C564,'Policy Characteristics'!$C:$C,0))),"",INDEX('Policy Characteristics'!I:I,MATCH($C564,'Policy Characteristics'!$C:$C,0)))</f>
        <v>% of imports shifted</v>
      </c>
      <c r="P564" s="363"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63" t="str">
        <f>IF(ISBLANK(INDEX('Policy Characteristics'!K:K,MATCH($C564,'Policy Characteristics'!$C:$C,0))),"",INDEX('Policy Characteristics'!K:K,MATCH($C564,'Policy Characteristics'!$C:$C,0)))</f>
        <v/>
      </c>
      <c r="R564" s="363" t="str">
        <f>IF(ISBLANK(INDEX('Policy Characteristics'!L:L,MATCH($C564,'Policy Characteristics'!$C:$C,0))),"",INDEX('Policy Characteristics'!L:L,MATCH($C564,'Policy Characteristics'!$C:$C,0)))</f>
        <v/>
      </c>
    </row>
    <row r="565" spans="1:18" ht="19.95" customHeight="1">
      <c r="A565" s="363" t="str">
        <f>IF(ISBLANK(INDEX('Policy Characteristics'!A:A,MATCH($C565,'Policy Characteristics'!$C:$C,0))),"",INDEX('Policy Characteristics'!A:A,MATCH($C565,'Policy Characteristics'!$C:$C,0)))</f>
        <v>Industry</v>
      </c>
      <c r="B565" s="375" t="str">
        <f>IF(ISBLANK(INDEX('Policy Characteristics'!B:B,MATCH($C565,'Policy Characteristics'!$C:$C,0))),"",INDEX('Policy Characteristics'!B:B,MATCH($C565,'Policy Characteristics'!$C:$C,0)))</f>
        <v>Buy In-Region Products</v>
      </c>
      <c r="C565" s="363" t="str">
        <f t="shared" si="31"/>
        <v>Fraction of Imported Industrial Outputs Shifted to In Region Suppliers</v>
      </c>
      <c r="D565" s="356" t="s">
        <v>863</v>
      </c>
      <c r="E565" s="356"/>
      <c r="F565" t="s">
        <v>864</v>
      </c>
      <c r="G565" s="361"/>
      <c r="H565" s="18">
        <v>1546</v>
      </c>
      <c r="I565" s="376" t="s">
        <v>731</v>
      </c>
      <c r="J565" s="377" t="str">
        <f>IF(ISBLANK(INDEX('Policy Characteristics'!D:D,MATCH($C565,'Policy Characteristics'!$C:$C,0))),"",INDEX('Policy Characteristics'!D:D,MATCH($C565,'Policy Characteristics'!$C:$C,0)))</f>
        <v>Buy In-Region Products</v>
      </c>
      <c r="K565" s="363"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63" t="str">
        <f>IF(ISBLANK(INDEX('Policy Characteristics'!I:I,MATCH($C565,'Policy Characteristics'!$C:$C,0))),"",INDEX('Policy Characteristics'!I:I,MATCH($C565,'Policy Characteristics'!$C:$C,0)))</f>
        <v>% of imports shifted</v>
      </c>
      <c r="P565" s="363"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63" t="str">
        <f>IF(ISBLANK(INDEX('Policy Characteristics'!K:K,MATCH($C565,'Policy Characteristics'!$C:$C,0))),"",INDEX('Policy Characteristics'!K:K,MATCH($C565,'Policy Characteristics'!$C:$C,0)))</f>
        <v/>
      </c>
      <c r="R565" s="363" t="str">
        <f>IF(ISBLANK(INDEX('Policy Characteristics'!L:L,MATCH($C565,'Policy Characteristics'!$C:$C,0))),"",INDEX('Policy Characteristics'!L:L,MATCH($C565,'Policy Characteristics'!$C:$C,0)))</f>
        <v/>
      </c>
    </row>
    <row r="566" spans="1:18" ht="19.95" customHeight="1">
      <c r="A566" s="363" t="str">
        <f>IF(ISBLANK(INDEX('Policy Characteristics'!A:A,MATCH($C566,'Policy Characteristics'!$C:$C,0))),"",INDEX('Policy Characteristics'!A:A,MATCH($C566,'Policy Characteristics'!$C:$C,0)))</f>
        <v>Industry</v>
      </c>
      <c r="B566" s="375" t="str">
        <f>IF(ISBLANK(INDEX('Policy Characteristics'!B:B,MATCH($C566,'Policy Characteristics'!$C:$C,0))),"",INDEX('Policy Characteristics'!B:B,MATCH($C566,'Policy Characteristics'!$C:$C,0)))</f>
        <v>Buy In-Region Products</v>
      </c>
      <c r="C566" s="363" t="str">
        <f t="shared" si="31"/>
        <v>Fraction of Imported Industrial Outputs Shifted to In Region Suppliers</v>
      </c>
      <c r="D566" s="356" t="s">
        <v>865</v>
      </c>
      <c r="E566" s="356"/>
      <c r="F566" t="s">
        <v>866</v>
      </c>
      <c r="G566" s="361"/>
      <c r="H566" s="18">
        <v>1547</v>
      </c>
      <c r="I566" s="376" t="s">
        <v>731</v>
      </c>
      <c r="J566" s="377" t="str">
        <f>IF(ISBLANK(INDEX('Policy Characteristics'!D:D,MATCH($C566,'Policy Characteristics'!$C:$C,0))),"",INDEX('Policy Characteristics'!D:D,MATCH($C566,'Policy Characteristics'!$C:$C,0)))</f>
        <v>Buy In-Region Products</v>
      </c>
      <c r="K566" s="363"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63" t="str">
        <f>IF(ISBLANK(INDEX('Policy Characteristics'!I:I,MATCH($C566,'Policy Characteristics'!$C:$C,0))),"",INDEX('Policy Characteristics'!I:I,MATCH($C566,'Policy Characteristics'!$C:$C,0)))</f>
        <v>% of imports shifted</v>
      </c>
      <c r="P566" s="363"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63" t="str">
        <f>IF(ISBLANK(INDEX('Policy Characteristics'!K:K,MATCH($C566,'Policy Characteristics'!$C:$C,0))),"",INDEX('Policy Characteristics'!K:K,MATCH($C566,'Policy Characteristics'!$C:$C,0)))</f>
        <v/>
      </c>
      <c r="R566" s="363" t="str">
        <f>IF(ISBLANK(INDEX('Policy Characteristics'!L:L,MATCH($C566,'Policy Characteristics'!$C:$C,0))),"",INDEX('Policy Characteristics'!L:L,MATCH($C566,'Policy Characteristics'!$C:$C,0)))</f>
        <v/>
      </c>
    </row>
    <row r="567" spans="1:18" ht="19.95" customHeight="1">
      <c r="A567" s="363" t="str">
        <f>IF(ISBLANK(INDEX('Policy Characteristics'!A:A,MATCH($C567,'Policy Characteristics'!$C:$C,0))),"",INDEX('Policy Characteristics'!A:A,MATCH($C567,'Policy Characteristics'!$C:$C,0)))</f>
        <v>Industry</v>
      </c>
      <c r="B567" s="375" t="str">
        <f>IF(ISBLANK(INDEX('Policy Characteristics'!B:B,MATCH($C567,'Policy Characteristics'!$C:$C,0))),"",INDEX('Policy Characteristics'!B:B,MATCH($C567,'Policy Characteristics'!$C:$C,0)))</f>
        <v>Buy In-Region Products</v>
      </c>
      <c r="C567" s="363" t="str">
        <f t="shared" si="31"/>
        <v>Fraction of Imported Industrial Outputs Shifted to In Region Suppliers</v>
      </c>
      <c r="D567" s="356" t="s">
        <v>867</v>
      </c>
      <c r="E567" s="356"/>
      <c r="F567" t="s">
        <v>868</v>
      </c>
      <c r="G567" s="361"/>
      <c r="H567" s="18">
        <v>1548</v>
      </c>
      <c r="I567" s="376" t="s">
        <v>731</v>
      </c>
      <c r="J567" s="377" t="str">
        <f>IF(ISBLANK(INDEX('Policy Characteristics'!D:D,MATCH($C567,'Policy Characteristics'!$C:$C,0))),"",INDEX('Policy Characteristics'!D:D,MATCH($C567,'Policy Characteristics'!$C:$C,0)))</f>
        <v>Buy In-Region Products</v>
      </c>
      <c r="K567" s="363"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63" t="str">
        <f>IF(ISBLANK(INDEX('Policy Characteristics'!I:I,MATCH($C567,'Policy Characteristics'!$C:$C,0))),"",INDEX('Policy Characteristics'!I:I,MATCH($C567,'Policy Characteristics'!$C:$C,0)))</f>
        <v>% of imports shifted</v>
      </c>
      <c r="P567" s="363"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63" t="str">
        <f>IF(ISBLANK(INDEX('Policy Characteristics'!K:K,MATCH($C567,'Policy Characteristics'!$C:$C,0))),"",INDEX('Policy Characteristics'!K:K,MATCH($C567,'Policy Characteristics'!$C:$C,0)))</f>
        <v/>
      </c>
      <c r="R567" s="363" t="str">
        <f>IF(ISBLANK(INDEX('Policy Characteristics'!L:L,MATCH($C567,'Policy Characteristics'!$C:$C,0))),"",INDEX('Policy Characteristics'!L:L,MATCH($C567,'Policy Characteristics'!$C:$C,0)))</f>
        <v/>
      </c>
    </row>
    <row r="568" spans="1:18" ht="19.95" customHeight="1">
      <c r="A568" s="363" t="str">
        <f>IF(ISBLANK(INDEX('Policy Characteristics'!A:A,MATCH($C568,'Policy Characteristics'!$C:$C,0))),"",INDEX('Policy Characteristics'!A:A,MATCH($C568,'Policy Characteristics'!$C:$C,0)))</f>
        <v>Industry</v>
      </c>
      <c r="B568" s="375" t="str">
        <f>IF(ISBLANK(INDEX('Policy Characteristics'!B:B,MATCH($C568,'Policy Characteristics'!$C:$C,0))),"",INDEX('Policy Characteristics'!B:B,MATCH($C568,'Policy Characteristics'!$C:$C,0)))</f>
        <v>Buy In-Region Products</v>
      </c>
      <c r="C568" s="363" t="str">
        <f t="shared" si="31"/>
        <v>Fraction of Imported Industrial Outputs Shifted to In Region Suppliers</v>
      </c>
      <c r="D568" s="356" t="s">
        <v>869</v>
      </c>
      <c r="E568" s="356"/>
      <c r="F568" t="s">
        <v>870</v>
      </c>
      <c r="G568" s="361"/>
      <c r="H568" s="18">
        <v>1549</v>
      </c>
      <c r="I568" s="376" t="s">
        <v>731</v>
      </c>
      <c r="J568" s="377" t="str">
        <f>IF(ISBLANK(INDEX('Policy Characteristics'!D:D,MATCH($C568,'Policy Characteristics'!$C:$C,0))),"",INDEX('Policy Characteristics'!D:D,MATCH($C568,'Policy Characteristics'!$C:$C,0)))</f>
        <v>Buy In-Region Products</v>
      </c>
      <c r="K568" s="363"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63" t="str">
        <f>IF(ISBLANK(INDEX('Policy Characteristics'!I:I,MATCH($C568,'Policy Characteristics'!$C:$C,0))),"",INDEX('Policy Characteristics'!I:I,MATCH($C568,'Policy Characteristics'!$C:$C,0)))</f>
        <v>% of imports shifted</v>
      </c>
      <c r="P568" s="363"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63" t="str">
        <f>IF(ISBLANK(INDEX('Policy Characteristics'!K:K,MATCH($C568,'Policy Characteristics'!$C:$C,0))),"",INDEX('Policy Characteristics'!K:K,MATCH($C568,'Policy Characteristics'!$C:$C,0)))</f>
        <v/>
      </c>
      <c r="R568" s="363" t="str">
        <f>IF(ISBLANK(INDEX('Policy Characteristics'!L:L,MATCH($C568,'Policy Characteristics'!$C:$C,0))),"",INDEX('Policy Characteristics'!L:L,MATCH($C568,'Policy Characteristics'!$C:$C,0)))</f>
        <v/>
      </c>
    </row>
    <row r="569" spans="1:18" ht="19.95" customHeight="1">
      <c r="A569" s="363" t="str">
        <f>IF(ISBLANK(INDEX('Policy Characteristics'!A:A,MATCH($C569,'Policy Characteristics'!$C:$C,0))),"",INDEX('Policy Characteristics'!A:A,MATCH($C569,'Policy Characteristics'!$C:$C,0)))</f>
        <v>Industry</v>
      </c>
      <c r="B569" s="375" t="str">
        <f>IF(ISBLANK(INDEX('Policy Characteristics'!B:B,MATCH($C569,'Policy Characteristics'!$C:$C,0))),"",INDEX('Policy Characteristics'!B:B,MATCH($C569,'Policy Characteristics'!$C:$C,0)))</f>
        <v>Buy In-Region Products</v>
      </c>
      <c r="C569" s="363" t="str">
        <f t="shared" si="31"/>
        <v>Fraction of Imported Industrial Outputs Shifted to In Region Suppliers</v>
      </c>
      <c r="D569" s="356" t="s">
        <v>871</v>
      </c>
      <c r="E569" s="356"/>
      <c r="F569" t="s">
        <v>872</v>
      </c>
      <c r="G569" s="361"/>
      <c r="H569" s="18">
        <v>1550</v>
      </c>
      <c r="I569" s="376" t="s">
        <v>731</v>
      </c>
      <c r="J569" s="377" t="str">
        <f>IF(ISBLANK(INDEX('Policy Characteristics'!D:D,MATCH($C569,'Policy Characteristics'!$C:$C,0))),"",INDEX('Policy Characteristics'!D:D,MATCH($C569,'Policy Characteristics'!$C:$C,0)))</f>
        <v>Buy In-Region Products</v>
      </c>
      <c r="K569" s="363"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63" t="str">
        <f>IF(ISBLANK(INDEX('Policy Characteristics'!I:I,MATCH($C569,'Policy Characteristics'!$C:$C,0))),"",INDEX('Policy Characteristics'!I:I,MATCH($C569,'Policy Characteristics'!$C:$C,0)))</f>
        <v>% of imports shifted</v>
      </c>
      <c r="P569" s="363"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63" t="str">
        <f>IF(ISBLANK(INDEX('Policy Characteristics'!K:K,MATCH($C569,'Policy Characteristics'!$C:$C,0))),"",INDEX('Policy Characteristics'!K:K,MATCH($C569,'Policy Characteristics'!$C:$C,0)))</f>
        <v/>
      </c>
      <c r="R569" s="363" t="str">
        <f>IF(ISBLANK(INDEX('Policy Characteristics'!L:L,MATCH($C569,'Policy Characteristics'!$C:$C,0))),"",INDEX('Policy Characteristics'!L:L,MATCH($C569,'Policy Characteristics'!$C:$C,0)))</f>
        <v/>
      </c>
    </row>
    <row r="570" spans="1:18" ht="19.95" customHeight="1">
      <c r="A570" s="363" t="str">
        <f>IF(ISBLANK(INDEX('Policy Characteristics'!A:A,MATCH($C570,'Policy Characteristics'!$C:$C,0))),"",INDEX('Policy Characteristics'!A:A,MATCH($C570,'Policy Characteristics'!$C:$C,0)))</f>
        <v>Industry</v>
      </c>
      <c r="B570" s="375" t="str">
        <f>IF(ISBLANK(INDEX('Policy Characteristics'!B:B,MATCH($C570,'Policy Characteristics'!$C:$C,0))),"",INDEX('Policy Characteristics'!B:B,MATCH($C570,'Policy Characteristics'!$C:$C,0)))</f>
        <v>Buy In-Region Products</v>
      </c>
      <c r="C570" s="363" t="str">
        <f t="shared" si="31"/>
        <v>Fraction of Imported Industrial Outputs Shifted to In Region Suppliers</v>
      </c>
      <c r="D570" s="356" t="s">
        <v>873</v>
      </c>
      <c r="E570" s="356"/>
      <c r="F570" t="s">
        <v>874</v>
      </c>
      <c r="G570" s="361"/>
      <c r="H570" s="18">
        <v>1551</v>
      </c>
      <c r="I570" s="376" t="s">
        <v>731</v>
      </c>
      <c r="J570" s="377" t="str">
        <f>IF(ISBLANK(INDEX('Policy Characteristics'!D:D,MATCH($C570,'Policy Characteristics'!$C:$C,0))),"",INDEX('Policy Characteristics'!D:D,MATCH($C570,'Policy Characteristics'!$C:$C,0)))</f>
        <v>Buy In-Region Products</v>
      </c>
      <c r="K570" s="363"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63" t="str">
        <f>IF(ISBLANK(INDEX('Policy Characteristics'!I:I,MATCH($C570,'Policy Characteristics'!$C:$C,0))),"",INDEX('Policy Characteristics'!I:I,MATCH($C570,'Policy Characteristics'!$C:$C,0)))</f>
        <v>% of imports shifted</v>
      </c>
      <c r="P570" s="363"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63" t="str">
        <f>IF(ISBLANK(INDEX('Policy Characteristics'!K:K,MATCH($C570,'Policy Characteristics'!$C:$C,0))),"",INDEX('Policy Characteristics'!K:K,MATCH($C570,'Policy Characteristics'!$C:$C,0)))</f>
        <v/>
      </c>
      <c r="R570" s="363" t="str">
        <f>IF(ISBLANK(INDEX('Policy Characteristics'!L:L,MATCH($C570,'Policy Characteristics'!$C:$C,0))),"",INDEX('Policy Characteristics'!L:L,MATCH($C570,'Policy Characteristics'!$C:$C,0)))</f>
        <v/>
      </c>
    </row>
    <row r="571" spans="1:18" ht="19.95" customHeight="1">
      <c r="A571" s="363" t="str">
        <f>IF(ISBLANK(INDEX('Policy Characteristics'!A:A,MATCH($C571,'Policy Characteristics'!$C:$C,0))),"",INDEX('Policy Characteristics'!A:A,MATCH($C571,'Policy Characteristics'!$C:$C,0)))</f>
        <v>Industry</v>
      </c>
      <c r="B571" s="375" t="str">
        <f>IF(ISBLANK(INDEX('Policy Characteristics'!B:B,MATCH($C571,'Policy Characteristics'!$C:$C,0))),"",INDEX('Policy Characteristics'!B:B,MATCH($C571,'Policy Characteristics'!$C:$C,0)))</f>
        <v>Buy In-Region Products</v>
      </c>
      <c r="C571" s="363" t="str">
        <f t="shared" si="31"/>
        <v>Fraction of Imported Industrial Outputs Shifted to In Region Suppliers</v>
      </c>
      <c r="D571" s="356" t="s">
        <v>875</v>
      </c>
      <c r="E571" s="356"/>
      <c r="F571" t="s">
        <v>876</v>
      </c>
      <c r="G571" s="361"/>
      <c r="H571" s="18">
        <v>1552</v>
      </c>
      <c r="I571" s="376" t="s">
        <v>731</v>
      </c>
      <c r="J571" s="377" t="str">
        <f>IF(ISBLANK(INDEX('Policy Characteristics'!D:D,MATCH($C571,'Policy Characteristics'!$C:$C,0))),"",INDEX('Policy Characteristics'!D:D,MATCH($C571,'Policy Characteristics'!$C:$C,0)))</f>
        <v>Buy In-Region Products</v>
      </c>
      <c r="K571" s="363"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63" t="str">
        <f>IF(ISBLANK(INDEX('Policy Characteristics'!I:I,MATCH($C571,'Policy Characteristics'!$C:$C,0))),"",INDEX('Policy Characteristics'!I:I,MATCH($C571,'Policy Characteristics'!$C:$C,0)))</f>
        <v>% of imports shifted</v>
      </c>
      <c r="P571" s="363"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63" t="str">
        <f>IF(ISBLANK(INDEX('Policy Characteristics'!K:K,MATCH($C571,'Policy Characteristics'!$C:$C,0))),"",INDEX('Policy Characteristics'!K:K,MATCH($C571,'Policy Characteristics'!$C:$C,0)))</f>
        <v/>
      </c>
      <c r="R571" s="363" t="str">
        <f>IF(ISBLANK(INDEX('Policy Characteristics'!L:L,MATCH($C571,'Policy Characteristics'!$C:$C,0))),"",INDEX('Policy Characteristics'!L:L,MATCH($C571,'Policy Characteristics'!$C:$C,0)))</f>
        <v/>
      </c>
    </row>
    <row r="572" spans="1:18" ht="19.95" customHeight="1">
      <c r="A572" s="363" t="str">
        <f>IF(ISBLANK(INDEX('Policy Characteristics'!A:A,MATCH($C572,'Policy Characteristics'!$C:$C,0))),"",INDEX('Policy Characteristics'!A:A,MATCH($C572,'Policy Characteristics'!$C:$C,0)))</f>
        <v>Industry</v>
      </c>
      <c r="B572" s="375" t="str">
        <f>IF(ISBLANK(INDEX('Policy Characteristics'!B:B,MATCH($C572,'Policy Characteristics'!$C:$C,0))),"",INDEX('Policy Characteristics'!B:B,MATCH($C572,'Policy Characteristics'!$C:$C,0)))</f>
        <v>Buy In-Region Products</v>
      </c>
      <c r="C572" s="363" t="str">
        <f t="shared" si="31"/>
        <v>Fraction of Imported Industrial Outputs Shifted to In Region Suppliers</v>
      </c>
      <c r="D572" s="356" t="s">
        <v>877</v>
      </c>
      <c r="E572" s="356"/>
      <c r="F572" t="s">
        <v>878</v>
      </c>
      <c r="G572" s="361"/>
      <c r="H572" s="18">
        <v>1553</v>
      </c>
      <c r="I572" s="376" t="s">
        <v>731</v>
      </c>
      <c r="J572" s="377" t="str">
        <f>IF(ISBLANK(INDEX('Policy Characteristics'!D:D,MATCH($C572,'Policy Characteristics'!$C:$C,0))),"",INDEX('Policy Characteristics'!D:D,MATCH($C572,'Policy Characteristics'!$C:$C,0)))</f>
        <v>Buy In-Region Products</v>
      </c>
      <c r="K572" s="363"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63" t="str">
        <f>IF(ISBLANK(INDEX('Policy Characteristics'!I:I,MATCH($C572,'Policy Characteristics'!$C:$C,0))),"",INDEX('Policy Characteristics'!I:I,MATCH($C572,'Policy Characteristics'!$C:$C,0)))</f>
        <v>% of imports shifted</v>
      </c>
      <c r="P572" s="363"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63" t="str">
        <f>IF(ISBLANK(INDEX('Policy Characteristics'!K:K,MATCH($C572,'Policy Characteristics'!$C:$C,0))),"",INDEX('Policy Characteristics'!K:K,MATCH($C572,'Policy Characteristics'!$C:$C,0)))</f>
        <v/>
      </c>
      <c r="R572" s="363" t="str">
        <f>IF(ISBLANK(INDEX('Policy Characteristics'!L:L,MATCH($C572,'Policy Characteristics'!$C:$C,0))),"",INDEX('Policy Characteristics'!L:L,MATCH($C572,'Policy Characteristics'!$C:$C,0)))</f>
        <v/>
      </c>
    </row>
    <row r="573" spans="1:18" ht="19.95" customHeight="1">
      <c r="A573" s="363" t="str">
        <f>IF(ISBLANK(INDEX('Policy Characteristics'!A:A,MATCH($C573,'Policy Characteristics'!$C:$C,0))),"",INDEX('Policy Characteristics'!A:A,MATCH($C573,'Policy Characteristics'!$C:$C,0)))</f>
        <v>Industry</v>
      </c>
      <c r="B573" s="375" t="str">
        <f>IF(ISBLANK(INDEX('Policy Characteristics'!B:B,MATCH($C573,'Policy Characteristics'!$C:$C,0))),"",INDEX('Policy Characteristics'!B:B,MATCH($C573,'Policy Characteristics'!$C:$C,0)))</f>
        <v>Buy In-Region Products</v>
      </c>
      <c r="C573" s="363" t="str">
        <f t="shared" si="31"/>
        <v>Fraction of Imported Industrial Outputs Shifted to In Region Suppliers</v>
      </c>
      <c r="D573" s="356" t="s">
        <v>879</v>
      </c>
      <c r="E573" s="356"/>
      <c r="F573" t="s">
        <v>880</v>
      </c>
      <c r="G573" s="361"/>
      <c r="H573" s="18">
        <v>1554</v>
      </c>
      <c r="I573" s="376" t="s">
        <v>731</v>
      </c>
      <c r="J573" s="377" t="str">
        <f>IF(ISBLANK(INDEX('Policy Characteristics'!D:D,MATCH($C573,'Policy Characteristics'!$C:$C,0))),"",INDEX('Policy Characteristics'!D:D,MATCH($C573,'Policy Characteristics'!$C:$C,0)))</f>
        <v>Buy In-Region Products</v>
      </c>
      <c r="K573" s="363"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63" t="str">
        <f>IF(ISBLANK(INDEX('Policy Characteristics'!I:I,MATCH($C573,'Policy Characteristics'!$C:$C,0))),"",INDEX('Policy Characteristics'!I:I,MATCH($C573,'Policy Characteristics'!$C:$C,0)))</f>
        <v>% of imports shifted</v>
      </c>
      <c r="P573" s="363"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63" t="str">
        <f>IF(ISBLANK(INDEX('Policy Characteristics'!K:K,MATCH($C573,'Policy Characteristics'!$C:$C,0))),"",INDEX('Policy Characteristics'!K:K,MATCH($C573,'Policy Characteristics'!$C:$C,0)))</f>
        <v/>
      </c>
      <c r="R573" s="363" t="str">
        <f>IF(ISBLANK(INDEX('Policy Characteristics'!L:L,MATCH($C573,'Policy Characteristics'!$C:$C,0))),"",INDEX('Policy Characteristics'!L:L,MATCH($C573,'Policy Characteristics'!$C:$C,0)))</f>
        <v/>
      </c>
    </row>
    <row r="574" spans="1:18" ht="19.95" customHeight="1">
      <c r="A574" s="363" t="str">
        <f>IF(ISBLANK(INDEX('Policy Characteristics'!A:A,MATCH($C574,'Policy Characteristics'!$C:$C,0))),"",INDEX('Policy Characteristics'!A:A,MATCH($C574,'Policy Characteristics'!$C:$C,0)))</f>
        <v>Industry</v>
      </c>
      <c r="B574" s="375" t="str">
        <f>IF(ISBLANK(INDEX('Policy Characteristics'!B:B,MATCH($C574,'Policy Characteristics'!$C:$C,0))),"",INDEX('Policy Characteristics'!B:B,MATCH($C574,'Policy Characteristics'!$C:$C,0)))</f>
        <v>Buy In-Region Products</v>
      </c>
      <c r="C574" s="363" t="str">
        <f t="shared" si="31"/>
        <v>Fraction of Imported Industrial Outputs Shifted to In Region Suppliers</v>
      </c>
      <c r="D574" s="356" t="s">
        <v>881</v>
      </c>
      <c r="E574" s="356"/>
      <c r="F574" t="s">
        <v>882</v>
      </c>
      <c r="G574" s="361"/>
      <c r="H574" s="18">
        <v>1555</v>
      </c>
      <c r="I574" s="376" t="s">
        <v>731</v>
      </c>
      <c r="J574" s="377" t="str">
        <f>IF(ISBLANK(INDEX('Policy Characteristics'!D:D,MATCH($C574,'Policy Characteristics'!$C:$C,0))),"",INDEX('Policy Characteristics'!D:D,MATCH($C574,'Policy Characteristics'!$C:$C,0)))</f>
        <v>Buy In-Region Products</v>
      </c>
      <c r="K574" s="363"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63" t="str">
        <f>IF(ISBLANK(INDEX('Policy Characteristics'!I:I,MATCH($C574,'Policy Characteristics'!$C:$C,0))),"",INDEX('Policy Characteristics'!I:I,MATCH($C574,'Policy Characteristics'!$C:$C,0)))</f>
        <v>% of imports shifted</v>
      </c>
      <c r="P574" s="363"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63" t="str">
        <f>IF(ISBLANK(INDEX('Policy Characteristics'!K:K,MATCH($C574,'Policy Characteristics'!$C:$C,0))),"",INDEX('Policy Characteristics'!K:K,MATCH($C574,'Policy Characteristics'!$C:$C,0)))</f>
        <v/>
      </c>
      <c r="R574" s="363" t="str">
        <f>IF(ISBLANK(INDEX('Policy Characteristics'!L:L,MATCH($C574,'Policy Characteristics'!$C:$C,0))),"",INDEX('Policy Characteristics'!L:L,MATCH($C574,'Policy Characteristics'!$C:$C,0)))</f>
        <v/>
      </c>
    </row>
    <row r="575" spans="1:18" ht="19.95" customHeight="1">
      <c r="A575" s="363" t="str">
        <f>IF(ISBLANK(INDEX('Policy Characteristics'!A:A,MATCH($C575,'Policy Characteristics'!$C:$C,0))),"",INDEX('Policy Characteristics'!A:A,MATCH($C575,'Policy Characteristics'!$C:$C,0)))</f>
        <v>Industry</v>
      </c>
      <c r="B575" s="375" t="str">
        <f>IF(ISBLANK(INDEX('Policy Characteristics'!B:B,MATCH($C575,'Policy Characteristics'!$C:$C,0))),"",INDEX('Policy Characteristics'!B:B,MATCH($C575,'Policy Characteristics'!$C:$C,0)))</f>
        <v>Buy In-Region Products</v>
      </c>
      <c r="C575" s="363" t="str">
        <f t="shared" si="31"/>
        <v>Fraction of Imported Industrial Outputs Shifted to In Region Suppliers</v>
      </c>
      <c r="D575" s="356" t="s">
        <v>883</v>
      </c>
      <c r="E575" s="356"/>
      <c r="F575" t="s">
        <v>884</v>
      </c>
      <c r="G575" s="361"/>
      <c r="H575" s="18">
        <v>1556</v>
      </c>
      <c r="I575" s="376" t="s">
        <v>731</v>
      </c>
      <c r="J575" s="377" t="str">
        <f>IF(ISBLANK(INDEX('Policy Characteristics'!D:D,MATCH($C575,'Policy Characteristics'!$C:$C,0))),"",INDEX('Policy Characteristics'!D:D,MATCH($C575,'Policy Characteristics'!$C:$C,0)))</f>
        <v>Buy In-Region Products</v>
      </c>
      <c r="K575" s="363"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63" t="str">
        <f>IF(ISBLANK(INDEX('Policy Characteristics'!I:I,MATCH($C575,'Policy Characteristics'!$C:$C,0))),"",INDEX('Policy Characteristics'!I:I,MATCH($C575,'Policy Characteristics'!$C:$C,0)))</f>
        <v>% of imports shifted</v>
      </c>
      <c r="P575" s="363"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63" t="str">
        <f>IF(ISBLANK(INDEX('Policy Characteristics'!K:K,MATCH($C575,'Policy Characteristics'!$C:$C,0))),"",INDEX('Policy Characteristics'!K:K,MATCH($C575,'Policy Characteristics'!$C:$C,0)))</f>
        <v/>
      </c>
      <c r="R575" s="363" t="str">
        <f>IF(ISBLANK(INDEX('Policy Characteristics'!L:L,MATCH($C575,'Policy Characteristics'!$C:$C,0))),"",INDEX('Policy Characteristics'!L:L,MATCH($C575,'Policy Characteristics'!$C:$C,0)))</f>
        <v/>
      </c>
    </row>
    <row r="576" spans="1:18" ht="19.95" customHeight="1">
      <c r="A576" s="363" t="str">
        <f>IF(ISBLANK(INDEX('Policy Characteristics'!A:A,MATCH($C576,'Policy Characteristics'!$C:$C,0))),"",INDEX('Policy Characteristics'!A:A,MATCH($C576,'Policy Characteristics'!$C:$C,0)))</f>
        <v>Industry</v>
      </c>
      <c r="B576" s="375" t="str">
        <f>IF(ISBLANK(INDEX('Policy Characteristics'!B:B,MATCH($C576,'Policy Characteristics'!$C:$C,0))),"",INDEX('Policy Characteristics'!B:B,MATCH($C576,'Policy Characteristics'!$C:$C,0)))</f>
        <v>Buy In-Region Products</v>
      </c>
      <c r="C576" s="363" t="str">
        <f t="shared" si="31"/>
        <v>Fraction of Imported Industrial Outputs Shifted to In Region Suppliers</v>
      </c>
      <c r="D576" s="356" t="s">
        <v>885</v>
      </c>
      <c r="E576" s="356"/>
      <c r="F576" t="s">
        <v>886</v>
      </c>
      <c r="G576" s="361"/>
      <c r="H576" s="18">
        <v>1557</v>
      </c>
      <c r="I576" s="376" t="s">
        <v>731</v>
      </c>
      <c r="J576" s="377" t="str">
        <f>IF(ISBLANK(INDEX('Policy Characteristics'!D:D,MATCH($C576,'Policy Characteristics'!$C:$C,0))),"",INDEX('Policy Characteristics'!D:D,MATCH($C576,'Policy Characteristics'!$C:$C,0)))</f>
        <v>Buy In-Region Products</v>
      </c>
      <c r="K576" s="363"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63" t="str">
        <f>IF(ISBLANK(INDEX('Policy Characteristics'!I:I,MATCH($C576,'Policy Characteristics'!$C:$C,0))),"",INDEX('Policy Characteristics'!I:I,MATCH($C576,'Policy Characteristics'!$C:$C,0)))</f>
        <v>% of imports shifted</v>
      </c>
      <c r="P576" s="363"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63" t="str">
        <f>IF(ISBLANK(INDEX('Policy Characteristics'!K:K,MATCH($C576,'Policy Characteristics'!$C:$C,0))),"",INDEX('Policy Characteristics'!K:K,MATCH($C576,'Policy Characteristics'!$C:$C,0)))</f>
        <v/>
      </c>
      <c r="R576" s="363" t="str">
        <f>IF(ISBLANK(INDEX('Policy Characteristics'!L:L,MATCH($C576,'Policy Characteristics'!$C:$C,0))),"",INDEX('Policy Characteristics'!L:L,MATCH($C576,'Policy Characteristics'!$C:$C,0)))</f>
        <v/>
      </c>
    </row>
    <row r="577" spans="1:18" ht="19.95" customHeight="1">
      <c r="A577" s="363" t="str">
        <f>IF(ISBLANK(INDEX('Policy Characteristics'!A:A,MATCH($C577,'Policy Characteristics'!$C:$C,0))),"",INDEX('Policy Characteristics'!A:A,MATCH($C577,'Policy Characteristics'!$C:$C,0)))</f>
        <v>Industry</v>
      </c>
      <c r="B577" s="375" t="str">
        <f>IF(ISBLANK(INDEX('Policy Characteristics'!B:B,MATCH($C577,'Policy Characteristics'!$C:$C,0))),"",INDEX('Policy Characteristics'!B:B,MATCH($C577,'Policy Characteristics'!$C:$C,0)))</f>
        <v>Buy In-Region Products</v>
      </c>
      <c r="C577" s="363" t="str">
        <f t="shared" si="31"/>
        <v>Fraction of Imported Industrial Outputs Shifted to In Region Suppliers</v>
      </c>
      <c r="D577" s="356" t="s">
        <v>887</v>
      </c>
      <c r="E577" s="356"/>
      <c r="F577" t="s">
        <v>888</v>
      </c>
      <c r="G577" s="361"/>
      <c r="H577" s="18">
        <v>1558</v>
      </c>
      <c r="I577" s="376" t="s">
        <v>731</v>
      </c>
      <c r="J577" s="377" t="str">
        <f>IF(ISBLANK(INDEX('Policy Characteristics'!D:D,MATCH($C577,'Policy Characteristics'!$C:$C,0))),"",INDEX('Policy Characteristics'!D:D,MATCH($C577,'Policy Characteristics'!$C:$C,0)))</f>
        <v>Buy In-Region Products</v>
      </c>
      <c r="K577" s="363"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63" t="str">
        <f>IF(ISBLANK(INDEX('Policy Characteristics'!I:I,MATCH($C577,'Policy Characteristics'!$C:$C,0))),"",INDEX('Policy Characteristics'!I:I,MATCH($C577,'Policy Characteristics'!$C:$C,0)))</f>
        <v>% of imports shifted</v>
      </c>
      <c r="P577" s="363"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63" t="str">
        <f>IF(ISBLANK(INDEX('Policy Characteristics'!K:K,MATCH($C577,'Policy Characteristics'!$C:$C,0))),"",INDEX('Policy Characteristics'!K:K,MATCH($C577,'Policy Characteristics'!$C:$C,0)))</f>
        <v/>
      </c>
      <c r="R577" s="363" t="str">
        <f>IF(ISBLANK(INDEX('Policy Characteristics'!L:L,MATCH($C577,'Policy Characteristics'!$C:$C,0))),"",INDEX('Policy Characteristics'!L:L,MATCH($C577,'Policy Characteristics'!$C:$C,0)))</f>
        <v/>
      </c>
    </row>
    <row r="578" spans="1:18" ht="19.95" customHeight="1">
      <c r="A578" s="363" t="str">
        <f>IF(ISBLANK(INDEX('Policy Characteristics'!A:A,MATCH($C578,'Policy Characteristics'!$C:$C,0))),"",INDEX('Policy Characteristics'!A:A,MATCH($C578,'Policy Characteristics'!$C:$C,0)))</f>
        <v>Industry</v>
      </c>
      <c r="B578" s="375" t="str">
        <f>IF(ISBLANK(INDEX('Policy Characteristics'!B:B,MATCH($C578,'Policy Characteristics'!$C:$C,0))),"",INDEX('Policy Characteristics'!B:B,MATCH($C578,'Policy Characteristics'!$C:$C,0)))</f>
        <v>Buy In-Region Products</v>
      </c>
      <c r="C578" s="363" t="str">
        <f t="shared" si="31"/>
        <v>Fraction of Imported Industrial Outputs Shifted to In Region Suppliers</v>
      </c>
      <c r="D578" s="356" t="s">
        <v>889</v>
      </c>
      <c r="E578" s="356"/>
      <c r="F578" t="s">
        <v>890</v>
      </c>
      <c r="G578" s="361"/>
      <c r="H578" s="18">
        <v>1559</v>
      </c>
      <c r="I578" s="376" t="s">
        <v>731</v>
      </c>
      <c r="J578" s="377" t="str">
        <f>IF(ISBLANK(INDEX('Policy Characteristics'!D:D,MATCH($C578,'Policy Characteristics'!$C:$C,0))),"",INDEX('Policy Characteristics'!D:D,MATCH($C578,'Policy Characteristics'!$C:$C,0)))</f>
        <v>Buy In-Region Products</v>
      </c>
      <c r="K578" s="363"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63" t="str">
        <f>IF(ISBLANK(INDEX('Policy Characteristics'!I:I,MATCH($C578,'Policy Characteristics'!$C:$C,0))),"",INDEX('Policy Characteristics'!I:I,MATCH($C578,'Policy Characteristics'!$C:$C,0)))</f>
        <v>% of imports shifted</v>
      </c>
      <c r="P578" s="363"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63" t="str">
        <f>IF(ISBLANK(INDEX('Policy Characteristics'!K:K,MATCH($C578,'Policy Characteristics'!$C:$C,0))),"",INDEX('Policy Characteristics'!K:K,MATCH($C578,'Policy Characteristics'!$C:$C,0)))</f>
        <v/>
      </c>
      <c r="R578" s="363" t="str">
        <f>IF(ISBLANK(INDEX('Policy Characteristics'!L:L,MATCH($C578,'Policy Characteristics'!$C:$C,0))),"",INDEX('Policy Characteristics'!L:L,MATCH($C578,'Policy Characteristics'!$C:$C,0)))</f>
        <v/>
      </c>
    </row>
    <row r="579" spans="1:18" ht="19.95" customHeight="1">
      <c r="A579" s="363" t="str">
        <f>IF(ISBLANK(INDEX('Policy Characteristics'!A:A,MATCH($C579,'Policy Characteristics'!$C:$C,0))),"",INDEX('Policy Characteristics'!A:A,MATCH($C579,'Policy Characteristics'!$C:$C,0)))</f>
        <v>Industry</v>
      </c>
      <c r="B579" s="375" t="str">
        <f>IF(ISBLANK(INDEX('Policy Characteristics'!B:B,MATCH($C579,'Policy Characteristics'!$C:$C,0))),"",INDEX('Policy Characteristics'!B:B,MATCH($C579,'Policy Characteristics'!$C:$C,0)))</f>
        <v>Buy In-Region Products</v>
      </c>
      <c r="C579" s="363" t="str">
        <f t="shared" si="31"/>
        <v>Fraction of Imported Industrial Outputs Shifted to In Region Suppliers</v>
      </c>
      <c r="D579" s="356" t="s">
        <v>891</v>
      </c>
      <c r="E579" s="356"/>
      <c r="F579" t="s">
        <v>892</v>
      </c>
      <c r="G579" s="361"/>
      <c r="H579" s="18">
        <v>1560</v>
      </c>
      <c r="I579" s="376" t="s">
        <v>731</v>
      </c>
      <c r="J579" s="377" t="str">
        <f>IF(ISBLANK(INDEX('Policy Characteristics'!D:D,MATCH($C579,'Policy Characteristics'!$C:$C,0))),"",INDEX('Policy Characteristics'!D:D,MATCH($C579,'Policy Characteristics'!$C:$C,0)))</f>
        <v>Buy In-Region Products</v>
      </c>
      <c r="K579" s="363"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63" t="str">
        <f>IF(ISBLANK(INDEX('Policy Characteristics'!I:I,MATCH($C579,'Policy Characteristics'!$C:$C,0))),"",INDEX('Policy Characteristics'!I:I,MATCH($C579,'Policy Characteristics'!$C:$C,0)))</f>
        <v>% of imports shifted</v>
      </c>
      <c r="P579" s="363"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63" t="str">
        <f>IF(ISBLANK(INDEX('Policy Characteristics'!K:K,MATCH($C579,'Policy Characteristics'!$C:$C,0))),"",INDEX('Policy Characteristics'!K:K,MATCH($C579,'Policy Characteristics'!$C:$C,0)))</f>
        <v/>
      </c>
      <c r="R579" s="363" t="str">
        <f>IF(ISBLANK(INDEX('Policy Characteristics'!L:L,MATCH($C579,'Policy Characteristics'!$C:$C,0))),"",INDEX('Policy Characteristics'!L:L,MATCH($C579,'Policy Characteristics'!$C:$C,0)))</f>
        <v/>
      </c>
    </row>
    <row r="580" spans="1:18" ht="19.95" customHeight="1">
      <c r="A580" s="363" t="str">
        <f>IF(ISBLANK(INDEX('Policy Characteristics'!A:A,MATCH($C580,'Policy Characteristics'!$C:$C,0))),"",INDEX('Policy Characteristics'!A:A,MATCH($C580,'Policy Characteristics'!$C:$C,0)))</f>
        <v>Industry</v>
      </c>
      <c r="B580" s="375" t="str">
        <f>IF(ISBLANK(INDEX('Policy Characteristics'!B:B,MATCH($C580,'Policy Characteristics'!$C:$C,0))),"",INDEX('Policy Characteristics'!B:B,MATCH($C580,'Policy Characteristics'!$C:$C,0)))</f>
        <v>Buy In-Region Products</v>
      </c>
      <c r="C580" s="363" t="str">
        <f t="shared" si="31"/>
        <v>Fraction of Imported Industrial Outputs Shifted to In Region Suppliers</v>
      </c>
      <c r="D580" s="356" t="s">
        <v>893</v>
      </c>
      <c r="E580" s="356"/>
      <c r="F580" t="s">
        <v>894</v>
      </c>
      <c r="G580" s="361"/>
      <c r="H580" s="18">
        <v>1561</v>
      </c>
      <c r="I580" s="376" t="s">
        <v>731</v>
      </c>
      <c r="J580" s="377" t="str">
        <f>IF(ISBLANK(INDEX('Policy Characteristics'!D:D,MATCH($C580,'Policy Characteristics'!$C:$C,0))),"",INDEX('Policy Characteristics'!D:D,MATCH($C580,'Policy Characteristics'!$C:$C,0)))</f>
        <v>Buy In-Region Products</v>
      </c>
      <c r="K580" s="363"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63" t="str">
        <f>IF(ISBLANK(INDEX('Policy Characteristics'!I:I,MATCH($C580,'Policy Characteristics'!$C:$C,0))),"",INDEX('Policy Characteristics'!I:I,MATCH($C580,'Policy Characteristics'!$C:$C,0)))</f>
        <v>% of imports shifted</v>
      </c>
      <c r="P580" s="363"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63" t="str">
        <f>IF(ISBLANK(INDEX('Policy Characteristics'!K:K,MATCH($C580,'Policy Characteristics'!$C:$C,0))),"",INDEX('Policy Characteristics'!K:K,MATCH($C580,'Policy Characteristics'!$C:$C,0)))</f>
        <v/>
      </c>
      <c r="R580" s="363" t="str">
        <f>IF(ISBLANK(INDEX('Policy Characteristics'!L:L,MATCH($C580,'Policy Characteristics'!$C:$C,0))),"",INDEX('Policy Characteristics'!L:L,MATCH($C580,'Policy Characteristics'!$C:$C,0)))</f>
        <v/>
      </c>
    </row>
    <row r="581" spans="1:18" ht="19.95" customHeight="1">
      <c r="A581" s="363" t="str">
        <f>IF(ISBLANK(INDEX('Policy Characteristics'!A:A,MATCH($C581,'Policy Characteristics'!$C:$C,0))),"",INDEX('Policy Characteristics'!A:A,MATCH($C581,'Policy Characteristics'!$C:$C,0)))</f>
        <v>Industry</v>
      </c>
      <c r="B581" s="375" t="str">
        <f>IF(ISBLANK(INDEX('Policy Characteristics'!B:B,MATCH($C581,'Policy Characteristics'!$C:$C,0))),"",INDEX('Policy Characteristics'!B:B,MATCH($C581,'Policy Characteristics'!$C:$C,0)))</f>
        <v>Carbon Capture and Sequestration</v>
      </c>
      <c r="C581" t="s">
        <v>381</v>
      </c>
      <c r="D581" s="255" t="s">
        <v>845</v>
      </c>
      <c r="E581" s="356" t="s">
        <v>895</v>
      </c>
      <c r="F581" t="s">
        <v>846</v>
      </c>
      <c r="G581" s="255" t="s">
        <v>896</v>
      </c>
      <c r="H581" s="18">
        <v>908</v>
      </c>
      <c r="I581" s="378" t="s">
        <v>741</v>
      </c>
      <c r="J581" s="377" t="str">
        <f>IF(ISBLANK(INDEX('Policy Characteristics'!D:D,MATCH($C581,'Policy Characteristics'!$C:$C,0))),"",INDEX('Policy Characteristics'!D:D,MATCH($C581,'Policy Characteristics'!$C:$C,0)))</f>
        <v>Industry CCS</v>
      </c>
      <c r="K581" s="363"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63" t="str">
        <f>IF(ISBLANK(INDEX('Policy Characteristics'!I:I,MATCH($C581,'Policy Characteristics'!$C:$C,0))),"",INDEX('Policy Characteristics'!I:I,MATCH($C581,'Policy Characteristics'!$C:$C,0)))</f>
        <v>% of CO2 captured</v>
      </c>
      <c r="P581" s="363"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363" t="str">
        <f>IF(ISBLANK(INDEX('Policy Characteristics'!K:K,MATCH($C581,'Policy Characteristics'!$C:$C,0))),"",INDEX('Policy Characteristics'!K:K,MATCH($C581,'Policy Characteristics'!$C:$C,0)))</f>
        <v>ccs.html#ccs</v>
      </c>
      <c r="R581" s="363" t="str">
        <f>IF(ISBLANK(INDEX('Policy Characteristics'!L:L,MATCH($C581,'Policy Characteristics'!$C:$C,0))),"",INDEX('Policy Characteristics'!L:L,MATCH($C581,'Policy Characteristics'!$C:$C,0)))</f>
        <v>carbon-capture-and-sequestration.html</v>
      </c>
    </row>
    <row r="582" spans="1:18" ht="19.95" customHeight="1">
      <c r="A582" s="363" t="str">
        <f>IF(ISBLANK(INDEX('Policy Characteristics'!A:A,MATCH($C582,'Policy Characteristics'!$C:$C,0))),"",INDEX('Policy Characteristics'!A:A,MATCH($C582,'Policy Characteristics'!$C:$C,0)))</f>
        <v>Industry</v>
      </c>
      <c r="B582" s="375" t="str">
        <f>IF(ISBLANK(INDEX('Policy Characteristics'!B:B,MATCH($C582,'Policy Characteristics'!$C:$C,0))),"",INDEX('Policy Characteristics'!B:B,MATCH($C582,'Policy Characteristics'!$C:$C,0)))</f>
        <v>Carbon Capture and Sequestration</v>
      </c>
      <c r="C582" s="363" t="str">
        <f t="shared" ref="C582:C597" si="32">C$581</f>
        <v>Industry Sector Fraction of Potential Additional CCS Achieved</v>
      </c>
      <c r="D582" s="255" t="s">
        <v>845</v>
      </c>
      <c r="E582" s="356" t="s">
        <v>897</v>
      </c>
      <c r="F582" t="s">
        <v>846</v>
      </c>
      <c r="G582" s="255" t="s">
        <v>898</v>
      </c>
      <c r="H582" s="18">
        <v>909</v>
      </c>
      <c r="I582" s="378" t="s">
        <v>741</v>
      </c>
      <c r="J582" s="377" t="str">
        <f>IF(ISBLANK(INDEX('Policy Characteristics'!D:D,MATCH($C582,'Policy Characteristics'!$C:$C,0))),"",INDEX('Policy Characteristics'!D:D,MATCH($C582,'Policy Characteristics'!$C:$C,0)))</f>
        <v>Industry CCS</v>
      </c>
      <c r="K582" s="363"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63" t="str">
        <f>IF(ISBLANK(INDEX('Policy Characteristics'!I:I,MATCH($C582,'Policy Characteristics'!$C:$C,0))),"",INDEX('Policy Characteristics'!I:I,MATCH($C582,'Policy Characteristics'!$C:$C,0)))</f>
        <v>% of CO2 captured</v>
      </c>
      <c r="P582" s="363"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363" t="str">
        <f>IF(ISBLANK(INDEX('Policy Characteristics'!K:K,MATCH($C582,'Policy Characteristics'!$C:$C,0))),"",INDEX('Policy Characteristics'!K:K,MATCH($C582,'Policy Characteristics'!$C:$C,0)))</f>
        <v>ccs.html#ccs</v>
      </c>
      <c r="R582" s="363" t="str">
        <f>IF(ISBLANK(INDEX('Policy Characteristics'!L:L,MATCH($C582,'Policy Characteristics'!$C:$C,0))),"",INDEX('Policy Characteristics'!L:L,MATCH($C582,'Policy Characteristics'!$C:$C,0)))</f>
        <v>carbon-capture-and-sequestration.html</v>
      </c>
    </row>
    <row r="583" spans="1:18" ht="19.95" customHeight="1">
      <c r="A583" s="380" t="str">
        <f>IF(ISBLANK(INDEX('Policy Characteristics'!A:A,MATCH($C583,'Policy Characteristics'!$C:$C,0))),"",INDEX('Policy Characteristics'!A:A,MATCH($C583,'Policy Characteristics'!$C:$C,0)))</f>
        <v>Industry</v>
      </c>
      <c r="B583" s="381" t="str">
        <f>IF(ISBLANK(INDEX('Policy Characteristics'!B:B,MATCH($C583,'Policy Characteristics'!$C:$C,0))),"",INDEX('Policy Characteristics'!B:B,MATCH($C583,'Policy Characteristics'!$C:$C,0)))</f>
        <v>Carbon Capture and Sequestration</v>
      </c>
      <c r="C583" s="380" t="str">
        <f t="shared" si="32"/>
        <v>Industry Sector Fraction of Potential Additional CCS Achieved</v>
      </c>
      <c r="D583" s="382" t="s">
        <v>847</v>
      </c>
      <c r="E583" s="382" t="s">
        <v>895</v>
      </c>
      <c r="F583" s="383" t="s">
        <v>848</v>
      </c>
      <c r="G583" s="384" t="s">
        <v>896</v>
      </c>
      <c r="H583" s="385">
        <v>910</v>
      </c>
      <c r="I583" s="378" t="s">
        <v>731</v>
      </c>
      <c r="J583" s="377" t="str">
        <f>IF(ISBLANK(INDEX('Policy Characteristics'!D:D,MATCH($C583,'Policy Characteristics'!$C:$C,0))),"",INDEX('Policy Characteristics'!D:D,MATCH($C583,'Policy Characteristics'!$C:$C,0)))</f>
        <v>Industry CCS</v>
      </c>
      <c r="K583" s="363"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63" t="str">
        <f>IF(ISBLANK(INDEX('Policy Characteristics'!I:I,MATCH($C583,'Policy Characteristics'!$C:$C,0))),"",INDEX('Policy Characteristics'!I:I,MATCH($C583,'Policy Characteristics'!$C:$C,0)))</f>
        <v>% of CO2 captured</v>
      </c>
      <c r="P583" s="363"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363" t="str">
        <f>IF(ISBLANK(INDEX('Policy Characteristics'!K:K,MATCH($C583,'Policy Characteristics'!$C:$C,0))),"",INDEX('Policy Characteristics'!K:K,MATCH($C583,'Policy Characteristics'!$C:$C,0)))</f>
        <v>ccs.html#ccs</v>
      </c>
      <c r="R583" s="363" t="str">
        <f>IF(ISBLANK(INDEX('Policy Characteristics'!L:L,MATCH($C583,'Policy Characteristics'!$C:$C,0))),"",INDEX('Policy Characteristics'!L:L,MATCH($C583,'Policy Characteristics'!$C:$C,0)))</f>
        <v>carbon-capture-and-sequestration.html</v>
      </c>
    </row>
    <row r="584" spans="1:18" ht="19.95" customHeight="1">
      <c r="A584" s="363" t="str">
        <f>IF(ISBLANK(INDEX('Policy Characteristics'!A:A,MATCH($C584,'Policy Characteristics'!$C:$C,0))),"",INDEX('Policy Characteristics'!A:A,MATCH($C584,'Policy Characteristics'!$C:$C,0)))</f>
        <v>Industry</v>
      </c>
      <c r="B584" s="375" t="str">
        <f>IF(ISBLANK(INDEX('Policy Characteristics'!B:B,MATCH($C584,'Policy Characteristics'!$C:$C,0))),"",INDEX('Policy Characteristics'!B:B,MATCH($C584,'Policy Characteristics'!$C:$C,0)))</f>
        <v>Carbon Capture and Sequestration</v>
      </c>
      <c r="C584" s="363" t="str">
        <f t="shared" si="32"/>
        <v>Industry Sector Fraction of Potential Additional CCS Achieved</v>
      </c>
      <c r="D584" s="356" t="s">
        <v>847</v>
      </c>
      <c r="E584" s="356" t="s">
        <v>897</v>
      </c>
      <c r="F584" t="s">
        <v>848</v>
      </c>
      <c r="G584" s="255" t="s">
        <v>898</v>
      </c>
      <c r="H584" s="18">
        <v>911</v>
      </c>
      <c r="I584" s="378" t="s">
        <v>741</v>
      </c>
      <c r="J584" s="377" t="str">
        <f>IF(ISBLANK(INDEX('Policy Characteristics'!D:D,MATCH($C584,'Policy Characteristics'!$C:$C,0))),"",INDEX('Policy Characteristics'!D:D,MATCH($C584,'Policy Characteristics'!$C:$C,0)))</f>
        <v>Industry CCS</v>
      </c>
      <c r="K584" s="363"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63" t="str">
        <f>IF(ISBLANK(INDEX('Policy Characteristics'!I:I,MATCH($C584,'Policy Characteristics'!$C:$C,0))),"",INDEX('Policy Characteristics'!I:I,MATCH($C584,'Policy Characteristics'!$C:$C,0)))</f>
        <v>% of CO2 captured</v>
      </c>
      <c r="P584" s="363"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363" t="str">
        <f>IF(ISBLANK(INDEX('Policy Characteristics'!K:K,MATCH($C584,'Policy Characteristics'!$C:$C,0))),"",INDEX('Policy Characteristics'!K:K,MATCH($C584,'Policy Characteristics'!$C:$C,0)))</f>
        <v>ccs.html#ccs</v>
      </c>
      <c r="R584" s="363" t="str">
        <f>IF(ISBLANK(INDEX('Policy Characteristics'!L:L,MATCH($C584,'Policy Characteristics'!$C:$C,0))),"",INDEX('Policy Characteristics'!L:L,MATCH($C584,'Policy Characteristics'!$C:$C,0)))</f>
        <v>carbon-capture-and-sequestration.html</v>
      </c>
    </row>
    <row r="585" spans="1:18" ht="19.95" customHeight="1">
      <c r="A585" s="363" t="str">
        <f>IF(ISBLANK(INDEX('Policy Characteristics'!A:A,MATCH($C585,'Policy Characteristics'!$C:$C,0))),"",INDEX('Policy Characteristics'!A:A,MATCH($C585,'Policy Characteristics'!$C:$C,0)))</f>
        <v>Industry</v>
      </c>
      <c r="B585" s="375" t="str">
        <f>IF(ISBLANK(INDEX('Policy Characteristics'!B:B,MATCH($C585,'Policy Characteristics'!$C:$C,0))),"",INDEX('Policy Characteristics'!B:B,MATCH($C585,'Policy Characteristics'!$C:$C,0)))</f>
        <v>Carbon Capture and Sequestration</v>
      </c>
      <c r="C585" s="363" t="str">
        <f t="shared" si="32"/>
        <v>Industry Sector Fraction of Potential Additional CCS Achieved</v>
      </c>
      <c r="D585" s="356" t="s">
        <v>849</v>
      </c>
      <c r="E585" s="356" t="s">
        <v>895</v>
      </c>
      <c r="F585" t="s">
        <v>850</v>
      </c>
      <c r="G585" s="255" t="s">
        <v>896</v>
      </c>
      <c r="H585" s="18">
        <v>912</v>
      </c>
      <c r="I585" s="378" t="s">
        <v>741</v>
      </c>
      <c r="J585" s="377" t="str">
        <f>IF(ISBLANK(INDEX('Policy Characteristics'!D:D,MATCH($C585,'Policy Characteristics'!$C:$C,0))),"",INDEX('Policy Characteristics'!D:D,MATCH($C585,'Policy Characteristics'!$C:$C,0)))</f>
        <v>Industry CCS</v>
      </c>
      <c r="K585" s="363"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63" t="str">
        <f>IF(ISBLANK(INDEX('Policy Characteristics'!I:I,MATCH($C585,'Policy Characteristics'!$C:$C,0))),"",INDEX('Policy Characteristics'!I:I,MATCH($C585,'Policy Characteristics'!$C:$C,0)))</f>
        <v>% of CO2 captured</v>
      </c>
      <c r="P585" s="363"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363" t="str">
        <f>IF(ISBLANK(INDEX('Policy Characteristics'!K:K,MATCH($C585,'Policy Characteristics'!$C:$C,0))),"",INDEX('Policy Characteristics'!K:K,MATCH($C585,'Policy Characteristics'!$C:$C,0)))</f>
        <v>ccs.html#ccs</v>
      </c>
      <c r="R585" s="363" t="str">
        <f>IF(ISBLANK(INDEX('Policy Characteristics'!L:L,MATCH($C585,'Policy Characteristics'!$C:$C,0))),"",INDEX('Policy Characteristics'!L:L,MATCH($C585,'Policy Characteristics'!$C:$C,0)))</f>
        <v>carbon-capture-and-sequestration.html</v>
      </c>
    </row>
    <row r="586" spans="1:18" ht="19.95" customHeight="1">
      <c r="A586" s="380" t="str">
        <f>IF(ISBLANK(INDEX('Policy Characteristics'!A:A,MATCH($C586,'Policy Characteristics'!$C:$C,0))),"",INDEX('Policy Characteristics'!A:A,MATCH($C586,'Policy Characteristics'!$C:$C,0)))</f>
        <v>Industry</v>
      </c>
      <c r="B586" s="381" t="str">
        <f>IF(ISBLANK(INDEX('Policy Characteristics'!B:B,MATCH($C586,'Policy Characteristics'!$C:$C,0))),"",INDEX('Policy Characteristics'!B:B,MATCH($C586,'Policy Characteristics'!$C:$C,0)))</f>
        <v>Carbon Capture and Sequestration</v>
      </c>
      <c r="C586" s="380" t="str">
        <f t="shared" si="32"/>
        <v>Industry Sector Fraction of Potential Additional CCS Achieved</v>
      </c>
      <c r="D586" s="382" t="s">
        <v>849</v>
      </c>
      <c r="E586" s="382" t="s">
        <v>897</v>
      </c>
      <c r="F586" s="383" t="s">
        <v>850</v>
      </c>
      <c r="G586" s="384" t="s">
        <v>898</v>
      </c>
      <c r="H586" s="385">
        <v>913</v>
      </c>
      <c r="I586" s="378" t="s">
        <v>731</v>
      </c>
      <c r="J586" s="377" t="str">
        <f>IF(ISBLANK(INDEX('Policy Characteristics'!D:D,MATCH($C586,'Policy Characteristics'!$C:$C,0))),"",INDEX('Policy Characteristics'!D:D,MATCH($C586,'Policy Characteristics'!$C:$C,0)))</f>
        <v>Industry CCS</v>
      </c>
      <c r="K586" s="363"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63" t="str">
        <f>IF(ISBLANK(INDEX('Policy Characteristics'!I:I,MATCH($C586,'Policy Characteristics'!$C:$C,0))),"",INDEX('Policy Characteristics'!I:I,MATCH($C586,'Policy Characteristics'!$C:$C,0)))</f>
        <v>% of CO2 captured</v>
      </c>
      <c r="P586" s="363"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363" t="str">
        <f>IF(ISBLANK(INDEX('Policy Characteristics'!K:K,MATCH($C586,'Policy Characteristics'!$C:$C,0))),"",INDEX('Policy Characteristics'!K:K,MATCH($C586,'Policy Characteristics'!$C:$C,0)))</f>
        <v>ccs.html#ccs</v>
      </c>
      <c r="R586" s="363" t="str">
        <f>IF(ISBLANK(INDEX('Policy Characteristics'!L:L,MATCH($C586,'Policy Characteristics'!$C:$C,0))),"",INDEX('Policy Characteristics'!L:L,MATCH($C586,'Policy Characteristics'!$C:$C,0)))</f>
        <v>carbon-capture-and-sequestration.html</v>
      </c>
    </row>
    <row r="587" spans="1:18" ht="19.95" customHeight="1">
      <c r="A587" s="380" t="str">
        <f>IF(ISBLANK(INDEX('Policy Characteristics'!A:A,MATCH($C587,'Policy Characteristics'!$C:$C,0))),"",INDEX('Policy Characteristics'!A:A,MATCH($C587,'Policy Characteristics'!$C:$C,0)))</f>
        <v>Industry</v>
      </c>
      <c r="B587" s="381" t="str">
        <f>IF(ISBLANK(INDEX('Policy Characteristics'!B:B,MATCH($C587,'Policy Characteristics'!$C:$C,0))),"",INDEX('Policy Characteristics'!B:B,MATCH($C587,'Policy Characteristics'!$C:$C,0)))</f>
        <v>Carbon Capture and Sequestration</v>
      </c>
      <c r="C587" s="380" t="str">
        <f t="shared" si="32"/>
        <v>Industry Sector Fraction of Potential Additional CCS Achieved</v>
      </c>
      <c r="D587" s="382" t="s">
        <v>851</v>
      </c>
      <c r="E587" s="382" t="s">
        <v>895</v>
      </c>
      <c r="F587" s="383" t="s">
        <v>852</v>
      </c>
      <c r="G587" s="384" t="s">
        <v>896</v>
      </c>
      <c r="H587" s="385">
        <v>914</v>
      </c>
      <c r="I587" s="378" t="s">
        <v>731</v>
      </c>
      <c r="J587" s="377" t="str">
        <f>IF(ISBLANK(INDEX('Policy Characteristics'!D:D,MATCH($C587,'Policy Characteristics'!$C:$C,0))),"",INDEX('Policy Characteristics'!D:D,MATCH($C587,'Policy Characteristics'!$C:$C,0)))</f>
        <v>Industry CCS</v>
      </c>
      <c r="K587" s="363"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63" t="str">
        <f>IF(ISBLANK(INDEX('Policy Characteristics'!I:I,MATCH($C587,'Policy Characteristics'!$C:$C,0))),"",INDEX('Policy Characteristics'!I:I,MATCH($C587,'Policy Characteristics'!$C:$C,0)))</f>
        <v>% of CO2 captured</v>
      </c>
      <c r="P587" s="363"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363" t="str">
        <f>IF(ISBLANK(INDEX('Policy Characteristics'!K:K,MATCH($C587,'Policy Characteristics'!$C:$C,0))),"",INDEX('Policy Characteristics'!K:K,MATCH($C587,'Policy Characteristics'!$C:$C,0)))</f>
        <v>ccs.html#ccs</v>
      </c>
      <c r="R587" s="363" t="str">
        <f>IF(ISBLANK(INDEX('Policy Characteristics'!L:L,MATCH($C587,'Policy Characteristics'!$C:$C,0))),"",INDEX('Policy Characteristics'!L:L,MATCH($C587,'Policy Characteristics'!$C:$C,0)))</f>
        <v>carbon-capture-and-sequestration.html</v>
      </c>
    </row>
    <row r="588" spans="1:18" ht="19.95" customHeight="1">
      <c r="A588" s="363" t="str">
        <f>IF(ISBLANK(INDEX('Policy Characteristics'!A:A,MATCH($C588,'Policy Characteristics'!$C:$C,0))),"",INDEX('Policy Characteristics'!A:A,MATCH($C588,'Policy Characteristics'!$C:$C,0)))</f>
        <v>Industry</v>
      </c>
      <c r="B588" s="375" t="str">
        <f>IF(ISBLANK(INDEX('Policy Characteristics'!B:B,MATCH($C588,'Policy Characteristics'!$C:$C,0))),"",INDEX('Policy Characteristics'!B:B,MATCH($C588,'Policy Characteristics'!$C:$C,0)))</f>
        <v>Carbon Capture and Sequestration</v>
      </c>
      <c r="C588" s="363" t="str">
        <f t="shared" si="32"/>
        <v>Industry Sector Fraction of Potential Additional CCS Achieved</v>
      </c>
      <c r="D588" s="356" t="s">
        <v>851</v>
      </c>
      <c r="E588" s="356" t="s">
        <v>897</v>
      </c>
      <c r="F588" t="s">
        <v>852</v>
      </c>
      <c r="G588" s="255" t="s">
        <v>898</v>
      </c>
      <c r="H588" s="18">
        <v>915</v>
      </c>
      <c r="I588" s="378" t="s">
        <v>741</v>
      </c>
      <c r="J588" s="377" t="str">
        <f>IF(ISBLANK(INDEX('Policy Characteristics'!D:D,MATCH($C588,'Policy Characteristics'!$C:$C,0))),"",INDEX('Policy Characteristics'!D:D,MATCH($C588,'Policy Characteristics'!$C:$C,0)))</f>
        <v>Industry CCS</v>
      </c>
      <c r="K588" s="363"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63" t="str">
        <f>IF(ISBLANK(INDEX('Policy Characteristics'!I:I,MATCH($C588,'Policy Characteristics'!$C:$C,0))),"",INDEX('Policy Characteristics'!I:I,MATCH($C588,'Policy Characteristics'!$C:$C,0)))</f>
        <v>% of CO2 captured</v>
      </c>
      <c r="P588" s="363"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363" t="str">
        <f>IF(ISBLANK(INDEX('Policy Characteristics'!K:K,MATCH($C588,'Policy Characteristics'!$C:$C,0))),"",INDEX('Policy Characteristics'!K:K,MATCH($C588,'Policy Characteristics'!$C:$C,0)))</f>
        <v>ccs.html#ccs</v>
      </c>
      <c r="R588" s="363" t="str">
        <f>IF(ISBLANK(INDEX('Policy Characteristics'!L:L,MATCH($C588,'Policy Characteristics'!$C:$C,0))),"",INDEX('Policy Characteristics'!L:L,MATCH($C588,'Policy Characteristics'!$C:$C,0)))</f>
        <v>carbon-capture-and-sequestration.html</v>
      </c>
    </row>
    <row r="589" spans="1:18" ht="19.95" customHeight="1">
      <c r="A589" s="363" t="str">
        <f>IF(ISBLANK(INDEX('Policy Characteristics'!A:A,MATCH($C589,'Policy Characteristics'!$C:$C,0))),"",INDEX('Policy Characteristics'!A:A,MATCH($C589,'Policy Characteristics'!$C:$C,0)))</f>
        <v>Industry</v>
      </c>
      <c r="B589" s="375" t="str">
        <f>IF(ISBLANK(INDEX('Policy Characteristics'!B:B,MATCH($C589,'Policy Characteristics'!$C:$C,0))),"",INDEX('Policy Characteristics'!B:B,MATCH($C589,'Policy Characteristics'!$C:$C,0)))</f>
        <v>Carbon Capture and Sequestration</v>
      </c>
      <c r="C589" s="363" t="str">
        <f t="shared" si="32"/>
        <v>Industry Sector Fraction of Potential Additional CCS Achieved</v>
      </c>
      <c r="D589" s="356" t="s">
        <v>853</v>
      </c>
      <c r="E589" s="356" t="s">
        <v>895</v>
      </c>
      <c r="F589" t="s">
        <v>854</v>
      </c>
      <c r="G589" s="255" t="s">
        <v>896</v>
      </c>
      <c r="H589" s="18">
        <v>916</v>
      </c>
      <c r="I589" s="376" t="s">
        <v>731</v>
      </c>
      <c r="J589" s="377" t="str">
        <f>IF(ISBLANK(INDEX('Policy Characteristics'!D:D,MATCH($C589,'Policy Characteristics'!$C:$C,0))),"",INDEX('Policy Characteristics'!D:D,MATCH($C589,'Policy Characteristics'!$C:$C,0)))</f>
        <v>Industry CCS</v>
      </c>
      <c r="K589" s="363"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63" t="str">
        <f>IF(ISBLANK(INDEX('Policy Characteristics'!I:I,MATCH($C589,'Policy Characteristics'!$C:$C,0))),"",INDEX('Policy Characteristics'!I:I,MATCH($C589,'Policy Characteristics'!$C:$C,0)))</f>
        <v>% of CO2 captured</v>
      </c>
      <c r="P589" s="363"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363" t="str">
        <f>IF(ISBLANK(INDEX('Policy Characteristics'!K:K,MATCH($C589,'Policy Characteristics'!$C:$C,0))),"",INDEX('Policy Characteristics'!K:K,MATCH($C589,'Policy Characteristics'!$C:$C,0)))</f>
        <v>ccs.html#ccs</v>
      </c>
      <c r="R589" s="363" t="str">
        <f>IF(ISBLANK(INDEX('Policy Characteristics'!L:L,MATCH($C589,'Policy Characteristics'!$C:$C,0))),"",INDEX('Policy Characteristics'!L:L,MATCH($C589,'Policy Characteristics'!$C:$C,0)))</f>
        <v>carbon-capture-and-sequestration.html</v>
      </c>
    </row>
    <row r="590" spans="1:18" ht="19.95" customHeight="1">
      <c r="A590" s="363" t="str">
        <f>IF(ISBLANK(INDEX('Policy Characteristics'!A:A,MATCH($C590,'Policy Characteristics'!$C:$C,0))),"",INDEX('Policy Characteristics'!A:A,MATCH($C590,'Policy Characteristics'!$C:$C,0)))</f>
        <v>Industry</v>
      </c>
      <c r="B590" s="375" t="str">
        <f>IF(ISBLANK(INDEX('Policy Characteristics'!B:B,MATCH($C590,'Policy Characteristics'!$C:$C,0))),"",INDEX('Policy Characteristics'!B:B,MATCH($C590,'Policy Characteristics'!$C:$C,0)))</f>
        <v>Carbon Capture and Sequestration</v>
      </c>
      <c r="C590" s="363" t="str">
        <f t="shared" si="32"/>
        <v>Industry Sector Fraction of Potential Additional CCS Achieved</v>
      </c>
      <c r="D590" s="356" t="s">
        <v>853</v>
      </c>
      <c r="E590" s="356" t="s">
        <v>897</v>
      </c>
      <c r="F590" t="s">
        <v>854</v>
      </c>
      <c r="G590" s="255" t="s">
        <v>898</v>
      </c>
      <c r="H590" s="18">
        <v>917</v>
      </c>
      <c r="I590" s="378" t="s">
        <v>741</v>
      </c>
      <c r="J590" s="377" t="str">
        <f>IF(ISBLANK(INDEX('Policy Characteristics'!D:D,MATCH($C590,'Policy Characteristics'!$C:$C,0))),"",INDEX('Policy Characteristics'!D:D,MATCH($C590,'Policy Characteristics'!$C:$C,0)))</f>
        <v>Industry CCS</v>
      </c>
      <c r="K590" s="363"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63" t="str">
        <f>IF(ISBLANK(INDEX('Policy Characteristics'!I:I,MATCH($C590,'Policy Characteristics'!$C:$C,0))),"",INDEX('Policy Characteristics'!I:I,MATCH($C590,'Policy Characteristics'!$C:$C,0)))</f>
        <v>% of CO2 captured</v>
      </c>
      <c r="P590" s="363"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363" t="str">
        <f>IF(ISBLANK(INDEX('Policy Characteristics'!K:K,MATCH($C590,'Policy Characteristics'!$C:$C,0))),"",INDEX('Policy Characteristics'!K:K,MATCH($C590,'Policy Characteristics'!$C:$C,0)))</f>
        <v>ccs.html#ccs</v>
      </c>
      <c r="R590" s="363" t="str">
        <f>IF(ISBLANK(INDEX('Policy Characteristics'!L:L,MATCH($C590,'Policy Characteristics'!$C:$C,0))),"",INDEX('Policy Characteristics'!L:L,MATCH($C590,'Policy Characteristics'!$C:$C,0)))</f>
        <v>carbon-capture-and-sequestration.html</v>
      </c>
    </row>
    <row r="591" spans="1:18" ht="19.95" customHeight="1">
      <c r="A591" s="363" t="str">
        <f>IF(ISBLANK(INDEX('Policy Characteristics'!A:A,MATCH($C591,'Policy Characteristics'!$C:$C,0))),"",INDEX('Policy Characteristics'!A:A,MATCH($C591,'Policy Characteristics'!$C:$C,0)))</f>
        <v>Industry</v>
      </c>
      <c r="B591" s="375" t="str">
        <f>IF(ISBLANK(INDEX('Policy Characteristics'!B:B,MATCH($C591,'Policy Characteristics'!$C:$C,0))),"",INDEX('Policy Characteristics'!B:B,MATCH($C591,'Policy Characteristics'!$C:$C,0)))</f>
        <v>Carbon Capture and Sequestration</v>
      </c>
      <c r="C591" s="363" t="str">
        <f t="shared" si="32"/>
        <v>Industry Sector Fraction of Potential Additional CCS Achieved</v>
      </c>
      <c r="D591" s="356" t="s">
        <v>855</v>
      </c>
      <c r="E591" s="356" t="s">
        <v>895</v>
      </c>
      <c r="F591" t="s">
        <v>856</v>
      </c>
      <c r="G591" s="255" t="s">
        <v>896</v>
      </c>
      <c r="H591" s="18">
        <v>918</v>
      </c>
      <c r="I591" s="376" t="s">
        <v>731</v>
      </c>
      <c r="J591" s="377" t="str">
        <f>IF(ISBLANK(INDEX('Policy Characteristics'!D:D,MATCH($C591,'Policy Characteristics'!$C:$C,0))),"",INDEX('Policy Characteristics'!D:D,MATCH($C591,'Policy Characteristics'!$C:$C,0)))</f>
        <v>Industry CCS</v>
      </c>
      <c r="K591" s="363"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63" t="str">
        <f>IF(ISBLANK(INDEX('Policy Characteristics'!I:I,MATCH($C591,'Policy Characteristics'!$C:$C,0))),"",INDEX('Policy Characteristics'!I:I,MATCH($C591,'Policy Characteristics'!$C:$C,0)))</f>
        <v>% of CO2 captured</v>
      </c>
      <c r="P591" s="363"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363" t="str">
        <f>IF(ISBLANK(INDEX('Policy Characteristics'!K:K,MATCH($C591,'Policy Characteristics'!$C:$C,0))),"",INDEX('Policy Characteristics'!K:K,MATCH($C591,'Policy Characteristics'!$C:$C,0)))</f>
        <v>ccs.html#ccs</v>
      </c>
      <c r="R591" s="363" t="str">
        <f>IF(ISBLANK(INDEX('Policy Characteristics'!L:L,MATCH($C591,'Policy Characteristics'!$C:$C,0))),"",INDEX('Policy Characteristics'!L:L,MATCH($C591,'Policy Characteristics'!$C:$C,0)))</f>
        <v>carbon-capture-and-sequestration.html</v>
      </c>
    </row>
    <row r="592" spans="1:18" ht="19.95" customHeight="1">
      <c r="A592" s="363" t="str">
        <f>IF(ISBLANK(INDEX('Policy Characteristics'!A:A,MATCH($C592,'Policy Characteristics'!$C:$C,0))),"",INDEX('Policy Characteristics'!A:A,MATCH($C592,'Policy Characteristics'!$C:$C,0)))</f>
        <v>Industry</v>
      </c>
      <c r="B592" s="375" t="str">
        <f>IF(ISBLANK(INDEX('Policy Characteristics'!B:B,MATCH($C592,'Policy Characteristics'!$C:$C,0))),"",INDEX('Policy Characteristics'!B:B,MATCH($C592,'Policy Characteristics'!$C:$C,0)))</f>
        <v>Carbon Capture and Sequestration</v>
      </c>
      <c r="C592" s="363" t="str">
        <f t="shared" si="32"/>
        <v>Industry Sector Fraction of Potential Additional CCS Achieved</v>
      </c>
      <c r="D592" s="356" t="s">
        <v>855</v>
      </c>
      <c r="E592" s="356" t="s">
        <v>897</v>
      </c>
      <c r="F592" t="s">
        <v>856</v>
      </c>
      <c r="G592" s="255" t="s">
        <v>898</v>
      </c>
      <c r="H592" s="18">
        <v>919</v>
      </c>
      <c r="I592" s="378" t="s">
        <v>741</v>
      </c>
      <c r="J592" s="377" t="str">
        <f>IF(ISBLANK(INDEX('Policy Characteristics'!D:D,MATCH($C592,'Policy Characteristics'!$C:$C,0))),"",INDEX('Policy Characteristics'!D:D,MATCH($C592,'Policy Characteristics'!$C:$C,0)))</f>
        <v>Industry CCS</v>
      </c>
      <c r="K592" s="363"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63" t="str">
        <f>IF(ISBLANK(INDEX('Policy Characteristics'!I:I,MATCH($C592,'Policy Characteristics'!$C:$C,0))),"",INDEX('Policy Characteristics'!I:I,MATCH($C592,'Policy Characteristics'!$C:$C,0)))</f>
        <v>% of CO2 captured</v>
      </c>
      <c r="P592" s="363"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363" t="str">
        <f>IF(ISBLANK(INDEX('Policy Characteristics'!K:K,MATCH($C592,'Policy Characteristics'!$C:$C,0))),"",INDEX('Policy Characteristics'!K:K,MATCH($C592,'Policy Characteristics'!$C:$C,0)))</f>
        <v>ccs.html#ccs</v>
      </c>
      <c r="R592" s="363" t="str">
        <f>IF(ISBLANK(INDEX('Policy Characteristics'!L:L,MATCH($C592,'Policy Characteristics'!$C:$C,0))),"",INDEX('Policy Characteristics'!L:L,MATCH($C592,'Policy Characteristics'!$C:$C,0)))</f>
        <v>carbon-capture-and-sequestration.html</v>
      </c>
    </row>
    <row r="593" spans="1:18" ht="19.95" customHeight="1">
      <c r="A593" s="363" t="str">
        <f>IF(ISBLANK(INDEX('Policy Characteristics'!A:A,MATCH($C593,'Policy Characteristics'!$C:$C,0))),"",INDEX('Policy Characteristics'!A:A,MATCH($C593,'Policy Characteristics'!$C:$C,0)))</f>
        <v>Industry</v>
      </c>
      <c r="B593" s="375" t="str">
        <f>IF(ISBLANK(INDEX('Policy Characteristics'!B:B,MATCH($C593,'Policy Characteristics'!$C:$C,0))),"",INDEX('Policy Characteristics'!B:B,MATCH($C593,'Policy Characteristics'!$C:$C,0)))</f>
        <v>Carbon Capture and Sequestration</v>
      </c>
      <c r="C593" s="363" t="str">
        <f t="shared" si="32"/>
        <v>Industry Sector Fraction of Potential Additional CCS Achieved</v>
      </c>
      <c r="D593" s="356" t="s">
        <v>857</v>
      </c>
      <c r="E593" s="356" t="s">
        <v>895</v>
      </c>
      <c r="F593" t="s">
        <v>858</v>
      </c>
      <c r="G593" s="255" t="s">
        <v>896</v>
      </c>
      <c r="H593" s="18">
        <v>920</v>
      </c>
      <c r="I593" s="376" t="s">
        <v>731</v>
      </c>
      <c r="J593" s="377" t="str">
        <f>IF(ISBLANK(INDEX('Policy Characteristics'!D:D,MATCH($C593,'Policy Characteristics'!$C:$C,0))),"",INDEX('Policy Characteristics'!D:D,MATCH($C593,'Policy Characteristics'!$C:$C,0)))</f>
        <v>Industry CCS</v>
      </c>
      <c r="K593" s="363"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63" t="str">
        <f>IF(ISBLANK(INDEX('Policy Characteristics'!I:I,MATCH($C593,'Policy Characteristics'!$C:$C,0))),"",INDEX('Policy Characteristics'!I:I,MATCH($C593,'Policy Characteristics'!$C:$C,0)))</f>
        <v>% of CO2 captured</v>
      </c>
      <c r="P593" s="363"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363" t="str">
        <f>IF(ISBLANK(INDEX('Policy Characteristics'!K:K,MATCH($C593,'Policy Characteristics'!$C:$C,0))),"",INDEX('Policy Characteristics'!K:K,MATCH($C593,'Policy Characteristics'!$C:$C,0)))</f>
        <v>ccs.html#ccs</v>
      </c>
      <c r="R593" s="363" t="str">
        <f>IF(ISBLANK(INDEX('Policy Characteristics'!L:L,MATCH($C593,'Policy Characteristics'!$C:$C,0))),"",INDEX('Policy Characteristics'!L:L,MATCH($C593,'Policy Characteristics'!$C:$C,0)))</f>
        <v>carbon-capture-and-sequestration.html</v>
      </c>
    </row>
    <row r="594" spans="1:18" ht="19.95" customHeight="1">
      <c r="A594" s="363" t="str">
        <f>IF(ISBLANK(INDEX('Policy Characteristics'!A:A,MATCH($C594,'Policy Characteristics'!$C:$C,0))),"",INDEX('Policy Characteristics'!A:A,MATCH($C594,'Policy Characteristics'!$C:$C,0)))</f>
        <v>Industry</v>
      </c>
      <c r="B594" s="375" t="str">
        <f>IF(ISBLANK(INDEX('Policy Characteristics'!B:B,MATCH($C594,'Policy Characteristics'!$C:$C,0))),"",INDEX('Policy Characteristics'!B:B,MATCH($C594,'Policy Characteristics'!$C:$C,0)))</f>
        <v>Carbon Capture and Sequestration</v>
      </c>
      <c r="C594" s="363" t="str">
        <f t="shared" si="32"/>
        <v>Industry Sector Fraction of Potential Additional CCS Achieved</v>
      </c>
      <c r="D594" s="356" t="s">
        <v>857</v>
      </c>
      <c r="E594" s="356" t="s">
        <v>897</v>
      </c>
      <c r="F594" t="s">
        <v>858</v>
      </c>
      <c r="G594" s="255" t="s">
        <v>898</v>
      </c>
      <c r="H594" s="18">
        <v>921</v>
      </c>
      <c r="I594" s="378" t="s">
        <v>741</v>
      </c>
      <c r="J594" s="377" t="str">
        <f>IF(ISBLANK(INDEX('Policy Characteristics'!D:D,MATCH($C594,'Policy Characteristics'!$C:$C,0))),"",INDEX('Policy Characteristics'!D:D,MATCH($C594,'Policy Characteristics'!$C:$C,0)))</f>
        <v>Industry CCS</v>
      </c>
      <c r="K594" s="363"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63" t="str">
        <f>IF(ISBLANK(INDEX('Policy Characteristics'!I:I,MATCH($C594,'Policy Characteristics'!$C:$C,0))),"",INDEX('Policy Characteristics'!I:I,MATCH($C594,'Policy Characteristics'!$C:$C,0)))</f>
        <v>% of CO2 captured</v>
      </c>
      <c r="P594" s="363"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363" t="str">
        <f>IF(ISBLANK(INDEX('Policy Characteristics'!K:K,MATCH($C594,'Policy Characteristics'!$C:$C,0))),"",INDEX('Policy Characteristics'!K:K,MATCH($C594,'Policy Characteristics'!$C:$C,0)))</f>
        <v>ccs.html#ccs</v>
      </c>
      <c r="R594" s="363" t="str">
        <f>IF(ISBLANK(INDEX('Policy Characteristics'!L:L,MATCH($C594,'Policy Characteristics'!$C:$C,0))),"",INDEX('Policy Characteristics'!L:L,MATCH($C594,'Policy Characteristics'!$C:$C,0)))</f>
        <v>carbon-capture-and-sequestration.html</v>
      </c>
    </row>
    <row r="595" spans="1:18" ht="19.95" customHeight="1">
      <c r="A595" s="363" t="str">
        <f>IF(ISBLANK(INDEX('Policy Characteristics'!A:A,MATCH($C595,'Policy Characteristics'!$C:$C,0))),"",INDEX('Policy Characteristics'!A:A,MATCH($C595,'Policy Characteristics'!$C:$C,0)))</f>
        <v>Industry</v>
      </c>
      <c r="B595" s="375" t="str">
        <f>IF(ISBLANK(INDEX('Policy Characteristics'!B:B,MATCH($C595,'Policy Characteristics'!$C:$C,0))),"",INDEX('Policy Characteristics'!B:B,MATCH($C595,'Policy Characteristics'!$C:$C,0)))</f>
        <v>Carbon Capture and Sequestration</v>
      </c>
      <c r="C595" s="363" t="str">
        <f t="shared" si="32"/>
        <v>Industry Sector Fraction of Potential Additional CCS Achieved</v>
      </c>
      <c r="D595" s="356" t="s">
        <v>859</v>
      </c>
      <c r="E595" s="356" t="s">
        <v>895</v>
      </c>
      <c r="F595" t="s">
        <v>860</v>
      </c>
      <c r="G595" s="255" t="s">
        <v>896</v>
      </c>
      <c r="H595" s="18">
        <v>922</v>
      </c>
      <c r="I595" s="376" t="s">
        <v>731</v>
      </c>
      <c r="J595" s="377" t="str">
        <f>IF(ISBLANK(INDEX('Policy Characteristics'!D:D,MATCH($C595,'Policy Characteristics'!$C:$C,0))),"",INDEX('Policy Characteristics'!D:D,MATCH($C595,'Policy Characteristics'!$C:$C,0)))</f>
        <v>Industry CCS</v>
      </c>
      <c r="K595" s="363"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63" t="str">
        <f>IF(ISBLANK(INDEX('Policy Characteristics'!I:I,MATCH($C595,'Policy Characteristics'!$C:$C,0))),"",INDEX('Policy Characteristics'!I:I,MATCH($C595,'Policy Characteristics'!$C:$C,0)))</f>
        <v>% of CO2 captured</v>
      </c>
      <c r="P595" s="363"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363" t="str">
        <f>IF(ISBLANK(INDEX('Policy Characteristics'!K:K,MATCH($C595,'Policy Characteristics'!$C:$C,0))),"",INDEX('Policy Characteristics'!K:K,MATCH($C595,'Policy Characteristics'!$C:$C,0)))</f>
        <v>ccs.html#ccs</v>
      </c>
      <c r="R595" s="363" t="str">
        <f>IF(ISBLANK(INDEX('Policy Characteristics'!L:L,MATCH($C595,'Policy Characteristics'!$C:$C,0))),"",INDEX('Policy Characteristics'!L:L,MATCH($C595,'Policy Characteristics'!$C:$C,0)))</f>
        <v>carbon-capture-and-sequestration.html</v>
      </c>
    </row>
    <row r="596" spans="1:18" ht="19.95" customHeight="1">
      <c r="A596" s="363" t="str">
        <f>IF(ISBLANK(INDEX('Policy Characteristics'!A:A,MATCH($C596,'Policy Characteristics'!$C:$C,0))),"",INDEX('Policy Characteristics'!A:A,MATCH($C596,'Policy Characteristics'!$C:$C,0)))</f>
        <v>Industry</v>
      </c>
      <c r="B596" s="375" t="str">
        <f>IF(ISBLANK(INDEX('Policy Characteristics'!B:B,MATCH($C596,'Policy Characteristics'!$C:$C,0))),"",INDEX('Policy Characteristics'!B:B,MATCH($C596,'Policy Characteristics'!$C:$C,0)))</f>
        <v>Carbon Capture and Sequestration</v>
      </c>
      <c r="C596" s="363" t="str">
        <f t="shared" si="32"/>
        <v>Industry Sector Fraction of Potential Additional CCS Achieved</v>
      </c>
      <c r="D596" s="356" t="s">
        <v>859</v>
      </c>
      <c r="E596" s="356" t="s">
        <v>897</v>
      </c>
      <c r="F596" t="s">
        <v>860</v>
      </c>
      <c r="G596" s="255" t="s">
        <v>898</v>
      </c>
      <c r="H596" s="18">
        <v>923</v>
      </c>
      <c r="I596" s="378" t="s">
        <v>741</v>
      </c>
      <c r="J596" s="377" t="str">
        <f>IF(ISBLANK(INDEX('Policy Characteristics'!D:D,MATCH($C596,'Policy Characteristics'!$C:$C,0))),"",INDEX('Policy Characteristics'!D:D,MATCH($C596,'Policy Characteristics'!$C:$C,0)))</f>
        <v>Industry CCS</v>
      </c>
      <c r="K596" s="363"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63" t="str">
        <f>IF(ISBLANK(INDEX('Policy Characteristics'!I:I,MATCH($C596,'Policy Characteristics'!$C:$C,0))),"",INDEX('Policy Characteristics'!I:I,MATCH($C596,'Policy Characteristics'!$C:$C,0)))</f>
        <v>% of CO2 captured</v>
      </c>
      <c r="P596" s="363"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363" t="str">
        <f>IF(ISBLANK(INDEX('Policy Characteristics'!K:K,MATCH($C596,'Policy Characteristics'!$C:$C,0))),"",INDEX('Policy Characteristics'!K:K,MATCH($C596,'Policy Characteristics'!$C:$C,0)))</f>
        <v>ccs.html#ccs</v>
      </c>
      <c r="R596" s="363" t="str">
        <f>IF(ISBLANK(INDEX('Policy Characteristics'!L:L,MATCH($C596,'Policy Characteristics'!$C:$C,0))),"",INDEX('Policy Characteristics'!L:L,MATCH($C596,'Policy Characteristics'!$C:$C,0)))</f>
        <v>carbon-capture-and-sequestration.html</v>
      </c>
    </row>
    <row r="597" spans="1:18" ht="19.95" customHeight="1">
      <c r="A597" s="363" t="str">
        <f>IF(ISBLANK(INDEX('Policy Characteristics'!A:A,MATCH($C597,'Policy Characteristics'!$C:$C,0))),"",INDEX('Policy Characteristics'!A:A,MATCH($C597,'Policy Characteristics'!$C:$C,0)))</f>
        <v>Industry</v>
      </c>
      <c r="B597" s="375" t="str">
        <f>IF(ISBLANK(INDEX('Policy Characteristics'!B:B,MATCH($C597,'Policy Characteristics'!$C:$C,0))),"",INDEX('Policy Characteristics'!B:B,MATCH($C597,'Policy Characteristics'!$C:$C,0)))</f>
        <v>Carbon Capture and Sequestration</v>
      </c>
      <c r="C597" s="363" t="str">
        <f t="shared" si="32"/>
        <v>Industry Sector Fraction of Potential Additional CCS Achieved</v>
      </c>
      <c r="D597" s="356" t="s">
        <v>861</v>
      </c>
      <c r="E597" s="356" t="s">
        <v>895</v>
      </c>
      <c r="F597" t="s">
        <v>862</v>
      </c>
      <c r="G597" s="255" t="s">
        <v>896</v>
      </c>
      <c r="H597" s="18">
        <v>924</v>
      </c>
      <c r="I597" s="376" t="s">
        <v>731</v>
      </c>
      <c r="J597" s="377" t="str">
        <f>IF(ISBLANK(INDEX('Policy Characteristics'!D:D,MATCH($C597,'Policy Characteristics'!$C:$C,0))),"",INDEX('Policy Characteristics'!D:D,MATCH($C597,'Policy Characteristics'!$C:$C,0)))</f>
        <v>Industry CCS</v>
      </c>
      <c r="K597" s="363"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63" t="str">
        <f>IF(ISBLANK(INDEX('Policy Characteristics'!I:I,MATCH($C597,'Policy Characteristics'!$C:$C,0))),"",INDEX('Policy Characteristics'!I:I,MATCH($C597,'Policy Characteristics'!$C:$C,0)))</f>
        <v>% of CO2 captured</v>
      </c>
      <c r="P597" s="363"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363" t="str">
        <f>IF(ISBLANK(INDEX('Policy Characteristics'!K:K,MATCH($C597,'Policy Characteristics'!$C:$C,0))),"",INDEX('Policy Characteristics'!K:K,MATCH($C597,'Policy Characteristics'!$C:$C,0)))</f>
        <v>ccs.html#ccs</v>
      </c>
      <c r="R597" s="363" t="str">
        <f>IF(ISBLANK(INDEX('Policy Characteristics'!L:L,MATCH($C597,'Policy Characteristics'!$C:$C,0))),"",INDEX('Policy Characteristics'!L:L,MATCH($C597,'Policy Characteristics'!$C:$C,0)))</f>
        <v>carbon-capture-and-sequestration.html</v>
      </c>
    </row>
    <row r="598" spans="1:18" ht="19.95" customHeight="1">
      <c r="A598" s="363" t="str">
        <f>IF(ISBLANK(INDEX('Policy Characteristics'!A:A,MATCH($C598,'Policy Characteristics'!$C:$C,0))),"",INDEX('Policy Characteristics'!A:A,MATCH($C598,'Policy Characteristics'!$C:$C,0)))</f>
        <v>Industry</v>
      </c>
      <c r="B598" s="375" t="str">
        <f>IF(ISBLANK(INDEX('Policy Characteristics'!B:B,MATCH($C598,'Policy Characteristics'!$C:$C,0))),"",INDEX('Policy Characteristics'!B:B,MATCH($C598,'Policy Characteristics'!$C:$C,0)))</f>
        <v>Carbon Capture and Sequestration</v>
      </c>
      <c r="C598" s="363" t="str">
        <f t="shared" ref="C598:C630" si="33">C$581</f>
        <v>Industry Sector Fraction of Potential Additional CCS Achieved</v>
      </c>
      <c r="D598" s="356" t="s">
        <v>861</v>
      </c>
      <c r="E598" s="356" t="s">
        <v>897</v>
      </c>
      <c r="F598" t="s">
        <v>862</v>
      </c>
      <c r="G598" s="255" t="s">
        <v>898</v>
      </c>
      <c r="H598" s="18">
        <v>925</v>
      </c>
      <c r="I598" s="378" t="s">
        <v>731</v>
      </c>
      <c r="J598" s="377" t="str">
        <f>IF(ISBLANK(INDEX('Policy Characteristics'!D:D,MATCH($C598,'Policy Characteristics'!$C:$C,0))),"",INDEX('Policy Characteristics'!D:D,MATCH($C598,'Policy Characteristics'!$C:$C,0)))</f>
        <v>Industry CCS</v>
      </c>
      <c r="K598" s="363"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63" t="str">
        <f>IF(ISBLANK(INDEX('Policy Characteristics'!I:I,MATCH($C598,'Policy Characteristics'!$C:$C,0))),"",INDEX('Policy Characteristics'!I:I,MATCH($C598,'Policy Characteristics'!$C:$C,0)))</f>
        <v>% of CO2 captured</v>
      </c>
      <c r="P598" s="363"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363" t="str">
        <f>IF(ISBLANK(INDEX('Policy Characteristics'!K:K,MATCH($C598,'Policy Characteristics'!$C:$C,0))),"",INDEX('Policy Characteristics'!K:K,MATCH($C598,'Policy Characteristics'!$C:$C,0)))</f>
        <v>ccs.html#ccs</v>
      </c>
      <c r="R598" s="363" t="str">
        <f>IF(ISBLANK(INDEX('Policy Characteristics'!L:L,MATCH($C598,'Policy Characteristics'!$C:$C,0))),"",INDEX('Policy Characteristics'!L:L,MATCH($C598,'Policy Characteristics'!$C:$C,0)))</f>
        <v>carbon-capture-and-sequestration.html</v>
      </c>
    </row>
    <row r="599" spans="1:18" ht="19.95" customHeight="1">
      <c r="A599" s="363" t="str">
        <f>IF(ISBLANK(INDEX('Policy Characteristics'!A:A,MATCH($C599,'Policy Characteristics'!$C:$C,0))),"",INDEX('Policy Characteristics'!A:A,MATCH($C599,'Policy Characteristics'!$C:$C,0)))</f>
        <v>Industry</v>
      </c>
      <c r="B599" s="375" t="str">
        <f>IF(ISBLANK(INDEX('Policy Characteristics'!B:B,MATCH($C599,'Policy Characteristics'!$C:$C,0))),"",INDEX('Policy Characteristics'!B:B,MATCH($C599,'Policy Characteristics'!$C:$C,0)))</f>
        <v>Carbon Capture and Sequestration</v>
      </c>
      <c r="C599" s="363" t="str">
        <f t="shared" si="33"/>
        <v>Industry Sector Fraction of Potential Additional CCS Achieved</v>
      </c>
      <c r="D599" s="356" t="s">
        <v>863</v>
      </c>
      <c r="E599" s="356" t="s">
        <v>895</v>
      </c>
      <c r="F599" t="s">
        <v>864</v>
      </c>
      <c r="G599" s="255" t="s">
        <v>896</v>
      </c>
      <c r="H599" s="18">
        <v>926</v>
      </c>
      <c r="I599" s="376" t="s">
        <v>731</v>
      </c>
      <c r="J599" s="377" t="str">
        <f>IF(ISBLANK(INDEX('Policy Characteristics'!D:D,MATCH($C599,'Policy Characteristics'!$C:$C,0))),"",INDEX('Policy Characteristics'!D:D,MATCH($C599,'Policy Characteristics'!$C:$C,0)))</f>
        <v>Industry CCS</v>
      </c>
      <c r="K599" s="363"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63" t="str">
        <f>IF(ISBLANK(INDEX('Policy Characteristics'!I:I,MATCH($C599,'Policy Characteristics'!$C:$C,0))),"",INDEX('Policy Characteristics'!I:I,MATCH($C599,'Policy Characteristics'!$C:$C,0)))</f>
        <v>% of CO2 captured</v>
      </c>
      <c r="P599" s="363"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363" t="str">
        <f>IF(ISBLANK(INDEX('Policy Characteristics'!K:K,MATCH($C599,'Policy Characteristics'!$C:$C,0))),"",INDEX('Policy Characteristics'!K:K,MATCH($C599,'Policy Characteristics'!$C:$C,0)))</f>
        <v>ccs.html#ccs</v>
      </c>
      <c r="R599" s="363" t="str">
        <f>IF(ISBLANK(INDEX('Policy Characteristics'!L:L,MATCH($C599,'Policy Characteristics'!$C:$C,0))),"",INDEX('Policy Characteristics'!L:L,MATCH($C599,'Policy Characteristics'!$C:$C,0)))</f>
        <v>carbon-capture-and-sequestration.html</v>
      </c>
    </row>
    <row r="600" spans="1:18" ht="19.95" customHeight="1">
      <c r="A600" s="363" t="str">
        <f>IF(ISBLANK(INDEX('Policy Characteristics'!A:A,MATCH($C600,'Policy Characteristics'!$C:$C,0))),"",INDEX('Policy Characteristics'!A:A,MATCH($C600,'Policy Characteristics'!$C:$C,0)))</f>
        <v>Industry</v>
      </c>
      <c r="B600" s="375" t="str">
        <f>IF(ISBLANK(INDEX('Policy Characteristics'!B:B,MATCH($C600,'Policy Characteristics'!$C:$C,0))),"",INDEX('Policy Characteristics'!B:B,MATCH($C600,'Policy Characteristics'!$C:$C,0)))</f>
        <v>Carbon Capture and Sequestration</v>
      </c>
      <c r="C600" s="363" t="str">
        <f t="shared" si="33"/>
        <v>Industry Sector Fraction of Potential Additional CCS Achieved</v>
      </c>
      <c r="D600" s="356" t="s">
        <v>863</v>
      </c>
      <c r="E600" s="356" t="s">
        <v>897</v>
      </c>
      <c r="F600" t="s">
        <v>864</v>
      </c>
      <c r="G600" s="255" t="s">
        <v>898</v>
      </c>
      <c r="H600" s="18">
        <v>927</v>
      </c>
      <c r="I600" s="376" t="s">
        <v>731</v>
      </c>
      <c r="J600" s="377" t="str">
        <f>IF(ISBLANK(INDEX('Policy Characteristics'!D:D,MATCH($C600,'Policy Characteristics'!$C:$C,0))),"",INDEX('Policy Characteristics'!D:D,MATCH($C600,'Policy Characteristics'!$C:$C,0)))</f>
        <v>Industry CCS</v>
      </c>
      <c r="K600" s="363"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63" t="str">
        <f>IF(ISBLANK(INDEX('Policy Characteristics'!I:I,MATCH($C600,'Policy Characteristics'!$C:$C,0))),"",INDEX('Policy Characteristics'!I:I,MATCH($C600,'Policy Characteristics'!$C:$C,0)))</f>
        <v>% of CO2 captured</v>
      </c>
      <c r="P600" s="363"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363" t="str">
        <f>IF(ISBLANK(INDEX('Policy Characteristics'!K:K,MATCH($C600,'Policy Characteristics'!$C:$C,0))),"",INDEX('Policy Characteristics'!K:K,MATCH($C600,'Policy Characteristics'!$C:$C,0)))</f>
        <v>ccs.html#ccs</v>
      </c>
      <c r="R600" s="363" t="str">
        <f>IF(ISBLANK(INDEX('Policy Characteristics'!L:L,MATCH($C600,'Policy Characteristics'!$C:$C,0))),"",INDEX('Policy Characteristics'!L:L,MATCH($C600,'Policy Characteristics'!$C:$C,0)))</f>
        <v>carbon-capture-and-sequestration.html</v>
      </c>
    </row>
    <row r="601" spans="1:18" ht="19.95" customHeight="1">
      <c r="A601" s="363" t="str">
        <f>IF(ISBLANK(INDEX('Policy Characteristics'!A:A,MATCH($C601,'Policy Characteristics'!$C:$C,0))),"",INDEX('Policy Characteristics'!A:A,MATCH($C601,'Policy Characteristics'!$C:$C,0)))</f>
        <v>Industry</v>
      </c>
      <c r="B601" s="375" t="str">
        <f>IF(ISBLANK(INDEX('Policy Characteristics'!B:B,MATCH($C601,'Policy Characteristics'!$C:$C,0))),"",INDEX('Policy Characteristics'!B:B,MATCH($C601,'Policy Characteristics'!$C:$C,0)))</f>
        <v>Carbon Capture and Sequestration</v>
      </c>
      <c r="C601" s="363" t="str">
        <f t="shared" si="33"/>
        <v>Industry Sector Fraction of Potential Additional CCS Achieved</v>
      </c>
      <c r="D601" s="356" t="s">
        <v>865</v>
      </c>
      <c r="E601" s="356" t="s">
        <v>895</v>
      </c>
      <c r="F601" t="s">
        <v>866</v>
      </c>
      <c r="G601" s="255" t="s">
        <v>896</v>
      </c>
      <c r="H601" s="18">
        <v>928</v>
      </c>
      <c r="I601" s="376" t="s">
        <v>731</v>
      </c>
      <c r="J601" s="377" t="str">
        <f>IF(ISBLANK(INDEX('Policy Characteristics'!D:D,MATCH($C601,'Policy Characteristics'!$C:$C,0))),"",INDEX('Policy Characteristics'!D:D,MATCH($C601,'Policy Characteristics'!$C:$C,0)))</f>
        <v>Industry CCS</v>
      </c>
      <c r="K601" s="363"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63" t="str">
        <f>IF(ISBLANK(INDEX('Policy Characteristics'!I:I,MATCH($C601,'Policy Characteristics'!$C:$C,0))),"",INDEX('Policy Characteristics'!I:I,MATCH($C601,'Policy Characteristics'!$C:$C,0)))</f>
        <v>% of CO2 captured</v>
      </c>
      <c r="P601" s="363"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363" t="str">
        <f>IF(ISBLANK(INDEX('Policy Characteristics'!K:K,MATCH($C601,'Policy Characteristics'!$C:$C,0))),"",INDEX('Policy Characteristics'!K:K,MATCH($C601,'Policy Characteristics'!$C:$C,0)))</f>
        <v>ccs.html#ccs</v>
      </c>
      <c r="R601" s="363" t="str">
        <f>IF(ISBLANK(INDEX('Policy Characteristics'!L:L,MATCH($C601,'Policy Characteristics'!$C:$C,0))),"",INDEX('Policy Characteristics'!L:L,MATCH($C601,'Policy Characteristics'!$C:$C,0)))</f>
        <v>carbon-capture-and-sequestration.html</v>
      </c>
    </row>
    <row r="602" spans="1:18" ht="19.95" customHeight="1">
      <c r="A602" s="363" t="str">
        <f>IF(ISBLANK(INDEX('Policy Characteristics'!A:A,MATCH($C602,'Policy Characteristics'!$C:$C,0))),"",INDEX('Policy Characteristics'!A:A,MATCH($C602,'Policy Characteristics'!$C:$C,0)))</f>
        <v>Industry</v>
      </c>
      <c r="B602" s="375" t="str">
        <f>IF(ISBLANK(INDEX('Policy Characteristics'!B:B,MATCH($C602,'Policy Characteristics'!$C:$C,0))),"",INDEX('Policy Characteristics'!B:B,MATCH($C602,'Policy Characteristics'!$C:$C,0)))</f>
        <v>Carbon Capture and Sequestration</v>
      </c>
      <c r="C602" s="363" t="str">
        <f t="shared" si="33"/>
        <v>Industry Sector Fraction of Potential Additional CCS Achieved</v>
      </c>
      <c r="D602" s="356" t="s">
        <v>865</v>
      </c>
      <c r="E602" s="356" t="s">
        <v>897</v>
      </c>
      <c r="F602" t="s">
        <v>866</v>
      </c>
      <c r="G602" s="255" t="s">
        <v>898</v>
      </c>
      <c r="H602" s="18">
        <v>929</v>
      </c>
      <c r="I602" s="378" t="s">
        <v>741</v>
      </c>
      <c r="J602" s="377" t="str">
        <f>IF(ISBLANK(INDEX('Policy Characteristics'!D:D,MATCH($C602,'Policy Characteristics'!$C:$C,0))),"",INDEX('Policy Characteristics'!D:D,MATCH($C602,'Policy Characteristics'!$C:$C,0)))</f>
        <v>Industry CCS</v>
      </c>
      <c r="K602" s="363"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63" t="str">
        <f>IF(ISBLANK(INDEX('Policy Characteristics'!I:I,MATCH($C602,'Policy Characteristics'!$C:$C,0))),"",INDEX('Policy Characteristics'!I:I,MATCH($C602,'Policy Characteristics'!$C:$C,0)))</f>
        <v>% of CO2 captured</v>
      </c>
      <c r="P602" s="363"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363" t="str">
        <f>IF(ISBLANK(INDEX('Policy Characteristics'!K:K,MATCH($C602,'Policy Characteristics'!$C:$C,0))),"",INDEX('Policy Characteristics'!K:K,MATCH($C602,'Policy Characteristics'!$C:$C,0)))</f>
        <v>ccs.html#ccs</v>
      </c>
      <c r="R602" s="363" t="str">
        <f>IF(ISBLANK(INDEX('Policy Characteristics'!L:L,MATCH($C602,'Policy Characteristics'!$C:$C,0))),"",INDEX('Policy Characteristics'!L:L,MATCH($C602,'Policy Characteristics'!$C:$C,0)))</f>
        <v>carbon-capture-and-sequestration.html</v>
      </c>
    </row>
    <row r="603" spans="1:18" ht="19.95" customHeight="1">
      <c r="A603" s="363" t="str">
        <f>IF(ISBLANK(INDEX('Policy Characteristics'!A:A,MATCH($C603,'Policy Characteristics'!$C:$C,0))),"",INDEX('Policy Characteristics'!A:A,MATCH($C603,'Policy Characteristics'!$C:$C,0)))</f>
        <v>Industry</v>
      </c>
      <c r="B603" s="375" t="str">
        <f>IF(ISBLANK(INDEX('Policy Characteristics'!B:B,MATCH($C603,'Policy Characteristics'!$C:$C,0))),"",INDEX('Policy Characteristics'!B:B,MATCH($C603,'Policy Characteristics'!$C:$C,0)))</f>
        <v>Carbon Capture and Sequestration</v>
      </c>
      <c r="C603" s="363" t="str">
        <f t="shared" si="33"/>
        <v>Industry Sector Fraction of Potential Additional CCS Achieved</v>
      </c>
      <c r="D603" s="356" t="s">
        <v>867</v>
      </c>
      <c r="E603" s="356" t="s">
        <v>895</v>
      </c>
      <c r="F603" t="s">
        <v>868</v>
      </c>
      <c r="G603" s="255" t="s">
        <v>896</v>
      </c>
      <c r="H603" s="18">
        <v>930</v>
      </c>
      <c r="I603" s="376" t="s">
        <v>731</v>
      </c>
      <c r="J603" s="377" t="str">
        <f>IF(ISBLANK(INDEX('Policy Characteristics'!D:D,MATCH($C603,'Policy Characteristics'!$C:$C,0))),"",INDEX('Policy Characteristics'!D:D,MATCH($C603,'Policy Characteristics'!$C:$C,0)))</f>
        <v>Industry CCS</v>
      </c>
      <c r="K603" s="363"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63" t="str">
        <f>IF(ISBLANK(INDEX('Policy Characteristics'!I:I,MATCH($C603,'Policy Characteristics'!$C:$C,0))),"",INDEX('Policy Characteristics'!I:I,MATCH($C603,'Policy Characteristics'!$C:$C,0)))</f>
        <v>% of CO2 captured</v>
      </c>
      <c r="P603" s="363"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363" t="str">
        <f>IF(ISBLANK(INDEX('Policy Characteristics'!K:K,MATCH($C603,'Policy Characteristics'!$C:$C,0))),"",INDEX('Policy Characteristics'!K:K,MATCH($C603,'Policy Characteristics'!$C:$C,0)))</f>
        <v>ccs.html#ccs</v>
      </c>
      <c r="R603" s="363" t="str">
        <f>IF(ISBLANK(INDEX('Policy Characteristics'!L:L,MATCH($C603,'Policy Characteristics'!$C:$C,0))),"",INDEX('Policy Characteristics'!L:L,MATCH($C603,'Policy Characteristics'!$C:$C,0)))</f>
        <v>carbon-capture-and-sequestration.html</v>
      </c>
    </row>
    <row r="604" spans="1:18" ht="19.95" customHeight="1">
      <c r="A604" s="363" t="str">
        <f>IF(ISBLANK(INDEX('Policy Characteristics'!A:A,MATCH($C604,'Policy Characteristics'!$C:$C,0))),"",INDEX('Policy Characteristics'!A:A,MATCH($C604,'Policy Characteristics'!$C:$C,0)))</f>
        <v>Industry</v>
      </c>
      <c r="B604" s="375" t="str">
        <f>IF(ISBLANK(INDEX('Policy Characteristics'!B:B,MATCH($C604,'Policy Characteristics'!$C:$C,0))),"",INDEX('Policy Characteristics'!B:B,MATCH($C604,'Policy Characteristics'!$C:$C,0)))</f>
        <v>Carbon Capture and Sequestration</v>
      </c>
      <c r="C604" s="363" t="str">
        <f t="shared" si="33"/>
        <v>Industry Sector Fraction of Potential Additional CCS Achieved</v>
      </c>
      <c r="D604" s="356" t="s">
        <v>867</v>
      </c>
      <c r="E604" s="356" t="s">
        <v>897</v>
      </c>
      <c r="F604" t="s">
        <v>868</v>
      </c>
      <c r="G604" s="255" t="s">
        <v>898</v>
      </c>
      <c r="H604" s="18">
        <v>931</v>
      </c>
      <c r="I604" s="378" t="s">
        <v>741</v>
      </c>
      <c r="J604" s="377" t="str">
        <f>IF(ISBLANK(INDEX('Policy Characteristics'!D:D,MATCH($C604,'Policy Characteristics'!$C:$C,0))),"",INDEX('Policy Characteristics'!D:D,MATCH($C604,'Policy Characteristics'!$C:$C,0)))</f>
        <v>Industry CCS</v>
      </c>
      <c r="K604" s="363"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63" t="str">
        <f>IF(ISBLANK(INDEX('Policy Characteristics'!I:I,MATCH($C604,'Policy Characteristics'!$C:$C,0))),"",INDEX('Policy Characteristics'!I:I,MATCH($C604,'Policy Characteristics'!$C:$C,0)))</f>
        <v>% of CO2 captured</v>
      </c>
      <c r="P604" s="363"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363" t="str">
        <f>IF(ISBLANK(INDEX('Policy Characteristics'!K:K,MATCH($C604,'Policy Characteristics'!$C:$C,0))),"",INDEX('Policy Characteristics'!K:K,MATCH($C604,'Policy Characteristics'!$C:$C,0)))</f>
        <v>ccs.html#ccs</v>
      </c>
      <c r="R604" s="363" t="str">
        <f>IF(ISBLANK(INDEX('Policy Characteristics'!L:L,MATCH($C604,'Policy Characteristics'!$C:$C,0))),"",INDEX('Policy Characteristics'!L:L,MATCH($C604,'Policy Characteristics'!$C:$C,0)))</f>
        <v>carbon-capture-and-sequestration.html</v>
      </c>
    </row>
    <row r="605" spans="1:18" ht="19.95" customHeight="1">
      <c r="A605" s="363" t="str">
        <f>IF(ISBLANK(INDEX('Policy Characteristics'!A:A,MATCH($C605,'Policy Characteristics'!$C:$C,0))),"",INDEX('Policy Characteristics'!A:A,MATCH($C605,'Policy Characteristics'!$C:$C,0)))</f>
        <v>Industry</v>
      </c>
      <c r="B605" s="375" t="str">
        <f>IF(ISBLANK(INDEX('Policy Characteristics'!B:B,MATCH($C605,'Policy Characteristics'!$C:$C,0))),"",INDEX('Policy Characteristics'!B:B,MATCH($C605,'Policy Characteristics'!$C:$C,0)))</f>
        <v>Carbon Capture and Sequestration</v>
      </c>
      <c r="C605" s="363" t="str">
        <f t="shared" si="33"/>
        <v>Industry Sector Fraction of Potential Additional CCS Achieved</v>
      </c>
      <c r="D605" s="356" t="s">
        <v>869</v>
      </c>
      <c r="E605" s="356" t="s">
        <v>895</v>
      </c>
      <c r="F605" t="s">
        <v>870</v>
      </c>
      <c r="G605" s="255" t="s">
        <v>896</v>
      </c>
      <c r="H605" s="18">
        <v>932</v>
      </c>
      <c r="I605" s="376" t="s">
        <v>731</v>
      </c>
      <c r="J605" s="377" t="str">
        <f>IF(ISBLANK(INDEX('Policy Characteristics'!D:D,MATCH($C605,'Policy Characteristics'!$C:$C,0))),"",INDEX('Policy Characteristics'!D:D,MATCH($C605,'Policy Characteristics'!$C:$C,0)))</f>
        <v>Industry CCS</v>
      </c>
      <c r="K605" s="363"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63" t="str">
        <f>IF(ISBLANK(INDEX('Policy Characteristics'!I:I,MATCH($C605,'Policy Characteristics'!$C:$C,0))),"",INDEX('Policy Characteristics'!I:I,MATCH($C605,'Policy Characteristics'!$C:$C,0)))</f>
        <v>% of CO2 captured</v>
      </c>
      <c r="P605" s="363"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363" t="str">
        <f>IF(ISBLANK(INDEX('Policy Characteristics'!K:K,MATCH($C605,'Policy Characteristics'!$C:$C,0))),"",INDEX('Policy Characteristics'!K:K,MATCH($C605,'Policy Characteristics'!$C:$C,0)))</f>
        <v>ccs.html#ccs</v>
      </c>
      <c r="R605" s="363" t="str">
        <f>IF(ISBLANK(INDEX('Policy Characteristics'!L:L,MATCH($C605,'Policy Characteristics'!$C:$C,0))),"",INDEX('Policy Characteristics'!L:L,MATCH($C605,'Policy Characteristics'!$C:$C,0)))</f>
        <v>carbon-capture-and-sequestration.html</v>
      </c>
    </row>
    <row r="606" spans="1:18" ht="19.95" customHeight="1">
      <c r="A606" s="363" t="str">
        <f>IF(ISBLANK(INDEX('Policy Characteristics'!A:A,MATCH($C606,'Policy Characteristics'!$C:$C,0))),"",INDEX('Policy Characteristics'!A:A,MATCH($C606,'Policy Characteristics'!$C:$C,0)))</f>
        <v>Industry</v>
      </c>
      <c r="B606" s="375" t="str">
        <f>IF(ISBLANK(INDEX('Policy Characteristics'!B:B,MATCH($C606,'Policy Characteristics'!$C:$C,0))),"",INDEX('Policy Characteristics'!B:B,MATCH($C606,'Policy Characteristics'!$C:$C,0)))</f>
        <v>Carbon Capture and Sequestration</v>
      </c>
      <c r="C606" s="363" t="str">
        <f t="shared" si="33"/>
        <v>Industry Sector Fraction of Potential Additional CCS Achieved</v>
      </c>
      <c r="D606" s="356" t="s">
        <v>869</v>
      </c>
      <c r="E606" s="356" t="s">
        <v>897</v>
      </c>
      <c r="F606" t="s">
        <v>870</v>
      </c>
      <c r="G606" s="255" t="s">
        <v>898</v>
      </c>
      <c r="H606" s="18">
        <v>933</v>
      </c>
      <c r="I606" s="376" t="s">
        <v>731</v>
      </c>
      <c r="J606" s="377" t="str">
        <f>IF(ISBLANK(INDEX('Policy Characteristics'!D:D,MATCH($C606,'Policy Characteristics'!$C:$C,0))),"",INDEX('Policy Characteristics'!D:D,MATCH($C606,'Policy Characteristics'!$C:$C,0)))</f>
        <v>Industry CCS</v>
      </c>
      <c r="K606" s="363"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63" t="str">
        <f>IF(ISBLANK(INDEX('Policy Characteristics'!I:I,MATCH($C606,'Policy Characteristics'!$C:$C,0))),"",INDEX('Policy Characteristics'!I:I,MATCH($C606,'Policy Characteristics'!$C:$C,0)))</f>
        <v>% of CO2 captured</v>
      </c>
      <c r="P606" s="363"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363" t="str">
        <f>IF(ISBLANK(INDEX('Policy Characteristics'!K:K,MATCH($C606,'Policy Characteristics'!$C:$C,0))),"",INDEX('Policy Characteristics'!K:K,MATCH($C606,'Policy Characteristics'!$C:$C,0)))</f>
        <v>ccs.html#ccs</v>
      </c>
      <c r="R606" s="363" t="str">
        <f>IF(ISBLANK(INDEX('Policy Characteristics'!L:L,MATCH($C606,'Policy Characteristics'!$C:$C,0))),"",INDEX('Policy Characteristics'!L:L,MATCH($C606,'Policy Characteristics'!$C:$C,0)))</f>
        <v>carbon-capture-and-sequestration.html</v>
      </c>
    </row>
    <row r="607" spans="1:18" ht="19.95" customHeight="1">
      <c r="A607" s="363" t="str">
        <f>IF(ISBLANK(INDEX('Policy Characteristics'!A:A,MATCH($C607,'Policy Characteristics'!$C:$C,0))),"",INDEX('Policy Characteristics'!A:A,MATCH($C607,'Policy Characteristics'!$C:$C,0)))</f>
        <v>Industry</v>
      </c>
      <c r="B607" s="375" t="str">
        <f>IF(ISBLANK(INDEX('Policy Characteristics'!B:B,MATCH($C607,'Policy Characteristics'!$C:$C,0))),"",INDEX('Policy Characteristics'!B:B,MATCH($C607,'Policy Characteristics'!$C:$C,0)))</f>
        <v>Carbon Capture and Sequestration</v>
      </c>
      <c r="C607" s="363" t="str">
        <f t="shared" si="33"/>
        <v>Industry Sector Fraction of Potential Additional CCS Achieved</v>
      </c>
      <c r="D607" s="356" t="s">
        <v>871</v>
      </c>
      <c r="E607" s="356" t="s">
        <v>895</v>
      </c>
      <c r="F607" t="s">
        <v>872</v>
      </c>
      <c r="G607" s="255" t="s">
        <v>896</v>
      </c>
      <c r="H607" s="18">
        <v>934</v>
      </c>
      <c r="I607" s="376" t="s">
        <v>731</v>
      </c>
      <c r="J607" s="377" t="str">
        <f>IF(ISBLANK(INDEX('Policy Characteristics'!D:D,MATCH($C607,'Policy Characteristics'!$C:$C,0))),"",INDEX('Policy Characteristics'!D:D,MATCH($C607,'Policy Characteristics'!$C:$C,0)))</f>
        <v>Industry CCS</v>
      </c>
      <c r="K607" s="363"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63" t="str">
        <f>IF(ISBLANK(INDEX('Policy Characteristics'!I:I,MATCH($C607,'Policy Characteristics'!$C:$C,0))),"",INDEX('Policy Characteristics'!I:I,MATCH($C607,'Policy Characteristics'!$C:$C,0)))</f>
        <v>% of CO2 captured</v>
      </c>
      <c r="P607" s="363"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363" t="str">
        <f>IF(ISBLANK(INDEX('Policy Characteristics'!K:K,MATCH($C607,'Policy Characteristics'!$C:$C,0))),"",INDEX('Policy Characteristics'!K:K,MATCH($C607,'Policy Characteristics'!$C:$C,0)))</f>
        <v>ccs.html#ccs</v>
      </c>
      <c r="R607" s="363" t="str">
        <f>IF(ISBLANK(INDEX('Policy Characteristics'!L:L,MATCH($C607,'Policy Characteristics'!$C:$C,0))),"",INDEX('Policy Characteristics'!L:L,MATCH($C607,'Policy Characteristics'!$C:$C,0)))</f>
        <v>carbon-capture-and-sequestration.html</v>
      </c>
    </row>
    <row r="608" spans="1:18" ht="19.95" customHeight="1">
      <c r="A608" s="363" t="str">
        <f>IF(ISBLANK(INDEX('Policy Characteristics'!A:A,MATCH($C608,'Policy Characteristics'!$C:$C,0))),"",INDEX('Policy Characteristics'!A:A,MATCH($C608,'Policy Characteristics'!$C:$C,0)))</f>
        <v>Industry</v>
      </c>
      <c r="B608" s="375" t="str">
        <f>IF(ISBLANK(INDEX('Policy Characteristics'!B:B,MATCH($C608,'Policy Characteristics'!$C:$C,0))),"",INDEX('Policy Characteristics'!B:B,MATCH($C608,'Policy Characteristics'!$C:$C,0)))</f>
        <v>Carbon Capture and Sequestration</v>
      </c>
      <c r="C608" s="363" t="str">
        <f t="shared" si="33"/>
        <v>Industry Sector Fraction of Potential Additional CCS Achieved</v>
      </c>
      <c r="D608" s="356" t="s">
        <v>871</v>
      </c>
      <c r="E608" s="356" t="s">
        <v>897</v>
      </c>
      <c r="F608" t="s">
        <v>872</v>
      </c>
      <c r="G608" s="255" t="s">
        <v>898</v>
      </c>
      <c r="H608" s="18">
        <v>935</v>
      </c>
      <c r="I608" s="376" t="s">
        <v>731</v>
      </c>
      <c r="J608" s="377" t="str">
        <f>IF(ISBLANK(INDEX('Policy Characteristics'!D:D,MATCH($C608,'Policy Characteristics'!$C:$C,0))),"",INDEX('Policy Characteristics'!D:D,MATCH($C608,'Policy Characteristics'!$C:$C,0)))</f>
        <v>Industry CCS</v>
      </c>
      <c r="K608" s="363"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63" t="str">
        <f>IF(ISBLANK(INDEX('Policy Characteristics'!I:I,MATCH($C608,'Policy Characteristics'!$C:$C,0))),"",INDEX('Policy Characteristics'!I:I,MATCH($C608,'Policy Characteristics'!$C:$C,0)))</f>
        <v>% of CO2 captured</v>
      </c>
      <c r="P608" s="363"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363" t="str">
        <f>IF(ISBLANK(INDEX('Policy Characteristics'!K:K,MATCH($C608,'Policy Characteristics'!$C:$C,0))),"",INDEX('Policy Characteristics'!K:K,MATCH($C608,'Policy Characteristics'!$C:$C,0)))</f>
        <v>ccs.html#ccs</v>
      </c>
      <c r="R608" s="363" t="str">
        <f>IF(ISBLANK(INDEX('Policy Characteristics'!L:L,MATCH($C608,'Policy Characteristics'!$C:$C,0))),"",INDEX('Policy Characteristics'!L:L,MATCH($C608,'Policy Characteristics'!$C:$C,0)))</f>
        <v>carbon-capture-and-sequestration.html</v>
      </c>
    </row>
    <row r="609" spans="1:18" ht="19.95" customHeight="1">
      <c r="A609" s="363" t="str">
        <f>IF(ISBLANK(INDEX('Policy Characteristics'!A:A,MATCH($C609,'Policy Characteristics'!$C:$C,0))),"",INDEX('Policy Characteristics'!A:A,MATCH($C609,'Policy Characteristics'!$C:$C,0)))</f>
        <v>Industry</v>
      </c>
      <c r="B609" s="375" t="str">
        <f>IF(ISBLANK(INDEX('Policy Characteristics'!B:B,MATCH($C609,'Policy Characteristics'!$C:$C,0))),"",INDEX('Policy Characteristics'!B:B,MATCH($C609,'Policy Characteristics'!$C:$C,0)))</f>
        <v>Carbon Capture and Sequestration</v>
      </c>
      <c r="C609" s="363" t="str">
        <f t="shared" si="33"/>
        <v>Industry Sector Fraction of Potential Additional CCS Achieved</v>
      </c>
      <c r="D609" s="356" t="s">
        <v>873</v>
      </c>
      <c r="E609" s="356" t="s">
        <v>895</v>
      </c>
      <c r="F609" t="s">
        <v>874</v>
      </c>
      <c r="G609" s="255" t="s">
        <v>896</v>
      </c>
      <c r="H609" s="18">
        <v>936</v>
      </c>
      <c r="I609" s="376" t="s">
        <v>731</v>
      </c>
      <c r="J609" s="377" t="str">
        <f>IF(ISBLANK(INDEX('Policy Characteristics'!D:D,MATCH($C609,'Policy Characteristics'!$C:$C,0))),"",INDEX('Policy Characteristics'!D:D,MATCH($C609,'Policy Characteristics'!$C:$C,0)))</f>
        <v>Industry CCS</v>
      </c>
      <c r="K609" s="363"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63" t="str">
        <f>IF(ISBLANK(INDEX('Policy Characteristics'!I:I,MATCH($C609,'Policy Characteristics'!$C:$C,0))),"",INDEX('Policy Characteristics'!I:I,MATCH($C609,'Policy Characteristics'!$C:$C,0)))</f>
        <v>% of CO2 captured</v>
      </c>
      <c r="P609" s="363"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363" t="str">
        <f>IF(ISBLANK(INDEX('Policy Characteristics'!K:K,MATCH($C609,'Policy Characteristics'!$C:$C,0))),"",INDEX('Policy Characteristics'!K:K,MATCH($C609,'Policy Characteristics'!$C:$C,0)))</f>
        <v>ccs.html#ccs</v>
      </c>
      <c r="R609" s="363" t="str">
        <f>IF(ISBLANK(INDEX('Policy Characteristics'!L:L,MATCH($C609,'Policy Characteristics'!$C:$C,0))),"",INDEX('Policy Characteristics'!L:L,MATCH($C609,'Policy Characteristics'!$C:$C,0)))</f>
        <v>carbon-capture-and-sequestration.html</v>
      </c>
    </row>
    <row r="610" spans="1:18" ht="19.95" customHeight="1">
      <c r="A610" s="380" t="str">
        <f>IF(ISBLANK(INDEX('Policy Characteristics'!A:A,MATCH($C610,'Policy Characteristics'!$C:$C,0))),"",INDEX('Policy Characteristics'!A:A,MATCH($C610,'Policy Characteristics'!$C:$C,0)))</f>
        <v>Industry</v>
      </c>
      <c r="B610" s="381" t="str">
        <f>IF(ISBLANK(INDEX('Policy Characteristics'!B:B,MATCH($C610,'Policy Characteristics'!$C:$C,0))),"",INDEX('Policy Characteristics'!B:B,MATCH($C610,'Policy Characteristics'!$C:$C,0)))</f>
        <v>Carbon Capture and Sequestration</v>
      </c>
      <c r="C610" s="380" t="str">
        <f t="shared" si="33"/>
        <v>Industry Sector Fraction of Potential Additional CCS Achieved</v>
      </c>
      <c r="D610" s="382" t="s">
        <v>873</v>
      </c>
      <c r="E610" s="382" t="s">
        <v>897</v>
      </c>
      <c r="F610" s="383" t="s">
        <v>874</v>
      </c>
      <c r="G610" s="384" t="s">
        <v>898</v>
      </c>
      <c r="H610" s="385">
        <v>937</v>
      </c>
      <c r="I610" s="378" t="s">
        <v>731</v>
      </c>
      <c r="J610" s="377" t="str">
        <f>IF(ISBLANK(INDEX('Policy Characteristics'!D:D,MATCH($C610,'Policy Characteristics'!$C:$C,0))),"",INDEX('Policy Characteristics'!D:D,MATCH($C610,'Policy Characteristics'!$C:$C,0)))</f>
        <v>Industry CCS</v>
      </c>
      <c r="K610" s="363"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63" t="str">
        <f>IF(ISBLANK(INDEX('Policy Characteristics'!I:I,MATCH($C610,'Policy Characteristics'!$C:$C,0))),"",INDEX('Policy Characteristics'!I:I,MATCH($C610,'Policy Characteristics'!$C:$C,0)))</f>
        <v>% of CO2 captured</v>
      </c>
      <c r="P610" s="363"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363" t="str">
        <f>IF(ISBLANK(INDEX('Policy Characteristics'!K:K,MATCH($C610,'Policy Characteristics'!$C:$C,0))),"",INDEX('Policy Characteristics'!K:K,MATCH($C610,'Policy Characteristics'!$C:$C,0)))</f>
        <v>ccs.html#ccs</v>
      </c>
      <c r="R610" s="363" t="str">
        <f>IF(ISBLANK(INDEX('Policy Characteristics'!L:L,MATCH($C610,'Policy Characteristics'!$C:$C,0))),"",INDEX('Policy Characteristics'!L:L,MATCH($C610,'Policy Characteristics'!$C:$C,0)))</f>
        <v>carbon-capture-and-sequestration.html</v>
      </c>
    </row>
    <row r="611" spans="1:18" ht="19.95" customHeight="1">
      <c r="A611" s="363" t="str">
        <f>IF(ISBLANK(INDEX('Policy Characteristics'!A:A,MATCH($C611,'Policy Characteristics'!$C:$C,0))),"",INDEX('Policy Characteristics'!A:A,MATCH($C611,'Policy Characteristics'!$C:$C,0)))</f>
        <v>Industry</v>
      </c>
      <c r="B611" s="375" t="str">
        <f>IF(ISBLANK(INDEX('Policy Characteristics'!B:B,MATCH($C611,'Policy Characteristics'!$C:$C,0))),"",INDEX('Policy Characteristics'!B:B,MATCH($C611,'Policy Characteristics'!$C:$C,0)))</f>
        <v>Carbon Capture and Sequestration</v>
      </c>
      <c r="C611" s="363" t="str">
        <f t="shared" si="33"/>
        <v>Industry Sector Fraction of Potential Additional CCS Achieved</v>
      </c>
      <c r="D611" s="356" t="s">
        <v>875</v>
      </c>
      <c r="E611" s="356" t="s">
        <v>895</v>
      </c>
      <c r="F611" t="s">
        <v>876</v>
      </c>
      <c r="G611" s="255" t="s">
        <v>896</v>
      </c>
      <c r="H611" s="18">
        <v>938</v>
      </c>
      <c r="I611" s="376" t="s">
        <v>731</v>
      </c>
      <c r="J611" s="377" t="str">
        <f>IF(ISBLANK(INDEX('Policy Characteristics'!D:D,MATCH($C611,'Policy Characteristics'!$C:$C,0))),"",INDEX('Policy Characteristics'!D:D,MATCH($C611,'Policy Characteristics'!$C:$C,0)))</f>
        <v>Industry CCS</v>
      </c>
      <c r="K611" s="363"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63" t="str">
        <f>IF(ISBLANK(INDEX('Policy Characteristics'!I:I,MATCH($C611,'Policy Characteristics'!$C:$C,0))),"",INDEX('Policy Characteristics'!I:I,MATCH($C611,'Policy Characteristics'!$C:$C,0)))</f>
        <v>% of CO2 captured</v>
      </c>
      <c r="P611" s="363"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363" t="str">
        <f>IF(ISBLANK(INDEX('Policy Characteristics'!K:K,MATCH($C611,'Policy Characteristics'!$C:$C,0))),"",INDEX('Policy Characteristics'!K:K,MATCH($C611,'Policy Characteristics'!$C:$C,0)))</f>
        <v>ccs.html#ccs</v>
      </c>
      <c r="R611" s="363" t="str">
        <f>IF(ISBLANK(INDEX('Policy Characteristics'!L:L,MATCH($C611,'Policy Characteristics'!$C:$C,0))),"",INDEX('Policy Characteristics'!L:L,MATCH($C611,'Policy Characteristics'!$C:$C,0)))</f>
        <v>carbon-capture-and-sequestration.html</v>
      </c>
    </row>
    <row r="612" spans="1:18" ht="19.95" customHeight="1">
      <c r="A612" s="363" t="str">
        <f>IF(ISBLANK(INDEX('Policy Characteristics'!A:A,MATCH($C612,'Policy Characteristics'!$C:$C,0))),"",INDEX('Policy Characteristics'!A:A,MATCH($C612,'Policy Characteristics'!$C:$C,0)))</f>
        <v>Industry</v>
      </c>
      <c r="B612" s="375" t="str">
        <f>IF(ISBLANK(INDEX('Policy Characteristics'!B:B,MATCH($C612,'Policy Characteristics'!$C:$C,0))),"",INDEX('Policy Characteristics'!B:B,MATCH($C612,'Policy Characteristics'!$C:$C,0)))</f>
        <v>Carbon Capture and Sequestration</v>
      </c>
      <c r="C612" s="363" t="str">
        <f t="shared" si="33"/>
        <v>Industry Sector Fraction of Potential Additional CCS Achieved</v>
      </c>
      <c r="D612" s="356" t="s">
        <v>875</v>
      </c>
      <c r="E612" s="356" t="s">
        <v>897</v>
      </c>
      <c r="F612" t="s">
        <v>876</v>
      </c>
      <c r="G612" s="255" t="s">
        <v>898</v>
      </c>
      <c r="H612" s="18">
        <v>939</v>
      </c>
      <c r="I612" s="378" t="s">
        <v>741</v>
      </c>
      <c r="J612" s="377" t="str">
        <f>IF(ISBLANK(INDEX('Policy Characteristics'!D:D,MATCH($C612,'Policy Characteristics'!$C:$C,0))),"",INDEX('Policy Characteristics'!D:D,MATCH($C612,'Policy Characteristics'!$C:$C,0)))</f>
        <v>Industry CCS</v>
      </c>
      <c r="K612" s="363"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63" t="str">
        <f>IF(ISBLANK(INDEX('Policy Characteristics'!I:I,MATCH($C612,'Policy Characteristics'!$C:$C,0))),"",INDEX('Policy Characteristics'!I:I,MATCH($C612,'Policy Characteristics'!$C:$C,0)))</f>
        <v>% of CO2 captured</v>
      </c>
      <c r="P612" s="363"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363" t="str">
        <f>IF(ISBLANK(INDEX('Policy Characteristics'!K:K,MATCH($C612,'Policy Characteristics'!$C:$C,0))),"",INDEX('Policy Characteristics'!K:K,MATCH($C612,'Policy Characteristics'!$C:$C,0)))</f>
        <v>ccs.html#ccs</v>
      </c>
      <c r="R612" s="363" t="str">
        <f>IF(ISBLANK(INDEX('Policy Characteristics'!L:L,MATCH($C612,'Policy Characteristics'!$C:$C,0))),"",INDEX('Policy Characteristics'!L:L,MATCH($C612,'Policy Characteristics'!$C:$C,0)))</f>
        <v>carbon-capture-and-sequestration.html</v>
      </c>
    </row>
    <row r="613" spans="1:18" ht="19.95" customHeight="1">
      <c r="A613" s="363" t="str">
        <f>IF(ISBLANK(INDEX('Policy Characteristics'!A:A,MATCH($C613,'Policy Characteristics'!$C:$C,0))),"",INDEX('Policy Characteristics'!A:A,MATCH($C613,'Policy Characteristics'!$C:$C,0)))</f>
        <v>Industry</v>
      </c>
      <c r="B613" s="375" t="str">
        <f>IF(ISBLANK(INDEX('Policy Characteristics'!B:B,MATCH($C613,'Policy Characteristics'!$C:$C,0))),"",INDEX('Policy Characteristics'!B:B,MATCH($C613,'Policy Characteristics'!$C:$C,0)))</f>
        <v>Carbon Capture and Sequestration</v>
      </c>
      <c r="C613" s="363" t="str">
        <f t="shared" si="33"/>
        <v>Industry Sector Fraction of Potential Additional CCS Achieved</v>
      </c>
      <c r="D613" s="356" t="s">
        <v>877</v>
      </c>
      <c r="E613" s="356" t="s">
        <v>895</v>
      </c>
      <c r="F613" t="s">
        <v>878</v>
      </c>
      <c r="G613" s="255" t="s">
        <v>896</v>
      </c>
      <c r="H613" s="18">
        <v>940</v>
      </c>
      <c r="I613" s="376" t="s">
        <v>731</v>
      </c>
      <c r="J613" s="377" t="str">
        <f>IF(ISBLANK(INDEX('Policy Characteristics'!D:D,MATCH($C613,'Policy Characteristics'!$C:$C,0))),"",INDEX('Policy Characteristics'!D:D,MATCH($C613,'Policy Characteristics'!$C:$C,0)))</f>
        <v>Industry CCS</v>
      </c>
      <c r="K613" s="363"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63" t="str">
        <f>IF(ISBLANK(INDEX('Policy Characteristics'!I:I,MATCH($C613,'Policy Characteristics'!$C:$C,0))),"",INDEX('Policy Characteristics'!I:I,MATCH($C613,'Policy Characteristics'!$C:$C,0)))</f>
        <v>% of CO2 captured</v>
      </c>
      <c r="P613" s="363"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363" t="str">
        <f>IF(ISBLANK(INDEX('Policy Characteristics'!K:K,MATCH($C613,'Policy Characteristics'!$C:$C,0))),"",INDEX('Policy Characteristics'!K:K,MATCH($C613,'Policy Characteristics'!$C:$C,0)))</f>
        <v>ccs.html#ccs</v>
      </c>
      <c r="R613" s="363" t="str">
        <f>IF(ISBLANK(INDEX('Policy Characteristics'!L:L,MATCH($C613,'Policy Characteristics'!$C:$C,0))),"",INDEX('Policy Characteristics'!L:L,MATCH($C613,'Policy Characteristics'!$C:$C,0)))</f>
        <v>carbon-capture-and-sequestration.html</v>
      </c>
    </row>
    <row r="614" spans="1:18" ht="19.95" customHeight="1">
      <c r="A614" s="363" t="str">
        <f>IF(ISBLANK(INDEX('Policy Characteristics'!A:A,MATCH($C614,'Policy Characteristics'!$C:$C,0))),"",INDEX('Policy Characteristics'!A:A,MATCH($C614,'Policy Characteristics'!$C:$C,0)))</f>
        <v>Industry</v>
      </c>
      <c r="B614" s="375" t="str">
        <f>IF(ISBLANK(INDEX('Policy Characteristics'!B:B,MATCH($C614,'Policy Characteristics'!$C:$C,0))),"",INDEX('Policy Characteristics'!B:B,MATCH($C614,'Policy Characteristics'!$C:$C,0)))</f>
        <v>Carbon Capture and Sequestration</v>
      </c>
      <c r="C614" s="363" t="str">
        <f t="shared" si="33"/>
        <v>Industry Sector Fraction of Potential Additional CCS Achieved</v>
      </c>
      <c r="D614" s="356" t="s">
        <v>877</v>
      </c>
      <c r="E614" s="356" t="s">
        <v>897</v>
      </c>
      <c r="F614" t="s">
        <v>878</v>
      </c>
      <c r="G614" s="255" t="s">
        <v>898</v>
      </c>
      <c r="H614" s="18">
        <v>941</v>
      </c>
      <c r="I614" s="378" t="s">
        <v>741</v>
      </c>
      <c r="J614" s="377" t="str">
        <f>IF(ISBLANK(INDEX('Policy Characteristics'!D:D,MATCH($C614,'Policy Characteristics'!$C:$C,0))),"",INDEX('Policy Characteristics'!D:D,MATCH($C614,'Policy Characteristics'!$C:$C,0)))</f>
        <v>Industry CCS</v>
      </c>
      <c r="K614" s="363"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63" t="str">
        <f>IF(ISBLANK(INDEX('Policy Characteristics'!I:I,MATCH($C614,'Policy Characteristics'!$C:$C,0))),"",INDEX('Policy Characteristics'!I:I,MATCH($C614,'Policy Characteristics'!$C:$C,0)))</f>
        <v>% of CO2 captured</v>
      </c>
      <c r="P614" s="363"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363" t="str">
        <f>IF(ISBLANK(INDEX('Policy Characteristics'!K:K,MATCH($C614,'Policy Characteristics'!$C:$C,0))),"",INDEX('Policy Characteristics'!K:K,MATCH($C614,'Policy Characteristics'!$C:$C,0)))</f>
        <v>ccs.html#ccs</v>
      </c>
      <c r="R614" s="363" t="str">
        <f>IF(ISBLANK(INDEX('Policy Characteristics'!L:L,MATCH($C614,'Policy Characteristics'!$C:$C,0))),"",INDEX('Policy Characteristics'!L:L,MATCH($C614,'Policy Characteristics'!$C:$C,0)))</f>
        <v>carbon-capture-and-sequestration.html</v>
      </c>
    </row>
    <row r="615" spans="1:18" ht="19.95" customHeight="1">
      <c r="A615" s="363" t="str">
        <f>IF(ISBLANK(INDEX('Policy Characteristics'!A:A,MATCH($C615,'Policy Characteristics'!$C:$C,0))),"",INDEX('Policy Characteristics'!A:A,MATCH($C615,'Policy Characteristics'!$C:$C,0)))</f>
        <v>Industry</v>
      </c>
      <c r="B615" s="375" t="str">
        <f>IF(ISBLANK(INDEX('Policy Characteristics'!B:B,MATCH($C615,'Policy Characteristics'!$C:$C,0))),"",INDEX('Policy Characteristics'!B:B,MATCH($C615,'Policy Characteristics'!$C:$C,0)))</f>
        <v>Carbon Capture and Sequestration</v>
      </c>
      <c r="C615" s="363" t="str">
        <f t="shared" si="33"/>
        <v>Industry Sector Fraction of Potential Additional CCS Achieved</v>
      </c>
      <c r="D615" s="356" t="s">
        <v>879</v>
      </c>
      <c r="E615" s="356" t="s">
        <v>895</v>
      </c>
      <c r="F615" t="s">
        <v>880</v>
      </c>
      <c r="G615" s="255" t="s">
        <v>896</v>
      </c>
      <c r="H615" s="18">
        <v>942</v>
      </c>
      <c r="I615" s="376" t="s">
        <v>731</v>
      </c>
      <c r="J615" s="377" t="str">
        <f>IF(ISBLANK(INDEX('Policy Characteristics'!D:D,MATCH($C615,'Policy Characteristics'!$C:$C,0))),"",INDEX('Policy Characteristics'!D:D,MATCH($C615,'Policy Characteristics'!$C:$C,0)))</f>
        <v>Industry CCS</v>
      </c>
      <c r="K615" s="363"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63" t="str">
        <f>IF(ISBLANK(INDEX('Policy Characteristics'!I:I,MATCH($C615,'Policy Characteristics'!$C:$C,0))),"",INDEX('Policy Characteristics'!I:I,MATCH($C615,'Policy Characteristics'!$C:$C,0)))</f>
        <v>% of CO2 captured</v>
      </c>
      <c r="P615" s="363"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363" t="str">
        <f>IF(ISBLANK(INDEX('Policy Characteristics'!K:K,MATCH($C615,'Policy Characteristics'!$C:$C,0))),"",INDEX('Policy Characteristics'!K:K,MATCH($C615,'Policy Characteristics'!$C:$C,0)))</f>
        <v>ccs.html#ccs</v>
      </c>
      <c r="R615" s="363" t="str">
        <f>IF(ISBLANK(INDEX('Policy Characteristics'!L:L,MATCH($C615,'Policy Characteristics'!$C:$C,0))),"",INDEX('Policy Characteristics'!L:L,MATCH($C615,'Policy Characteristics'!$C:$C,0)))</f>
        <v>carbon-capture-and-sequestration.html</v>
      </c>
    </row>
    <row r="616" spans="1:18" ht="19.95" customHeight="1">
      <c r="A616" s="363" t="str">
        <f>IF(ISBLANK(INDEX('Policy Characteristics'!A:A,MATCH($C616,'Policy Characteristics'!$C:$C,0))),"",INDEX('Policy Characteristics'!A:A,MATCH($C616,'Policy Characteristics'!$C:$C,0)))</f>
        <v>Industry</v>
      </c>
      <c r="B616" s="375" t="str">
        <f>IF(ISBLANK(INDEX('Policy Characteristics'!B:B,MATCH($C616,'Policy Characteristics'!$C:$C,0))),"",INDEX('Policy Characteristics'!B:B,MATCH($C616,'Policy Characteristics'!$C:$C,0)))</f>
        <v>Carbon Capture and Sequestration</v>
      </c>
      <c r="C616" s="363" t="str">
        <f t="shared" si="33"/>
        <v>Industry Sector Fraction of Potential Additional CCS Achieved</v>
      </c>
      <c r="D616" s="356" t="s">
        <v>879</v>
      </c>
      <c r="E616" s="356" t="s">
        <v>897</v>
      </c>
      <c r="F616" t="s">
        <v>880</v>
      </c>
      <c r="G616" s="255" t="s">
        <v>898</v>
      </c>
      <c r="H616" s="18">
        <v>943</v>
      </c>
      <c r="I616" s="378" t="s">
        <v>741</v>
      </c>
      <c r="J616" s="377" t="str">
        <f>IF(ISBLANK(INDEX('Policy Characteristics'!D:D,MATCH($C616,'Policy Characteristics'!$C:$C,0))),"",INDEX('Policy Characteristics'!D:D,MATCH($C616,'Policy Characteristics'!$C:$C,0)))</f>
        <v>Industry CCS</v>
      </c>
      <c r="K616" s="363"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63" t="str">
        <f>IF(ISBLANK(INDEX('Policy Characteristics'!I:I,MATCH($C616,'Policy Characteristics'!$C:$C,0))),"",INDEX('Policy Characteristics'!I:I,MATCH($C616,'Policy Characteristics'!$C:$C,0)))</f>
        <v>% of CO2 captured</v>
      </c>
      <c r="P616" s="363"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363" t="str">
        <f>IF(ISBLANK(INDEX('Policy Characteristics'!K:K,MATCH($C616,'Policy Characteristics'!$C:$C,0))),"",INDEX('Policy Characteristics'!K:K,MATCH($C616,'Policy Characteristics'!$C:$C,0)))</f>
        <v>ccs.html#ccs</v>
      </c>
      <c r="R616" s="363" t="str">
        <f>IF(ISBLANK(INDEX('Policy Characteristics'!L:L,MATCH($C616,'Policy Characteristics'!$C:$C,0))),"",INDEX('Policy Characteristics'!L:L,MATCH($C616,'Policy Characteristics'!$C:$C,0)))</f>
        <v>carbon-capture-and-sequestration.html</v>
      </c>
    </row>
    <row r="617" spans="1:18" ht="19.95" customHeight="1">
      <c r="A617" s="363" t="str">
        <f>IF(ISBLANK(INDEX('Policy Characteristics'!A:A,MATCH($C617,'Policy Characteristics'!$C:$C,0))),"",INDEX('Policy Characteristics'!A:A,MATCH($C617,'Policy Characteristics'!$C:$C,0)))</f>
        <v>Industry</v>
      </c>
      <c r="B617" s="375" t="str">
        <f>IF(ISBLANK(INDEX('Policy Characteristics'!B:B,MATCH($C617,'Policy Characteristics'!$C:$C,0))),"",INDEX('Policy Characteristics'!B:B,MATCH($C617,'Policy Characteristics'!$C:$C,0)))</f>
        <v>Carbon Capture and Sequestration</v>
      </c>
      <c r="C617" s="363" t="str">
        <f t="shared" si="33"/>
        <v>Industry Sector Fraction of Potential Additional CCS Achieved</v>
      </c>
      <c r="D617" s="356" t="s">
        <v>881</v>
      </c>
      <c r="E617" s="356" t="s">
        <v>895</v>
      </c>
      <c r="F617" t="s">
        <v>882</v>
      </c>
      <c r="G617" s="255" t="s">
        <v>896</v>
      </c>
      <c r="H617" s="18">
        <v>944</v>
      </c>
      <c r="I617" s="376" t="s">
        <v>731</v>
      </c>
      <c r="J617" s="377" t="str">
        <f>IF(ISBLANK(INDEX('Policy Characteristics'!D:D,MATCH($C617,'Policy Characteristics'!$C:$C,0))),"",INDEX('Policy Characteristics'!D:D,MATCH($C617,'Policy Characteristics'!$C:$C,0)))</f>
        <v>Industry CCS</v>
      </c>
      <c r="K617" s="363"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63" t="str">
        <f>IF(ISBLANK(INDEX('Policy Characteristics'!I:I,MATCH($C617,'Policy Characteristics'!$C:$C,0))),"",INDEX('Policy Characteristics'!I:I,MATCH($C617,'Policy Characteristics'!$C:$C,0)))</f>
        <v>% of CO2 captured</v>
      </c>
      <c r="P617" s="363"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363" t="str">
        <f>IF(ISBLANK(INDEX('Policy Characteristics'!K:K,MATCH($C617,'Policy Characteristics'!$C:$C,0))),"",INDEX('Policy Characteristics'!K:K,MATCH($C617,'Policy Characteristics'!$C:$C,0)))</f>
        <v>ccs.html#ccs</v>
      </c>
      <c r="R617" s="363" t="str">
        <f>IF(ISBLANK(INDEX('Policy Characteristics'!L:L,MATCH($C617,'Policy Characteristics'!$C:$C,0))),"",INDEX('Policy Characteristics'!L:L,MATCH($C617,'Policy Characteristics'!$C:$C,0)))</f>
        <v>carbon-capture-and-sequestration.html</v>
      </c>
    </row>
    <row r="618" spans="1:18" ht="19.95" customHeight="1">
      <c r="A618" s="363" t="str">
        <f>IF(ISBLANK(INDEX('Policy Characteristics'!A:A,MATCH($C618,'Policy Characteristics'!$C:$C,0))),"",INDEX('Policy Characteristics'!A:A,MATCH($C618,'Policy Characteristics'!$C:$C,0)))</f>
        <v>Industry</v>
      </c>
      <c r="B618" s="375" t="str">
        <f>IF(ISBLANK(INDEX('Policy Characteristics'!B:B,MATCH($C618,'Policy Characteristics'!$C:$C,0))),"",INDEX('Policy Characteristics'!B:B,MATCH($C618,'Policy Characteristics'!$C:$C,0)))</f>
        <v>Carbon Capture and Sequestration</v>
      </c>
      <c r="C618" s="363" t="str">
        <f t="shared" si="33"/>
        <v>Industry Sector Fraction of Potential Additional CCS Achieved</v>
      </c>
      <c r="D618" s="356" t="s">
        <v>881</v>
      </c>
      <c r="E618" s="356" t="s">
        <v>897</v>
      </c>
      <c r="F618" t="s">
        <v>882</v>
      </c>
      <c r="G618" s="255" t="s">
        <v>898</v>
      </c>
      <c r="H618" s="18">
        <v>945</v>
      </c>
      <c r="I618" s="378" t="s">
        <v>741</v>
      </c>
      <c r="J618" s="377" t="str">
        <f>IF(ISBLANK(INDEX('Policy Characteristics'!D:D,MATCH($C618,'Policy Characteristics'!$C:$C,0))),"",INDEX('Policy Characteristics'!D:D,MATCH($C618,'Policy Characteristics'!$C:$C,0)))</f>
        <v>Industry CCS</v>
      </c>
      <c r="K618" s="363"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63" t="str">
        <f>IF(ISBLANK(INDEX('Policy Characteristics'!I:I,MATCH($C618,'Policy Characteristics'!$C:$C,0))),"",INDEX('Policy Characteristics'!I:I,MATCH($C618,'Policy Characteristics'!$C:$C,0)))</f>
        <v>% of CO2 captured</v>
      </c>
      <c r="P618" s="363"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363" t="str">
        <f>IF(ISBLANK(INDEX('Policy Characteristics'!K:K,MATCH($C618,'Policy Characteristics'!$C:$C,0))),"",INDEX('Policy Characteristics'!K:K,MATCH($C618,'Policy Characteristics'!$C:$C,0)))</f>
        <v>ccs.html#ccs</v>
      </c>
      <c r="R618" s="363" t="str">
        <f>IF(ISBLANK(INDEX('Policy Characteristics'!L:L,MATCH($C618,'Policy Characteristics'!$C:$C,0))),"",INDEX('Policy Characteristics'!L:L,MATCH($C618,'Policy Characteristics'!$C:$C,0)))</f>
        <v>carbon-capture-and-sequestration.html</v>
      </c>
    </row>
    <row r="619" spans="1:18" ht="19.95" customHeight="1">
      <c r="A619" s="363" t="str">
        <f>IF(ISBLANK(INDEX('Policy Characteristics'!A:A,MATCH($C619,'Policy Characteristics'!$C:$C,0))),"",INDEX('Policy Characteristics'!A:A,MATCH($C619,'Policy Characteristics'!$C:$C,0)))</f>
        <v>Industry</v>
      </c>
      <c r="B619" s="375" t="str">
        <f>IF(ISBLANK(INDEX('Policy Characteristics'!B:B,MATCH($C619,'Policy Characteristics'!$C:$C,0))),"",INDEX('Policy Characteristics'!B:B,MATCH($C619,'Policy Characteristics'!$C:$C,0)))</f>
        <v>Carbon Capture and Sequestration</v>
      </c>
      <c r="C619" s="363" t="str">
        <f t="shared" si="33"/>
        <v>Industry Sector Fraction of Potential Additional CCS Achieved</v>
      </c>
      <c r="D619" s="356" t="s">
        <v>883</v>
      </c>
      <c r="E619" s="356" t="s">
        <v>895</v>
      </c>
      <c r="F619" t="s">
        <v>884</v>
      </c>
      <c r="G619" s="255" t="s">
        <v>896</v>
      </c>
      <c r="H619" s="18">
        <v>946</v>
      </c>
      <c r="I619" s="376" t="s">
        <v>731</v>
      </c>
      <c r="J619" s="377" t="str">
        <f>IF(ISBLANK(INDEX('Policy Characteristics'!D:D,MATCH($C619,'Policy Characteristics'!$C:$C,0))),"",INDEX('Policy Characteristics'!D:D,MATCH($C619,'Policy Characteristics'!$C:$C,0)))</f>
        <v>Industry CCS</v>
      </c>
      <c r="K619" s="363"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63" t="str">
        <f>IF(ISBLANK(INDEX('Policy Characteristics'!I:I,MATCH($C619,'Policy Characteristics'!$C:$C,0))),"",INDEX('Policy Characteristics'!I:I,MATCH($C619,'Policy Characteristics'!$C:$C,0)))</f>
        <v>% of CO2 captured</v>
      </c>
      <c r="P619" s="363"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363" t="str">
        <f>IF(ISBLANK(INDEX('Policy Characteristics'!K:K,MATCH($C619,'Policy Characteristics'!$C:$C,0))),"",INDEX('Policy Characteristics'!K:K,MATCH($C619,'Policy Characteristics'!$C:$C,0)))</f>
        <v>ccs.html#ccs</v>
      </c>
      <c r="R619" s="363" t="str">
        <f>IF(ISBLANK(INDEX('Policy Characteristics'!L:L,MATCH($C619,'Policy Characteristics'!$C:$C,0))),"",INDEX('Policy Characteristics'!L:L,MATCH($C619,'Policy Characteristics'!$C:$C,0)))</f>
        <v>carbon-capture-and-sequestration.html</v>
      </c>
    </row>
    <row r="620" spans="1:18" ht="19.95" customHeight="1">
      <c r="A620" s="363" t="str">
        <f>IF(ISBLANK(INDEX('Policy Characteristics'!A:A,MATCH($C620,'Policy Characteristics'!$C:$C,0))),"",INDEX('Policy Characteristics'!A:A,MATCH($C620,'Policy Characteristics'!$C:$C,0)))</f>
        <v>Industry</v>
      </c>
      <c r="B620" s="375" t="str">
        <f>IF(ISBLANK(INDEX('Policy Characteristics'!B:B,MATCH($C620,'Policy Characteristics'!$C:$C,0))),"",INDEX('Policy Characteristics'!B:B,MATCH($C620,'Policy Characteristics'!$C:$C,0)))</f>
        <v>Carbon Capture and Sequestration</v>
      </c>
      <c r="C620" s="363" t="str">
        <f t="shared" si="33"/>
        <v>Industry Sector Fraction of Potential Additional CCS Achieved</v>
      </c>
      <c r="D620" s="356" t="s">
        <v>883</v>
      </c>
      <c r="E620" s="356" t="s">
        <v>897</v>
      </c>
      <c r="F620" t="s">
        <v>884</v>
      </c>
      <c r="G620" s="255" t="s">
        <v>898</v>
      </c>
      <c r="H620" s="18">
        <v>947</v>
      </c>
      <c r="I620" s="378" t="s">
        <v>741</v>
      </c>
      <c r="J620" s="377" t="str">
        <f>IF(ISBLANK(INDEX('Policy Characteristics'!D:D,MATCH($C620,'Policy Characteristics'!$C:$C,0))),"",INDEX('Policy Characteristics'!D:D,MATCH($C620,'Policy Characteristics'!$C:$C,0)))</f>
        <v>Industry CCS</v>
      </c>
      <c r="K620" s="363"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63" t="str">
        <f>IF(ISBLANK(INDEX('Policy Characteristics'!I:I,MATCH($C620,'Policy Characteristics'!$C:$C,0))),"",INDEX('Policy Characteristics'!I:I,MATCH($C620,'Policy Characteristics'!$C:$C,0)))</f>
        <v>% of CO2 captured</v>
      </c>
      <c r="P620" s="363"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363" t="str">
        <f>IF(ISBLANK(INDEX('Policy Characteristics'!K:K,MATCH($C620,'Policy Characteristics'!$C:$C,0))),"",INDEX('Policy Characteristics'!K:K,MATCH($C620,'Policy Characteristics'!$C:$C,0)))</f>
        <v>ccs.html#ccs</v>
      </c>
      <c r="R620" s="363" t="str">
        <f>IF(ISBLANK(INDEX('Policy Characteristics'!L:L,MATCH($C620,'Policy Characteristics'!$C:$C,0))),"",INDEX('Policy Characteristics'!L:L,MATCH($C620,'Policy Characteristics'!$C:$C,0)))</f>
        <v>carbon-capture-and-sequestration.html</v>
      </c>
    </row>
    <row r="621" spans="1:18" ht="19.95" customHeight="1">
      <c r="A621" s="363" t="str">
        <f>IF(ISBLANK(INDEX('Policy Characteristics'!A:A,MATCH($C621,'Policy Characteristics'!$C:$C,0))),"",INDEX('Policy Characteristics'!A:A,MATCH($C621,'Policy Characteristics'!$C:$C,0)))</f>
        <v>Industry</v>
      </c>
      <c r="B621" s="375" t="str">
        <f>IF(ISBLANK(INDEX('Policy Characteristics'!B:B,MATCH($C621,'Policy Characteristics'!$C:$C,0))),"",INDEX('Policy Characteristics'!B:B,MATCH($C621,'Policy Characteristics'!$C:$C,0)))</f>
        <v>Carbon Capture and Sequestration</v>
      </c>
      <c r="C621" s="363" t="str">
        <f t="shared" si="33"/>
        <v>Industry Sector Fraction of Potential Additional CCS Achieved</v>
      </c>
      <c r="D621" s="356" t="s">
        <v>885</v>
      </c>
      <c r="E621" s="356" t="s">
        <v>895</v>
      </c>
      <c r="F621" t="s">
        <v>886</v>
      </c>
      <c r="G621" s="255" t="s">
        <v>896</v>
      </c>
      <c r="H621" s="18">
        <v>948</v>
      </c>
      <c r="I621" s="376" t="s">
        <v>731</v>
      </c>
      <c r="J621" s="377" t="str">
        <f>IF(ISBLANK(INDEX('Policy Characteristics'!D:D,MATCH($C621,'Policy Characteristics'!$C:$C,0))),"",INDEX('Policy Characteristics'!D:D,MATCH($C621,'Policy Characteristics'!$C:$C,0)))</f>
        <v>Industry CCS</v>
      </c>
      <c r="K621" s="363"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63" t="str">
        <f>IF(ISBLANK(INDEX('Policy Characteristics'!I:I,MATCH($C621,'Policy Characteristics'!$C:$C,0))),"",INDEX('Policy Characteristics'!I:I,MATCH($C621,'Policy Characteristics'!$C:$C,0)))</f>
        <v>% of CO2 captured</v>
      </c>
      <c r="P621" s="363"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363" t="str">
        <f>IF(ISBLANK(INDEX('Policy Characteristics'!K:K,MATCH($C621,'Policy Characteristics'!$C:$C,0))),"",INDEX('Policy Characteristics'!K:K,MATCH($C621,'Policy Characteristics'!$C:$C,0)))</f>
        <v>ccs.html#ccs</v>
      </c>
      <c r="R621" s="363" t="str">
        <f>IF(ISBLANK(INDEX('Policy Characteristics'!L:L,MATCH($C621,'Policy Characteristics'!$C:$C,0))),"",INDEX('Policy Characteristics'!L:L,MATCH($C621,'Policy Characteristics'!$C:$C,0)))</f>
        <v>carbon-capture-and-sequestration.html</v>
      </c>
    </row>
    <row r="622" spans="1:18" ht="19.95" customHeight="1">
      <c r="A622" s="363" t="str">
        <f>IF(ISBLANK(INDEX('Policy Characteristics'!A:A,MATCH($C622,'Policy Characteristics'!$C:$C,0))),"",INDEX('Policy Characteristics'!A:A,MATCH($C622,'Policy Characteristics'!$C:$C,0)))</f>
        <v>Industry</v>
      </c>
      <c r="B622" s="375" t="str">
        <f>IF(ISBLANK(INDEX('Policy Characteristics'!B:B,MATCH($C622,'Policy Characteristics'!$C:$C,0))),"",INDEX('Policy Characteristics'!B:B,MATCH($C622,'Policy Characteristics'!$C:$C,0)))</f>
        <v>Carbon Capture and Sequestration</v>
      </c>
      <c r="C622" s="363" t="str">
        <f t="shared" si="33"/>
        <v>Industry Sector Fraction of Potential Additional CCS Achieved</v>
      </c>
      <c r="D622" s="356" t="s">
        <v>885</v>
      </c>
      <c r="E622" s="356" t="s">
        <v>897</v>
      </c>
      <c r="F622" t="s">
        <v>886</v>
      </c>
      <c r="G622" s="255" t="s">
        <v>898</v>
      </c>
      <c r="H622" s="18">
        <v>949</v>
      </c>
      <c r="I622" s="378" t="s">
        <v>741</v>
      </c>
      <c r="J622" s="377" t="str">
        <f>IF(ISBLANK(INDEX('Policy Characteristics'!D:D,MATCH($C622,'Policy Characteristics'!$C:$C,0))),"",INDEX('Policy Characteristics'!D:D,MATCH($C622,'Policy Characteristics'!$C:$C,0)))</f>
        <v>Industry CCS</v>
      </c>
      <c r="K622" s="363"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63" t="str">
        <f>IF(ISBLANK(INDEX('Policy Characteristics'!I:I,MATCH($C622,'Policy Characteristics'!$C:$C,0))),"",INDEX('Policy Characteristics'!I:I,MATCH($C622,'Policy Characteristics'!$C:$C,0)))</f>
        <v>% of CO2 captured</v>
      </c>
      <c r="P622" s="363"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363" t="str">
        <f>IF(ISBLANK(INDEX('Policy Characteristics'!K:K,MATCH($C622,'Policy Characteristics'!$C:$C,0))),"",INDEX('Policy Characteristics'!K:K,MATCH($C622,'Policy Characteristics'!$C:$C,0)))</f>
        <v>ccs.html#ccs</v>
      </c>
      <c r="R622" s="363" t="str">
        <f>IF(ISBLANK(INDEX('Policy Characteristics'!L:L,MATCH($C622,'Policy Characteristics'!$C:$C,0))),"",INDEX('Policy Characteristics'!L:L,MATCH($C622,'Policy Characteristics'!$C:$C,0)))</f>
        <v>carbon-capture-and-sequestration.html</v>
      </c>
    </row>
    <row r="623" spans="1:18" ht="19.95" customHeight="1">
      <c r="A623" s="363" t="str">
        <f>IF(ISBLANK(INDEX('Policy Characteristics'!A:A,MATCH($C623,'Policy Characteristics'!$C:$C,0))),"",INDEX('Policy Characteristics'!A:A,MATCH($C623,'Policy Characteristics'!$C:$C,0)))</f>
        <v>Industry</v>
      </c>
      <c r="B623" s="375" t="str">
        <f>IF(ISBLANK(INDEX('Policy Characteristics'!B:B,MATCH($C623,'Policy Characteristics'!$C:$C,0))),"",INDEX('Policy Characteristics'!B:B,MATCH($C623,'Policy Characteristics'!$C:$C,0)))</f>
        <v>Carbon Capture and Sequestration</v>
      </c>
      <c r="C623" s="363" t="str">
        <f t="shared" si="33"/>
        <v>Industry Sector Fraction of Potential Additional CCS Achieved</v>
      </c>
      <c r="D623" s="356" t="s">
        <v>887</v>
      </c>
      <c r="E623" s="356" t="s">
        <v>895</v>
      </c>
      <c r="F623" t="s">
        <v>888</v>
      </c>
      <c r="G623" s="255" t="s">
        <v>896</v>
      </c>
      <c r="H623" s="18">
        <v>950</v>
      </c>
      <c r="I623" s="376" t="s">
        <v>731</v>
      </c>
      <c r="J623" s="377" t="str">
        <f>IF(ISBLANK(INDEX('Policy Characteristics'!D:D,MATCH($C623,'Policy Characteristics'!$C:$C,0))),"",INDEX('Policy Characteristics'!D:D,MATCH($C623,'Policy Characteristics'!$C:$C,0)))</f>
        <v>Industry CCS</v>
      </c>
      <c r="K623" s="363"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63" t="str">
        <f>IF(ISBLANK(INDEX('Policy Characteristics'!I:I,MATCH($C623,'Policy Characteristics'!$C:$C,0))),"",INDEX('Policy Characteristics'!I:I,MATCH($C623,'Policy Characteristics'!$C:$C,0)))</f>
        <v>% of CO2 captured</v>
      </c>
      <c r="P623" s="363"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363" t="str">
        <f>IF(ISBLANK(INDEX('Policy Characteristics'!K:K,MATCH($C623,'Policy Characteristics'!$C:$C,0))),"",INDEX('Policy Characteristics'!K:K,MATCH($C623,'Policy Characteristics'!$C:$C,0)))</f>
        <v>ccs.html#ccs</v>
      </c>
      <c r="R623" s="363" t="str">
        <f>IF(ISBLANK(INDEX('Policy Characteristics'!L:L,MATCH($C623,'Policy Characteristics'!$C:$C,0))),"",INDEX('Policy Characteristics'!L:L,MATCH($C623,'Policy Characteristics'!$C:$C,0)))</f>
        <v>carbon-capture-and-sequestration.html</v>
      </c>
    </row>
    <row r="624" spans="1:18" ht="19.95" customHeight="1">
      <c r="A624" s="363" t="str">
        <f>IF(ISBLANK(INDEX('Policy Characteristics'!A:A,MATCH($C624,'Policy Characteristics'!$C:$C,0))),"",INDEX('Policy Characteristics'!A:A,MATCH($C624,'Policy Characteristics'!$C:$C,0)))</f>
        <v>Industry</v>
      </c>
      <c r="B624" s="375" t="str">
        <f>IF(ISBLANK(INDEX('Policy Characteristics'!B:B,MATCH($C624,'Policy Characteristics'!$C:$C,0))),"",INDEX('Policy Characteristics'!B:B,MATCH($C624,'Policy Characteristics'!$C:$C,0)))</f>
        <v>Carbon Capture and Sequestration</v>
      </c>
      <c r="C624" s="363" t="str">
        <f t="shared" si="33"/>
        <v>Industry Sector Fraction of Potential Additional CCS Achieved</v>
      </c>
      <c r="D624" s="356" t="s">
        <v>887</v>
      </c>
      <c r="E624" s="356" t="s">
        <v>897</v>
      </c>
      <c r="F624" t="s">
        <v>888</v>
      </c>
      <c r="G624" s="255" t="s">
        <v>898</v>
      </c>
      <c r="H624" s="18">
        <v>951</v>
      </c>
      <c r="I624" s="378" t="s">
        <v>741</v>
      </c>
      <c r="J624" s="377" t="str">
        <f>IF(ISBLANK(INDEX('Policy Characteristics'!D:D,MATCH($C624,'Policy Characteristics'!$C:$C,0))),"",INDEX('Policy Characteristics'!D:D,MATCH($C624,'Policy Characteristics'!$C:$C,0)))</f>
        <v>Industry CCS</v>
      </c>
      <c r="K624" s="363"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63" t="str">
        <f>IF(ISBLANK(INDEX('Policy Characteristics'!I:I,MATCH($C624,'Policy Characteristics'!$C:$C,0))),"",INDEX('Policy Characteristics'!I:I,MATCH($C624,'Policy Characteristics'!$C:$C,0)))</f>
        <v>% of CO2 captured</v>
      </c>
      <c r="P624" s="363"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363" t="str">
        <f>IF(ISBLANK(INDEX('Policy Characteristics'!K:K,MATCH($C624,'Policy Characteristics'!$C:$C,0))),"",INDEX('Policy Characteristics'!K:K,MATCH($C624,'Policy Characteristics'!$C:$C,0)))</f>
        <v>ccs.html#ccs</v>
      </c>
      <c r="R624" s="363" t="str">
        <f>IF(ISBLANK(INDEX('Policy Characteristics'!L:L,MATCH($C624,'Policy Characteristics'!$C:$C,0))),"",INDEX('Policy Characteristics'!L:L,MATCH($C624,'Policy Characteristics'!$C:$C,0)))</f>
        <v>carbon-capture-and-sequestration.html</v>
      </c>
    </row>
    <row r="625" spans="1:18" ht="19.95" customHeight="1">
      <c r="A625" s="363" t="str">
        <f>IF(ISBLANK(INDEX('Policy Characteristics'!A:A,MATCH($C625,'Policy Characteristics'!$C:$C,0))),"",INDEX('Policy Characteristics'!A:A,MATCH($C625,'Policy Characteristics'!$C:$C,0)))</f>
        <v>Industry</v>
      </c>
      <c r="B625" s="375" t="str">
        <f>IF(ISBLANK(INDEX('Policy Characteristics'!B:B,MATCH($C625,'Policy Characteristics'!$C:$C,0))),"",INDEX('Policy Characteristics'!B:B,MATCH($C625,'Policy Characteristics'!$C:$C,0)))</f>
        <v>Carbon Capture and Sequestration</v>
      </c>
      <c r="C625" s="363" t="str">
        <f t="shared" si="33"/>
        <v>Industry Sector Fraction of Potential Additional CCS Achieved</v>
      </c>
      <c r="D625" s="356" t="s">
        <v>889</v>
      </c>
      <c r="E625" s="356" t="s">
        <v>895</v>
      </c>
      <c r="F625" t="s">
        <v>890</v>
      </c>
      <c r="G625" s="255" t="s">
        <v>896</v>
      </c>
      <c r="H625" s="18">
        <v>952</v>
      </c>
      <c r="I625" s="376" t="s">
        <v>731</v>
      </c>
      <c r="J625" s="377" t="str">
        <f>IF(ISBLANK(INDEX('Policy Characteristics'!D:D,MATCH($C625,'Policy Characteristics'!$C:$C,0))),"",INDEX('Policy Characteristics'!D:D,MATCH($C625,'Policy Characteristics'!$C:$C,0)))</f>
        <v>Industry CCS</v>
      </c>
      <c r="K625" s="363"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63" t="str">
        <f>IF(ISBLANK(INDEX('Policy Characteristics'!I:I,MATCH($C625,'Policy Characteristics'!$C:$C,0))),"",INDEX('Policy Characteristics'!I:I,MATCH($C625,'Policy Characteristics'!$C:$C,0)))</f>
        <v>% of CO2 captured</v>
      </c>
      <c r="P625" s="363"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363" t="str">
        <f>IF(ISBLANK(INDEX('Policy Characteristics'!K:K,MATCH($C625,'Policy Characteristics'!$C:$C,0))),"",INDEX('Policy Characteristics'!K:K,MATCH($C625,'Policy Characteristics'!$C:$C,0)))</f>
        <v>ccs.html#ccs</v>
      </c>
      <c r="R625" s="363" t="str">
        <f>IF(ISBLANK(INDEX('Policy Characteristics'!L:L,MATCH($C625,'Policy Characteristics'!$C:$C,0))),"",INDEX('Policy Characteristics'!L:L,MATCH($C625,'Policy Characteristics'!$C:$C,0)))</f>
        <v>carbon-capture-and-sequestration.html</v>
      </c>
    </row>
    <row r="626" spans="1:18" ht="19.95" customHeight="1">
      <c r="A626" s="363" t="str">
        <f>IF(ISBLANK(INDEX('Policy Characteristics'!A:A,MATCH($C626,'Policy Characteristics'!$C:$C,0))),"",INDEX('Policy Characteristics'!A:A,MATCH($C626,'Policy Characteristics'!$C:$C,0)))</f>
        <v>Industry</v>
      </c>
      <c r="B626" s="375" t="str">
        <f>IF(ISBLANK(INDEX('Policy Characteristics'!B:B,MATCH($C626,'Policy Characteristics'!$C:$C,0))),"",INDEX('Policy Characteristics'!B:B,MATCH($C626,'Policy Characteristics'!$C:$C,0)))</f>
        <v>Carbon Capture and Sequestration</v>
      </c>
      <c r="C626" s="363" t="str">
        <f t="shared" si="33"/>
        <v>Industry Sector Fraction of Potential Additional CCS Achieved</v>
      </c>
      <c r="D626" s="356" t="s">
        <v>889</v>
      </c>
      <c r="E626" s="356" t="s">
        <v>897</v>
      </c>
      <c r="F626" t="s">
        <v>890</v>
      </c>
      <c r="G626" s="255" t="s">
        <v>898</v>
      </c>
      <c r="H626" s="18">
        <v>953</v>
      </c>
      <c r="I626" s="378" t="s">
        <v>731</v>
      </c>
      <c r="J626" s="377" t="str">
        <f>IF(ISBLANK(INDEX('Policy Characteristics'!D:D,MATCH($C626,'Policy Characteristics'!$C:$C,0))),"",INDEX('Policy Characteristics'!D:D,MATCH($C626,'Policy Characteristics'!$C:$C,0)))</f>
        <v>Industry CCS</v>
      </c>
      <c r="K626" s="363"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63" t="str">
        <f>IF(ISBLANK(INDEX('Policy Characteristics'!I:I,MATCH($C626,'Policy Characteristics'!$C:$C,0))),"",INDEX('Policy Characteristics'!I:I,MATCH($C626,'Policy Characteristics'!$C:$C,0)))</f>
        <v>% of CO2 captured</v>
      </c>
      <c r="P626" s="363"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363" t="str">
        <f>IF(ISBLANK(INDEX('Policy Characteristics'!K:K,MATCH($C626,'Policy Characteristics'!$C:$C,0))),"",INDEX('Policy Characteristics'!K:K,MATCH($C626,'Policy Characteristics'!$C:$C,0)))</f>
        <v>ccs.html#ccs</v>
      </c>
      <c r="R626" s="363" t="str">
        <f>IF(ISBLANK(INDEX('Policy Characteristics'!L:L,MATCH($C626,'Policy Characteristics'!$C:$C,0))),"",INDEX('Policy Characteristics'!L:L,MATCH($C626,'Policy Characteristics'!$C:$C,0)))</f>
        <v>carbon-capture-and-sequestration.html</v>
      </c>
    </row>
    <row r="627" spans="1:18" ht="19.95" customHeight="1">
      <c r="A627" s="380" t="str">
        <f>IF(ISBLANK(INDEX('Policy Characteristics'!A:A,MATCH($C627,'Policy Characteristics'!$C:$C,0))),"",INDEX('Policy Characteristics'!A:A,MATCH($C627,'Policy Characteristics'!$C:$C,0)))</f>
        <v>Industry</v>
      </c>
      <c r="B627" s="381" t="str">
        <f>IF(ISBLANK(INDEX('Policy Characteristics'!B:B,MATCH($C627,'Policy Characteristics'!$C:$C,0))),"",INDEX('Policy Characteristics'!B:B,MATCH($C627,'Policy Characteristics'!$C:$C,0)))</f>
        <v>Carbon Capture and Sequestration</v>
      </c>
      <c r="C627" s="380" t="str">
        <f t="shared" si="33"/>
        <v>Industry Sector Fraction of Potential Additional CCS Achieved</v>
      </c>
      <c r="D627" s="382" t="s">
        <v>891</v>
      </c>
      <c r="E627" s="382" t="s">
        <v>895</v>
      </c>
      <c r="F627" s="383" t="s">
        <v>892</v>
      </c>
      <c r="G627" s="384" t="s">
        <v>896</v>
      </c>
      <c r="H627" s="385">
        <v>954</v>
      </c>
      <c r="I627" s="378" t="s">
        <v>731</v>
      </c>
      <c r="J627" s="377" t="str">
        <f>IF(ISBLANK(INDEX('Policy Characteristics'!D:D,MATCH($C627,'Policy Characteristics'!$C:$C,0))),"",INDEX('Policy Characteristics'!D:D,MATCH($C627,'Policy Characteristics'!$C:$C,0)))</f>
        <v>Industry CCS</v>
      </c>
      <c r="K627" s="363"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63" t="str">
        <f>IF(ISBLANK(INDEX('Policy Characteristics'!I:I,MATCH($C627,'Policy Characteristics'!$C:$C,0))),"",INDEX('Policy Characteristics'!I:I,MATCH($C627,'Policy Characteristics'!$C:$C,0)))</f>
        <v>% of CO2 captured</v>
      </c>
      <c r="P627" s="363"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363" t="str">
        <f>IF(ISBLANK(INDEX('Policy Characteristics'!K:K,MATCH($C627,'Policy Characteristics'!$C:$C,0))),"",INDEX('Policy Characteristics'!K:K,MATCH($C627,'Policy Characteristics'!$C:$C,0)))</f>
        <v>ccs.html#ccs</v>
      </c>
      <c r="R627" s="363" t="str">
        <f>IF(ISBLANK(INDEX('Policy Characteristics'!L:L,MATCH($C627,'Policy Characteristics'!$C:$C,0))),"",INDEX('Policy Characteristics'!L:L,MATCH($C627,'Policy Characteristics'!$C:$C,0)))</f>
        <v>carbon-capture-and-sequestration.html</v>
      </c>
    </row>
    <row r="628" spans="1:18" ht="19.95" customHeight="1">
      <c r="A628" s="363" t="str">
        <f>IF(ISBLANK(INDEX('Policy Characteristics'!A:A,MATCH($C628,'Policy Characteristics'!$C:$C,0))),"",INDEX('Policy Characteristics'!A:A,MATCH($C628,'Policy Characteristics'!$C:$C,0)))</f>
        <v>Industry</v>
      </c>
      <c r="B628" s="375" t="str">
        <f>IF(ISBLANK(INDEX('Policy Characteristics'!B:B,MATCH($C628,'Policy Characteristics'!$C:$C,0))),"",INDEX('Policy Characteristics'!B:B,MATCH($C628,'Policy Characteristics'!$C:$C,0)))</f>
        <v>Carbon Capture and Sequestration</v>
      </c>
      <c r="C628" s="363" t="str">
        <f t="shared" si="33"/>
        <v>Industry Sector Fraction of Potential Additional CCS Achieved</v>
      </c>
      <c r="D628" s="356" t="s">
        <v>891</v>
      </c>
      <c r="E628" s="356" t="s">
        <v>897</v>
      </c>
      <c r="F628" t="s">
        <v>892</v>
      </c>
      <c r="G628" s="255" t="s">
        <v>898</v>
      </c>
      <c r="H628" s="18">
        <v>955</v>
      </c>
      <c r="I628" s="378" t="s">
        <v>741</v>
      </c>
      <c r="J628" s="377" t="str">
        <f>IF(ISBLANK(INDEX('Policy Characteristics'!D:D,MATCH($C628,'Policy Characteristics'!$C:$C,0))),"",INDEX('Policy Characteristics'!D:D,MATCH($C628,'Policy Characteristics'!$C:$C,0)))</f>
        <v>Industry CCS</v>
      </c>
      <c r="K628" s="363"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63" t="str">
        <f>IF(ISBLANK(INDEX('Policy Characteristics'!I:I,MATCH($C628,'Policy Characteristics'!$C:$C,0))),"",INDEX('Policy Characteristics'!I:I,MATCH($C628,'Policy Characteristics'!$C:$C,0)))</f>
        <v>% of CO2 captured</v>
      </c>
      <c r="P628" s="363"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363" t="str">
        <f>IF(ISBLANK(INDEX('Policy Characteristics'!K:K,MATCH($C628,'Policy Characteristics'!$C:$C,0))),"",INDEX('Policy Characteristics'!K:K,MATCH($C628,'Policy Characteristics'!$C:$C,0)))</f>
        <v>ccs.html#ccs</v>
      </c>
      <c r="R628" s="363" t="str">
        <f>IF(ISBLANK(INDEX('Policy Characteristics'!L:L,MATCH($C628,'Policy Characteristics'!$C:$C,0))),"",INDEX('Policy Characteristics'!L:L,MATCH($C628,'Policy Characteristics'!$C:$C,0)))</f>
        <v>carbon-capture-and-sequestration.html</v>
      </c>
    </row>
    <row r="629" spans="1:18" ht="19.95" customHeight="1">
      <c r="A629" s="363" t="str">
        <f>IF(ISBLANK(INDEX('Policy Characteristics'!A:A,MATCH($C629,'Policy Characteristics'!$C:$C,0))),"",INDEX('Policy Characteristics'!A:A,MATCH($C629,'Policy Characteristics'!$C:$C,0)))</f>
        <v>Industry</v>
      </c>
      <c r="B629" s="375" t="str">
        <f>IF(ISBLANK(INDEX('Policy Characteristics'!B:B,MATCH($C629,'Policy Characteristics'!$C:$C,0))),"",INDEX('Policy Characteristics'!B:B,MATCH($C629,'Policy Characteristics'!$C:$C,0)))</f>
        <v>Carbon Capture and Sequestration</v>
      </c>
      <c r="C629" s="363" t="str">
        <f t="shared" si="33"/>
        <v>Industry Sector Fraction of Potential Additional CCS Achieved</v>
      </c>
      <c r="D629" s="356" t="s">
        <v>893</v>
      </c>
      <c r="E629" s="356" t="s">
        <v>895</v>
      </c>
      <c r="F629" t="s">
        <v>894</v>
      </c>
      <c r="G629" s="255" t="s">
        <v>896</v>
      </c>
      <c r="H629" s="18">
        <v>956</v>
      </c>
      <c r="I629" s="378" t="s">
        <v>741</v>
      </c>
      <c r="J629" s="377" t="str">
        <f>IF(ISBLANK(INDEX('Policy Characteristics'!D:D,MATCH($C629,'Policy Characteristics'!$C:$C,0))),"",INDEX('Policy Characteristics'!D:D,MATCH($C629,'Policy Characteristics'!$C:$C,0)))</f>
        <v>Industry CCS</v>
      </c>
      <c r="K629" s="363"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63" t="str">
        <f>IF(ISBLANK(INDEX('Policy Characteristics'!I:I,MATCH($C629,'Policy Characteristics'!$C:$C,0))),"",INDEX('Policy Characteristics'!I:I,MATCH($C629,'Policy Characteristics'!$C:$C,0)))</f>
        <v>% of CO2 captured</v>
      </c>
      <c r="P629" s="363"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363" t="str">
        <f>IF(ISBLANK(INDEX('Policy Characteristics'!K:K,MATCH($C629,'Policy Characteristics'!$C:$C,0))),"",INDEX('Policy Characteristics'!K:K,MATCH($C629,'Policy Characteristics'!$C:$C,0)))</f>
        <v>ccs.html#ccs</v>
      </c>
      <c r="R629" s="363" t="str">
        <f>IF(ISBLANK(INDEX('Policy Characteristics'!L:L,MATCH($C629,'Policy Characteristics'!$C:$C,0))),"",INDEX('Policy Characteristics'!L:L,MATCH($C629,'Policy Characteristics'!$C:$C,0)))</f>
        <v>carbon-capture-and-sequestration.html</v>
      </c>
    </row>
    <row r="630" spans="1:18" ht="19.95" customHeight="1">
      <c r="A630" s="363" t="str">
        <f>IF(ISBLANK(INDEX('Policy Characteristics'!A:A,MATCH($C630,'Policy Characteristics'!$C:$C,0))),"",INDEX('Policy Characteristics'!A:A,MATCH($C630,'Policy Characteristics'!$C:$C,0)))</f>
        <v>Industry</v>
      </c>
      <c r="B630" s="375" t="str">
        <f>IF(ISBLANK(INDEX('Policy Characteristics'!B:B,MATCH($C630,'Policy Characteristics'!$C:$C,0))),"",INDEX('Policy Characteristics'!B:B,MATCH($C630,'Policy Characteristics'!$C:$C,0)))</f>
        <v>Carbon Capture and Sequestration</v>
      </c>
      <c r="C630" s="363" t="str">
        <f t="shared" si="33"/>
        <v>Industry Sector Fraction of Potential Additional CCS Achieved</v>
      </c>
      <c r="D630" s="356" t="s">
        <v>893</v>
      </c>
      <c r="E630" s="356" t="s">
        <v>897</v>
      </c>
      <c r="F630" t="s">
        <v>894</v>
      </c>
      <c r="G630" s="255" t="s">
        <v>898</v>
      </c>
      <c r="H630" s="18">
        <v>957</v>
      </c>
      <c r="I630" s="378" t="s">
        <v>741</v>
      </c>
      <c r="J630" s="377" t="str">
        <f>IF(ISBLANK(INDEX('Policy Characteristics'!D:D,MATCH($C630,'Policy Characteristics'!$C:$C,0))),"",INDEX('Policy Characteristics'!D:D,MATCH($C630,'Policy Characteristics'!$C:$C,0)))</f>
        <v>Industry CCS</v>
      </c>
      <c r="K630" s="363"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63" t="str">
        <f>IF(ISBLANK(INDEX('Policy Characteristics'!I:I,MATCH($C630,'Policy Characteristics'!$C:$C,0))),"",INDEX('Policy Characteristics'!I:I,MATCH($C630,'Policy Characteristics'!$C:$C,0)))</f>
        <v>% of CO2 captured</v>
      </c>
      <c r="P630" s="363"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363" t="str">
        <f>IF(ISBLANK(INDEX('Policy Characteristics'!K:K,MATCH($C630,'Policy Characteristics'!$C:$C,0))),"",INDEX('Policy Characteristics'!K:K,MATCH($C630,'Policy Characteristics'!$C:$C,0)))</f>
        <v>ccs.html#ccs</v>
      </c>
      <c r="R630" s="363" t="str">
        <f>IF(ISBLANK(INDEX('Policy Characteristics'!L:L,MATCH($C630,'Policy Characteristics'!$C:$C,0))),"",INDEX('Policy Characteristics'!L:L,MATCH($C630,'Policy Characteristics'!$C:$C,0)))</f>
        <v>carbon-capture-and-sequestration.html</v>
      </c>
    </row>
    <row r="631" spans="1:18" ht="19.95" customHeight="1">
      <c r="A631" s="363" t="str">
        <f>IF(ISBLANK(INDEX('Policy Characteristics'!A:A,MATCH($C631,'Policy Characteristics'!$C:$C,0))),"",INDEX('Policy Characteristics'!A:A,MATCH($C631,'Policy Characteristics'!$C:$C,0)))</f>
        <v>Industry</v>
      </c>
      <c r="B631" s="375" t="str">
        <f>IF(ISBLANK(INDEX('Policy Characteristics'!B:B,MATCH($C631,'Policy Characteristics'!$C:$C,0))),"",INDEX('Policy Characteristics'!B:B,MATCH($C631,'Policy Characteristics'!$C:$C,0)))</f>
        <v>Non BAU Industry CCS Subsidy</v>
      </c>
      <c r="C631" t="s">
        <v>389</v>
      </c>
      <c r="D631" s="255" t="s">
        <v>845</v>
      </c>
      <c r="E631" s="356"/>
      <c r="F631" t="s">
        <v>846</v>
      </c>
      <c r="H631" s="18">
        <v>2723</v>
      </c>
      <c r="I631" s="376" t="s">
        <v>731</v>
      </c>
      <c r="J631" s="377" t="str">
        <f>IF(ISBLANK(INDEX('Policy Characteristics'!D:D,MATCH($C631,'Policy Characteristics'!$C:$C,0))),"",INDEX('Policy Characteristics'!D:D,MATCH($C631,'Policy Characteristics'!$C:$C,0)))</f>
        <v>Industry CCS</v>
      </c>
      <c r="K631" s="363"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63" t="str">
        <f>IF(ISBLANK(INDEX('Policy Characteristics'!I:I,MATCH($C631,'Policy Characteristics'!$C:$C,0))),"",INDEX('Policy Characteristics'!I:I,MATCH($C631,'Policy Characteristics'!$C:$C,0)))</f>
        <v>on/off</v>
      </c>
      <c r="P631" s="363"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363" t="str">
        <f>IF(ISBLANK(INDEX('Policy Characteristics'!K:K,MATCH($C631,'Policy Characteristics'!$C:$C,0))),"",INDEX('Policy Characteristics'!K:K,MATCH($C631,'Policy Characteristics'!$C:$C,0)))</f>
        <v>ccs.html#ccs</v>
      </c>
      <c r="R631" s="363" t="str">
        <f>IF(ISBLANK(INDEX('Policy Characteristics'!L:L,MATCH($C631,'Policy Characteristics'!$C:$C,0))),"",INDEX('Policy Characteristics'!L:L,MATCH($C631,'Policy Characteristics'!$C:$C,0)))</f>
        <v>carbon-capture-and-sequestration.html</v>
      </c>
    </row>
    <row r="632" spans="1:18" ht="19.95" customHeight="1">
      <c r="A632" s="363" t="str">
        <f>IF(ISBLANK(INDEX('Policy Characteristics'!A:A,MATCH($C632,'Policy Characteristics'!$C:$C,0))),"",INDEX('Policy Characteristics'!A:A,MATCH($C632,'Policy Characteristics'!$C:$C,0)))</f>
        <v>Industry</v>
      </c>
      <c r="B632" s="375" t="str">
        <f>IF(ISBLANK(INDEX('Policy Characteristics'!B:B,MATCH($C632,'Policy Characteristics'!$C:$C,0))),"",INDEX('Policy Characteristics'!B:B,MATCH($C632,'Policy Characteristics'!$C:$C,0)))</f>
        <v>Non BAU Industry CCS Subsidy</v>
      </c>
      <c r="C632" s="363" t="str">
        <f>$C$631</f>
        <v>Boolean Use Non BAU Industry CCS Subsidies</v>
      </c>
      <c r="D632" s="356" t="s">
        <v>847</v>
      </c>
      <c r="E632" s="356"/>
      <c r="F632" t="s">
        <v>848</v>
      </c>
      <c r="H632" s="18">
        <v>2724</v>
      </c>
      <c r="I632" s="376" t="s">
        <v>731</v>
      </c>
      <c r="J632" s="377" t="str">
        <f>IF(ISBLANK(INDEX('Policy Characteristics'!D:D,MATCH($C632,'Policy Characteristics'!$C:$C,0))),"",INDEX('Policy Characteristics'!D:D,MATCH($C632,'Policy Characteristics'!$C:$C,0)))</f>
        <v>Industry CCS</v>
      </c>
      <c r="K632" s="363"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63" t="str">
        <f>IF(ISBLANK(INDEX('Policy Characteristics'!I:I,MATCH($C632,'Policy Characteristics'!$C:$C,0))),"",INDEX('Policy Characteristics'!I:I,MATCH($C632,'Policy Characteristics'!$C:$C,0)))</f>
        <v>on/off</v>
      </c>
      <c r="P632" s="363"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363" t="str">
        <f>IF(ISBLANK(INDEX('Policy Characteristics'!K:K,MATCH($C632,'Policy Characteristics'!$C:$C,0))),"",INDEX('Policy Characteristics'!K:K,MATCH($C632,'Policy Characteristics'!$C:$C,0)))</f>
        <v>ccs.html#ccs</v>
      </c>
      <c r="R632" s="363" t="str">
        <f>IF(ISBLANK(INDEX('Policy Characteristics'!L:L,MATCH($C632,'Policy Characteristics'!$C:$C,0))),"",INDEX('Policy Characteristics'!L:L,MATCH($C632,'Policy Characteristics'!$C:$C,0)))</f>
        <v>carbon-capture-and-sequestration.html</v>
      </c>
    </row>
    <row r="633" spans="1:18" ht="19.95" customHeight="1">
      <c r="A633" s="363" t="str">
        <f>IF(ISBLANK(INDEX('Policy Characteristics'!A:A,MATCH($C633,'Policy Characteristics'!$C:$C,0))),"",INDEX('Policy Characteristics'!A:A,MATCH($C633,'Policy Characteristics'!$C:$C,0)))</f>
        <v>Industry</v>
      </c>
      <c r="B633" s="375" t="str">
        <f>IF(ISBLANK(INDEX('Policy Characteristics'!B:B,MATCH($C633,'Policy Characteristics'!$C:$C,0))),"",INDEX('Policy Characteristics'!B:B,MATCH($C633,'Policy Characteristics'!$C:$C,0)))</f>
        <v>Non BAU Industry CCS Subsidy</v>
      </c>
      <c r="C633" s="363" t="str">
        <f t="shared" ref="C633:C655" si="34">$C$631</f>
        <v>Boolean Use Non BAU Industry CCS Subsidies</v>
      </c>
      <c r="D633" s="356" t="s">
        <v>849</v>
      </c>
      <c r="E633" s="356"/>
      <c r="F633" t="s">
        <v>850</v>
      </c>
      <c r="H633" s="18">
        <v>2725</v>
      </c>
      <c r="I633" s="376" t="s">
        <v>731</v>
      </c>
      <c r="J633" s="377" t="str">
        <f>IF(ISBLANK(INDEX('Policy Characteristics'!D:D,MATCH($C633,'Policy Characteristics'!$C:$C,0))),"",INDEX('Policy Characteristics'!D:D,MATCH($C633,'Policy Characteristics'!$C:$C,0)))</f>
        <v>Industry CCS</v>
      </c>
      <c r="K633" s="363"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63" t="str">
        <f>IF(ISBLANK(INDEX('Policy Characteristics'!I:I,MATCH($C633,'Policy Characteristics'!$C:$C,0))),"",INDEX('Policy Characteristics'!I:I,MATCH($C633,'Policy Characteristics'!$C:$C,0)))</f>
        <v>on/off</v>
      </c>
      <c r="P633" s="363"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363" t="str">
        <f>IF(ISBLANK(INDEX('Policy Characteristics'!K:K,MATCH($C633,'Policy Characteristics'!$C:$C,0))),"",INDEX('Policy Characteristics'!K:K,MATCH($C633,'Policy Characteristics'!$C:$C,0)))</f>
        <v>ccs.html#ccs</v>
      </c>
      <c r="R633" s="363" t="str">
        <f>IF(ISBLANK(INDEX('Policy Characteristics'!L:L,MATCH($C633,'Policy Characteristics'!$C:$C,0))),"",INDEX('Policy Characteristics'!L:L,MATCH($C633,'Policy Characteristics'!$C:$C,0)))</f>
        <v>carbon-capture-and-sequestration.html</v>
      </c>
    </row>
    <row r="634" spans="1:18" ht="19.95" customHeight="1">
      <c r="A634" s="363" t="str">
        <f>IF(ISBLANK(INDEX('Policy Characteristics'!A:A,MATCH($C634,'Policy Characteristics'!$C:$C,0))),"",INDEX('Policy Characteristics'!A:A,MATCH($C634,'Policy Characteristics'!$C:$C,0)))</f>
        <v>Industry</v>
      </c>
      <c r="B634" s="375" t="str">
        <f>IF(ISBLANK(INDEX('Policy Characteristics'!B:B,MATCH($C634,'Policy Characteristics'!$C:$C,0))),"",INDEX('Policy Characteristics'!B:B,MATCH($C634,'Policy Characteristics'!$C:$C,0)))</f>
        <v>Non BAU Industry CCS Subsidy</v>
      </c>
      <c r="C634" s="363" t="str">
        <f t="shared" si="34"/>
        <v>Boolean Use Non BAU Industry CCS Subsidies</v>
      </c>
      <c r="D634" s="356" t="s">
        <v>851</v>
      </c>
      <c r="E634" s="356"/>
      <c r="F634" t="s">
        <v>852</v>
      </c>
      <c r="H634" s="18">
        <v>2726</v>
      </c>
      <c r="I634" s="376" t="s">
        <v>731</v>
      </c>
      <c r="J634" s="377" t="str">
        <f>IF(ISBLANK(INDEX('Policy Characteristics'!D:D,MATCH($C634,'Policy Characteristics'!$C:$C,0))),"",INDEX('Policy Characteristics'!D:D,MATCH($C634,'Policy Characteristics'!$C:$C,0)))</f>
        <v>Industry CCS</v>
      </c>
      <c r="K634" s="363"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63" t="str">
        <f>IF(ISBLANK(INDEX('Policy Characteristics'!I:I,MATCH($C634,'Policy Characteristics'!$C:$C,0))),"",INDEX('Policy Characteristics'!I:I,MATCH($C634,'Policy Characteristics'!$C:$C,0)))</f>
        <v>on/off</v>
      </c>
      <c r="P634" s="363"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363" t="str">
        <f>IF(ISBLANK(INDEX('Policy Characteristics'!K:K,MATCH($C634,'Policy Characteristics'!$C:$C,0))),"",INDEX('Policy Characteristics'!K:K,MATCH($C634,'Policy Characteristics'!$C:$C,0)))</f>
        <v>ccs.html#ccs</v>
      </c>
      <c r="R634" s="363" t="str">
        <f>IF(ISBLANK(INDEX('Policy Characteristics'!L:L,MATCH($C634,'Policy Characteristics'!$C:$C,0))),"",INDEX('Policy Characteristics'!L:L,MATCH($C634,'Policy Characteristics'!$C:$C,0)))</f>
        <v>carbon-capture-and-sequestration.html</v>
      </c>
    </row>
    <row r="635" spans="1:18" ht="19.95" customHeight="1">
      <c r="A635" s="363" t="str">
        <f>IF(ISBLANK(INDEX('Policy Characteristics'!A:A,MATCH($C635,'Policy Characteristics'!$C:$C,0))),"",INDEX('Policy Characteristics'!A:A,MATCH($C635,'Policy Characteristics'!$C:$C,0)))</f>
        <v>Industry</v>
      </c>
      <c r="B635" s="375" t="str">
        <f>IF(ISBLANK(INDEX('Policy Characteristics'!B:B,MATCH($C635,'Policy Characteristics'!$C:$C,0))),"",INDEX('Policy Characteristics'!B:B,MATCH($C635,'Policy Characteristics'!$C:$C,0)))</f>
        <v>Non BAU Industry CCS Subsidy</v>
      </c>
      <c r="C635" s="363" t="str">
        <f t="shared" si="34"/>
        <v>Boolean Use Non BAU Industry CCS Subsidies</v>
      </c>
      <c r="D635" s="356" t="s">
        <v>853</v>
      </c>
      <c r="E635" s="356"/>
      <c r="F635" t="s">
        <v>854</v>
      </c>
      <c r="H635" s="18">
        <v>2727</v>
      </c>
      <c r="I635" s="376" t="s">
        <v>731</v>
      </c>
      <c r="J635" s="377" t="str">
        <f>IF(ISBLANK(INDEX('Policy Characteristics'!D:D,MATCH($C635,'Policy Characteristics'!$C:$C,0))),"",INDEX('Policy Characteristics'!D:D,MATCH($C635,'Policy Characteristics'!$C:$C,0)))</f>
        <v>Industry CCS</v>
      </c>
      <c r="K635" s="363"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63" t="str">
        <f>IF(ISBLANK(INDEX('Policy Characteristics'!I:I,MATCH($C635,'Policy Characteristics'!$C:$C,0))),"",INDEX('Policy Characteristics'!I:I,MATCH($C635,'Policy Characteristics'!$C:$C,0)))</f>
        <v>on/off</v>
      </c>
      <c r="P635" s="363"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363" t="str">
        <f>IF(ISBLANK(INDEX('Policy Characteristics'!K:K,MATCH($C635,'Policy Characteristics'!$C:$C,0))),"",INDEX('Policy Characteristics'!K:K,MATCH($C635,'Policy Characteristics'!$C:$C,0)))</f>
        <v>ccs.html#ccs</v>
      </c>
      <c r="R635" s="363" t="str">
        <f>IF(ISBLANK(INDEX('Policy Characteristics'!L:L,MATCH($C635,'Policy Characteristics'!$C:$C,0))),"",INDEX('Policy Characteristics'!L:L,MATCH($C635,'Policy Characteristics'!$C:$C,0)))</f>
        <v>carbon-capture-and-sequestration.html</v>
      </c>
    </row>
    <row r="636" spans="1:18" ht="19.95" customHeight="1">
      <c r="A636" s="363" t="str">
        <f>IF(ISBLANK(INDEX('Policy Characteristics'!A:A,MATCH($C636,'Policy Characteristics'!$C:$C,0))),"",INDEX('Policy Characteristics'!A:A,MATCH($C636,'Policy Characteristics'!$C:$C,0)))</f>
        <v>Industry</v>
      </c>
      <c r="B636" s="375" t="str">
        <f>IF(ISBLANK(INDEX('Policy Characteristics'!B:B,MATCH($C636,'Policy Characteristics'!$C:$C,0))),"",INDEX('Policy Characteristics'!B:B,MATCH($C636,'Policy Characteristics'!$C:$C,0)))</f>
        <v>Non BAU Industry CCS Subsidy</v>
      </c>
      <c r="C636" s="363" t="str">
        <f t="shared" si="34"/>
        <v>Boolean Use Non BAU Industry CCS Subsidies</v>
      </c>
      <c r="D636" s="356" t="s">
        <v>855</v>
      </c>
      <c r="E636" s="356"/>
      <c r="F636" t="s">
        <v>856</v>
      </c>
      <c r="H636" s="18">
        <v>2728</v>
      </c>
      <c r="I636" s="376" t="s">
        <v>731</v>
      </c>
      <c r="J636" s="377" t="str">
        <f>IF(ISBLANK(INDEX('Policy Characteristics'!D:D,MATCH($C636,'Policy Characteristics'!$C:$C,0))),"",INDEX('Policy Characteristics'!D:D,MATCH($C636,'Policy Characteristics'!$C:$C,0)))</f>
        <v>Industry CCS</v>
      </c>
      <c r="K636" s="363"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63" t="str">
        <f>IF(ISBLANK(INDEX('Policy Characteristics'!I:I,MATCH($C636,'Policy Characteristics'!$C:$C,0))),"",INDEX('Policy Characteristics'!I:I,MATCH($C636,'Policy Characteristics'!$C:$C,0)))</f>
        <v>on/off</v>
      </c>
      <c r="P636" s="363"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363" t="str">
        <f>IF(ISBLANK(INDEX('Policy Characteristics'!K:K,MATCH($C636,'Policy Characteristics'!$C:$C,0))),"",INDEX('Policy Characteristics'!K:K,MATCH($C636,'Policy Characteristics'!$C:$C,0)))</f>
        <v>ccs.html#ccs</v>
      </c>
      <c r="R636" s="363" t="str">
        <f>IF(ISBLANK(INDEX('Policy Characteristics'!L:L,MATCH($C636,'Policy Characteristics'!$C:$C,0))),"",INDEX('Policy Characteristics'!L:L,MATCH($C636,'Policy Characteristics'!$C:$C,0)))</f>
        <v>carbon-capture-and-sequestration.html</v>
      </c>
    </row>
    <row r="637" spans="1:18" ht="19.95" customHeight="1">
      <c r="A637" s="363" t="str">
        <f>IF(ISBLANK(INDEX('Policy Characteristics'!A:A,MATCH($C637,'Policy Characteristics'!$C:$C,0))),"",INDEX('Policy Characteristics'!A:A,MATCH($C637,'Policy Characteristics'!$C:$C,0)))</f>
        <v>Industry</v>
      </c>
      <c r="B637" s="375" t="str">
        <f>IF(ISBLANK(INDEX('Policy Characteristics'!B:B,MATCH($C637,'Policy Characteristics'!$C:$C,0))),"",INDEX('Policy Characteristics'!B:B,MATCH($C637,'Policy Characteristics'!$C:$C,0)))</f>
        <v>Non BAU Industry CCS Subsidy</v>
      </c>
      <c r="C637" s="363" t="str">
        <f t="shared" si="34"/>
        <v>Boolean Use Non BAU Industry CCS Subsidies</v>
      </c>
      <c r="D637" s="356" t="s">
        <v>857</v>
      </c>
      <c r="E637" s="356"/>
      <c r="F637" t="s">
        <v>858</v>
      </c>
      <c r="H637" s="18">
        <v>2729</v>
      </c>
      <c r="I637" s="376" t="s">
        <v>731</v>
      </c>
      <c r="J637" s="377" t="str">
        <f>IF(ISBLANK(INDEX('Policy Characteristics'!D:D,MATCH($C637,'Policy Characteristics'!$C:$C,0))),"",INDEX('Policy Characteristics'!D:D,MATCH($C637,'Policy Characteristics'!$C:$C,0)))</f>
        <v>Industry CCS</v>
      </c>
      <c r="K637" s="363"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63" t="str">
        <f>IF(ISBLANK(INDEX('Policy Characteristics'!I:I,MATCH($C637,'Policy Characteristics'!$C:$C,0))),"",INDEX('Policy Characteristics'!I:I,MATCH($C637,'Policy Characteristics'!$C:$C,0)))</f>
        <v>on/off</v>
      </c>
      <c r="P637" s="363"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363" t="str">
        <f>IF(ISBLANK(INDEX('Policy Characteristics'!K:K,MATCH($C637,'Policy Characteristics'!$C:$C,0))),"",INDEX('Policy Characteristics'!K:K,MATCH($C637,'Policy Characteristics'!$C:$C,0)))</f>
        <v>ccs.html#ccs</v>
      </c>
      <c r="R637" s="363" t="str">
        <f>IF(ISBLANK(INDEX('Policy Characteristics'!L:L,MATCH($C637,'Policy Characteristics'!$C:$C,0))),"",INDEX('Policy Characteristics'!L:L,MATCH($C637,'Policy Characteristics'!$C:$C,0)))</f>
        <v>carbon-capture-and-sequestration.html</v>
      </c>
    </row>
    <row r="638" spans="1:18" ht="19.95" customHeight="1">
      <c r="A638" s="363" t="str">
        <f>IF(ISBLANK(INDEX('Policy Characteristics'!A:A,MATCH($C638,'Policy Characteristics'!$C:$C,0))),"",INDEX('Policy Characteristics'!A:A,MATCH($C638,'Policy Characteristics'!$C:$C,0)))</f>
        <v>Industry</v>
      </c>
      <c r="B638" s="375" t="str">
        <f>IF(ISBLANK(INDEX('Policy Characteristics'!B:B,MATCH($C638,'Policy Characteristics'!$C:$C,0))),"",INDEX('Policy Characteristics'!B:B,MATCH($C638,'Policy Characteristics'!$C:$C,0)))</f>
        <v>Non BAU Industry CCS Subsidy</v>
      </c>
      <c r="C638" s="363" t="str">
        <f t="shared" si="34"/>
        <v>Boolean Use Non BAU Industry CCS Subsidies</v>
      </c>
      <c r="D638" s="356" t="s">
        <v>859</v>
      </c>
      <c r="E638" s="356"/>
      <c r="F638" t="s">
        <v>860</v>
      </c>
      <c r="H638" s="18">
        <v>2730</v>
      </c>
      <c r="I638" s="376" t="s">
        <v>731</v>
      </c>
      <c r="J638" s="377" t="str">
        <f>IF(ISBLANK(INDEX('Policy Characteristics'!D:D,MATCH($C638,'Policy Characteristics'!$C:$C,0))),"",INDEX('Policy Characteristics'!D:D,MATCH($C638,'Policy Characteristics'!$C:$C,0)))</f>
        <v>Industry CCS</v>
      </c>
      <c r="K638" s="363"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63" t="str">
        <f>IF(ISBLANK(INDEX('Policy Characteristics'!I:I,MATCH($C638,'Policy Characteristics'!$C:$C,0))),"",INDEX('Policy Characteristics'!I:I,MATCH($C638,'Policy Characteristics'!$C:$C,0)))</f>
        <v>on/off</v>
      </c>
      <c r="P638" s="363"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363" t="str">
        <f>IF(ISBLANK(INDEX('Policy Characteristics'!K:K,MATCH($C638,'Policy Characteristics'!$C:$C,0))),"",INDEX('Policy Characteristics'!K:K,MATCH($C638,'Policy Characteristics'!$C:$C,0)))</f>
        <v>ccs.html#ccs</v>
      </c>
      <c r="R638" s="363" t="str">
        <f>IF(ISBLANK(INDEX('Policy Characteristics'!L:L,MATCH($C638,'Policy Characteristics'!$C:$C,0))),"",INDEX('Policy Characteristics'!L:L,MATCH($C638,'Policy Characteristics'!$C:$C,0)))</f>
        <v>carbon-capture-and-sequestration.html</v>
      </c>
    </row>
    <row r="639" spans="1:18" ht="19.95" customHeight="1">
      <c r="A639" s="363" t="str">
        <f>IF(ISBLANK(INDEX('Policy Characteristics'!A:A,MATCH($C639,'Policy Characteristics'!$C:$C,0))),"",INDEX('Policy Characteristics'!A:A,MATCH($C639,'Policy Characteristics'!$C:$C,0)))</f>
        <v>Industry</v>
      </c>
      <c r="B639" s="375" t="str">
        <f>IF(ISBLANK(INDEX('Policy Characteristics'!B:B,MATCH($C639,'Policy Characteristics'!$C:$C,0))),"",INDEX('Policy Characteristics'!B:B,MATCH($C639,'Policy Characteristics'!$C:$C,0)))</f>
        <v>Non BAU Industry CCS Subsidy</v>
      </c>
      <c r="C639" s="363" t="str">
        <f t="shared" si="34"/>
        <v>Boolean Use Non BAU Industry CCS Subsidies</v>
      </c>
      <c r="D639" s="356" t="s">
        <v>861</v>
      </c>
      <c r="E639" s="356"/>
      <c r="F639" t="s">
        <v>862</v>
      </c>
      <c r="H639" s="18">
        <v>2731</v>
      </c>
      <c r="I639" s="376" t="s">
        <v>731</v>
      </c>
      <c r="J639" s="377" t="str">
        <f>IF(ISBLANK(INDEX('Policy Characteristics'!D:D,MATCH($C639,'Policy Characteristics'!$C:$C,0))),"",INDEX('Policy Characteristics'!D:D,MATCH($C639,'Policy Characteristics'!$C:$C,0)))</f>
        <v>Industry CCS</v>
      </c>
      <c r="K639" s="363"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63" t="str">
        <f>IF(ISBLANK(INDEX('Policy Characteristics'!I:I,MATCH($C639,'Policy Characteristics'!$C:$C,0))),"",INDEX('Policy Characteristics'!I:I,MATCH($C639,'Policy Characteristics'!$C:$C,0)))</f>
        <v>on/off</v>
      </c>
      <c r="P639" s="363"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363" t="str">
        <f>IF(ISBLANK(INDEX('Policy Characteristics'!K:K,MATCH($C639,'Policy Characteristics'!$C:$C,0))),"",INDEX('Policy Characteristics'!K:K,MATCH($C639,'Policy Characteristics'!$C:$C,0)))</f>
        <v>ccs.html#ccs</v>
      </c>
      <c r="R639" s="363" t="str">
        <f>IF(ISBLANK(INDEX('Policy Characteristics'!L:L,MATCH($C639,'Policy Characteristics'!$C:$C,0))),"",INDEX('Policy Characteristics'!L:L,MATCH($C639,'Policy Characteristics'!$C:$C,0)))</f>
        <v>carbon-capture-and-sequestration.html</v>
      </c>
    </row>
    <row r="640" spans="1:18" ht="19.95" customHeight="1">
      <c r="A640" s="363" t="str">
        <f>IF(ISBLANK(INDEX('Policy Characteristics'!A:A,MATCH($C640,'Policy Characteristics'!$C:$C,0))),"",INDEX('Policy Characteristics'!A:A,MATCH($C640,'Policy Characteristics'!$C:$C,0)))</f>
        <v>Industry</v>
      </c>
      <c r="B640" s="375" t="str">
        <f>IF(ISBLANK(INDEX('Policy Characteristics'!B:B,MATCH($C640,'Policy Characteristics'!$C:$C,0))),"",INDEX('Policy Characteristics'!B:B,MATCH($C640,'Policy Characteristics'!$C:$C,0)))</f>
        <v>Non BAU Industry CCS Subsidy</v>
      </c>
      <c r="C640" s="363" t="str">
        <f t="shared" si="34"/>
        <v>Boolean Use Non BAU Industry CCS Subsidies</v>
      </c>
      <c r="D640" s="356" t="s">
        <v>863</v>
      </c>
      <c r="E640" s="356"/>
      <c r="F640" t="s">
        <v>864</v>
      </c>
      <c r="H640" s="18">
        <v>2732</v>
      </c>
      <c r="I640" s="376" t="s">
        <v>731</v>
      </c>
      <c r="J640" s="377" t="str">
        <f>IF(ISBLANK(INDEX('Policy Characteristics'!D:D,MATCH($C640,'Policy Characteristics'!$C:$C,0))),"",INDEX('Policy Characteristics'!D:D,MATCH($C640,'Policy Characteristics'!$C:$C,0)))</f>
        <v>Industry CCS</v>
      </c>
      <c r="K640" s="363"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63" t="str">
        <f>IF(ISBLANK(INDEX('Policy Characteristics'!I:I,MATCH($C640,'Policy Characteristics'!$C:$C,0))),"",INDEX('Policy Characteristics'!I:I,MATCH($C640,'Policy Characteristics'!$C:$C,0)))</f>
        <v>on/off</v>
      </c>
      <c r="P640" s="363"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363" t="str">
        <f>IF(ISBLANK(INDEX('Policy Characteristics'!K:K,MATCH($C640,'Policy Characteristics'!$C:$C,0))),"",INDEX('Policy Characteristics'!K:K,MATCH($C640,'Policy Characteristics'!$C:$C,0)))</f>
        <v>ccs.html#ccs</v>
      </c>
      <c r="R640" s="363" t="str">
        <f>IF(ISBLANK(INDEX('Policy Characteristics'!L:L,MATCH($C640,'Policy Characteristics'!$C:$C,0))),"",INDEX('Policy Characteristics'!L:L,MATCH($C640,'Policy Characteristics'!$C:$C,0)))</f>
        <v>carbon-capture-and-sequestration.html</v>
      </c>
    </row>
    <row r="641" spans="1:18" ht="19.95" customHeight="1">
      <c r="A641" s="363" t="str">
        <f>IF(ISBLANK(INDEX('Policy Characteristics'!A:A,MATCH($C641,'Policy Characteristics'!$C:$C,0))),"",INDEX('Policy Characteristics'!A:A,MATCH($C641,'Policy Characteristics'!$C:$C,0)))</f>
        <v>Industry</v>
      </c>
      <c r="B641" s="375" t="str">
        <f>IF(ISBLANK(INDEX('Policy Characteristics'!B:B,MATCH($C641,'Policy Characteristics'!$C:$C,0))),"",INDEX('Policy Characteristics'!B:B,MATCH($C641,'Policy Characteristics'!$C:$C,0)))</f>
        <v>Non BAU Industry CCS Subsidy</v>
      </c>
      <c r="C641" s="363" t="str">
        <f t="shared" si="34"/>
        <v>Boolean Use Non BAU Industry CCS Subsidies</v>
      </c>
      <c r="D641" s="356" t="s">
        <v>865</v>
      </c>
      <c r="E641" s="356"/>
      <c r="F641" t="s">
        <v>866</v>
      </c>
      <c r="H641" s="18">
        <v>2733</v>
      </c>
      <c r="I641" s="376" t="s">
        <v>731</v>
      </c>
      <c r="J641" s="377" t="str">
        <f>IF(ISBLANK(INDEX('Policy Characteristics'!D:D,MATCH($C641,'Policy Characteristics'!$C:$C,0))),"",INDEX('Policy Characteristics'!D:D,MATCH($C641,'Policy Characteristics'!$C:$C,0)))</f>
        <v>Industry CCS</v>
      </c>
      <c r="K641" s="363"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63" t="str">
        <f>IF(ISBLANK(INDEX('Policy Characteristics'!I:I,MATCH($C641,'Policy Characteristics'!$C:$C,0))),"",INDEX('Policy Characteristics'!I:I,MATCH($C641,'Policy Characteristics'!$C:$C,0)))</f>
        <v>on/off</v>
      </c>
      <c r="P641" s="363"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363" t="str">
        <f>IF(ISBLANK(INDEX('Policy Characteristics'!K:K,MATCH($C641,'Policy Characteristics'!$C:$C,0))),"",INDEX('Policy Characteristics'!K:K,MATCH($C641,'Policy Characteristics'!$C:$C,0)))</f>
        <v>ccs.html#ccs</v>
      </c>
      <c r="R641" s="363" t="str">
        <f>IF(ISBLANK(INDEX('Policy Characteristics'!L:L,MATCH($C641,'Policy Characteristics'!$C:$C,0))),"",INDEX('Policy Characteristics'!L:L,MATCH($C641,'Policy Characteristics'!$C:$C,0)))</f>
        <v>carbon-capture-and-sequestration.html</v>
      </c>
    </row>
    <row r="642" spans="1:18" ht="19.95" customHeight="1">
      <c r="A642" s="363" t="str">
        <f>IF(ISBLANK(INDEX('Policy Characteristics'!A:A,MATCH($C642,'Policy Characteristics'!$C:$C,0))),"",INDEX('Policy Characteristics'!A:A,MATCH($C642,'Policy Characteristics'!$C:$C,0)))</f>
        <v>Industry</v>
      </c>
      <c r="B642" s="375" t="str">
        <f>IF(ISBLANK(INDEX('Policy Characteristics'!B:B,MATCH($C642,'Policy Characteristics'!$C:$C,0))),"",INDEX('Policy Characteristics'!B:B,MATCH($C642,'Policy Characteristics'!$C:$C,0)))</f>
        <v>Non BAU Industry CCS Subsidy</v>
      </c>
      <c r="C642" s="363" t="str">
        <f t="shared" si="34"/>
        <v>Boolean Use Non BAU Industry CCS Subsidies</v>
      </c>
      <c r="D642" s="356" t="s">
        <v>867</v>
      </c>
      <c r="E642" s="356"/>
      <c r="F642" t="s">
        <v>868</v>
      </c>
      <c r="H642" s="18">
        <v>2734</v>
      </c>
      <c r="I642" s="376" t="s">
        <v>731</v>
      </c>
      <c r="J642" s="377" t="str">
        <f>IF(ISBLANK(INDEX('Policy Characteristics'!D:D,MATCH($C642,'Policy Characteristics'!$C:$C,0))),"",INDEX('Policy Characteristics'!D:D,MATCH($C642,'Policy Characteristics'!$C:$C,0)))</f>
        <v>Industry CCS</v>
      </c>
      <c r="K642" s="363"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63" t="str">
        <f>IF(ISBLANK(INDEX('Policy Characteristics'!I:I,MATCH($C642,'Policy Characteristics'!$C:$C,0))),"",INDEX('Policy Characteristics'!I:I,MATCH($C642,'Policy Characteristics'!$C:$C,0)))</f>
        <v>on/off</v>
      </c>
      <c r="P642" s="363"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363" t="str">
        <f>IF(ISBLANK(INDEX('Policy Characteristics'!K:K,MATCH($C642,'Policy Characteristics'!$C:$C,0))),"",INDEX('Policy Characteristics'!K:K,MATCH($C642,'Policy Characteristics'!$C:$C,0)))</f>
        <v>ccs.html#ccs</v>
      </c>
      <c r="R642" s="363" t="str">
        <f>IF(ISBLANK(INDEX('Policy Characteristics'!L:L,MATCH($C642,'Policy Characteristics'!$C:$C,0))),"",INDEX('Policy Characteristics'!L:L,MATCH($C642,'Policy Characteristics'!$C:$C,0)))</f>
        <v>carbon-capture-and-sequestration.html</v>
      </c>
    </row>
    <row r="643" spans="1:18" ht="19.95" customHeight="1">
      <c r="A643" s="363" t="str">
        <f>IF(ISBLANK(INDEX('Policy Characteristics'!A:A,MATCH($C643,'Policy Characteristics'!$C:$C,0))),"",INDEX('Policy Characteristics'!A:A,MATCH($C643,'Policy Characteristics'!$C:$C,0)))</f>
        <v>Industry</v>
      </c>
      <c r="B643" s="375" t="str">
        <f>IF(ISBLANK(INDEX('Policy Characteristics'!B:B,MATCH($C643,'Policy Characteristics'!$C:$C,0))),"",INDEX('Policy Characteristics'!B:B,MATCH($C643,'Policy Characteristics'!$C:$C,0)))</f>
        <v>Non BAU Industry CCS Subsidy</v>
      </c>
      <c r="C643" s="363" t="str">
        <f t="shared" si="34"/>
        <v>Boolean Use Non BAU Industry CCS Subsidies</v>
      </c>
      <c r="D643" s="356" t="s">
        <v>869</v>
      </c>
      <c r="E643" s="356"/>
      <c r="F643" t="s">
        <v>870</v>
      </c>
      <c r="H643" s="18">
        <v>2735</v>
      </c>
      <c r="I643" s="376" t="s">
        <v>731</v>
      </c>
      <c r="J643" s="377" t="str">
        <f>IF(ISBLANK(INDEX('Policy Characteristics'!D:D,MATCH($C643,'Policy Characteristics'!$C:$C,0))),"",INDEX('Policy Characteristics'!D:D,MATCH($C643,'Policy Characteristics'!$C:$C,0)))</f>
        <v>Industry CCS</v>
      </c>
      <c r="K643" s="363"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63" t="str">
        <f>IF(ISBLANK(INDEX('Policy Characteristics'!I:I,MATCH($C643,'Policy Characteristics'!$C:$C,0))),"",INDEX('Policy Characteristics'!I:I,MATCH($C643,'Policy Characteristics'!$C:$C,0)))</f>
        <v>on/off</v>
      </c>
      <c r="P643" s="363"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363" t="str">
        <f>IF(ISBLANK(INDEX('Policy Characteristics'!K:K,MATCH($C643,'Policy Characteristics'!$C:$C,0))),"",INDEX('Policy Characteristics'!K:K,MATCH($C643,'Policy Characteristics'!$C:$C,0)))</f>
        <v>ccs.html#ccs</v>
      </c>
      <c r="R643" s="363" t="str">
        <f>IF(ISBLANK(INDEX('Policy Characteristics'!L:L,MATCH($C643,'Policy Characteristics'!$C:$C,0))),"",INDEX('Policy Characteristics'!L:L,MATCH($C643,'Policy Characteristics'!$C:$C,0)))</f>
        <v>carbon-capture-and-sequestration.html</v>
      </c>
    </row>
    <row r="644" spans="1:18" ht="19.95" customHeight="1">
      <c r="A644" s="363" t="str">
        <f>IF(ISBLANK(INDEX('Policy Characteristics'!A:A,MATCH($C644,'Policy Characteristics'!$C:$C,0))),"",INDEX('Policy Characteristics'!A:A,MATCH($C644,'Policy Characteristics'!$C:$C,0)))</f>
        <v>Industry</v>
      </c>
      <c r="B644" s="375" t="str">
        <f>IF(ISBLANK(INDEX('Policy Characteristics'!B:B,MATCH($C644,'Policy Characteristics'!$C:$C,0))),"",INDEX('Policy Characteristics'!B:B,MATCH($C644,'Policy Characteristics'!$C:$C,0)))</f>
        <v>Non BAU Industry CCS Subsidy</v>
      </c>
      <c r="C644" s="363" t="str">
        <f t="shared" si="34"/>
        <v>Boolean Use Non BAU Industry CCS Subsidies</v>
      </c>
      <c r="D644" s="356" t="s">
        <v>871</v>
      </c>
      <c r="E644" s="356"/>
      <c r="F644" t="s">
        <v>872</v>
      </c>
      <c r="H644" s="18">
        <v>2736</v>
      </c>
      <c r="I644" s="376" t="s">
        <v>731</v>
      </c>
      <c r="J644" s="377" t="str">
        <f>IF(ISBLANK(INDEX('Policy Characteristics'!D:D,MATCH($C644,'Policy Characteristics'!$C:$C,0))),"",INDEX('Policy Characteristics'!D:D,MATCH($C644,'Policy Characteristics'!$C:$C,0)))</f>
        <v>Industry CCS</v>
      </c>
      <c r="K644" s="363"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63" t="str">
        <f>IF(ISBLANK(INDEX('Policy Characteristics'!I:I,MATCH($C644,'Policy Characteristics'!$C:$C,0))),"",INDEX('Policy Characteristics'!I:I,MATCH($C644,'Policy Characteristics'!$C:$C,0)))</f>
        <v>on/off</v>
      </c>
      <c r="P644" s="363"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363" t="str">
        <f>IF(ISBLANK(INDEX('Policy Characteristics'!K:K,MATCH($C644,'Policy Characteristics'!$C:$C,0))),"",INDEX('Policy Characteristics'!K:K,MATCH($C644,'Policy Characteristics'!$C:$C,0)))</f>
        <v>ccs.html#ccs</v>
      </c>
      <c r="R644" s="363" t="str">
        <f>IF(ISBLANK(INDEX('Policy Characteristics'!L:L,MATCH($C644,'Policy Characteristics'!$C:$C,0))),"",INDEX('Policy Characteristics'!L:L,MATCH($C644,'Policy Characteristics'!$C:$C,0)))</f>
        <v>carbon-capture-and-sequestration.html</v>
      </c>
    </row>
    <row r="645" spans="1:18" ht="19.95" customHeight="1">
      <c r="A645" s="363" t="str">
        <f>IF(ISBLANK(INDEX('Policy Characteristics'!A:A,MATCH($C645,'Policy Characteristics'!$C:$C,0))),"",INDEX('Policy Characteristics'!A:A,MATCH($C645,'Policy Characteristics'!$C:$C,0)))</f>
        <v>Industry</v>
      </c>
      <c r="B645" s="375" t="str">
        <f>IF(ISBLANK(INDEX('Policy Characteristics'!B:B,MATCH($C645,'Policy Characteristics'!$C:$C,0))),"",INDEX('Policy Characteristics'!B:B,MATCH($C645,'Policy Characteristics'!$C:$C,0)))</f>
        <v>Non BAU Industry CCS Subsidy</v>
      </c>
      <c r="C645" s="363" t="str">
        <f t="shared" si="34"/>
        <v>Boolean Use Non BAU Industry CCS Subsidies</v>
      </c>
      <c r="D645" s="356" t="s">
        <v>873</v>
      </c>
      <c r="E645" s="356"/>
      <c r="F645" t="s">
        <v>874</v>
      </c>
      <c r="H645" s="18">
        <v>2737</v>
      </c>
      <c r="I645" s="376" t="s">
        <v>731</v>
      </c>
      <c r="J645" s="377" t="str">
        <f>IF(ISBLANK(INDEX('Policy Characteristics'!D:D,MATCH($C645,'Policy Characteristics'!$C:$C,0))),"",INDEX('Policy Characteristics'!D:D,MATCH($C645,'Policy Characteristics'!$C:$C,0)))</f>
        <v>Industry CCS</v>
      </c>
      <c r="K645" s="363"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63" t="str">
        <f>IF(ISBLANK(INDEX('Policy Characteristics'!I:I,MATCH($C645,'Policy Characteristics'!$C:$C,0))),"",INDEX('Policy Characteristics'!I:I,MATCH($C645,'Policy Characteristics'!$C:$C,0)))</f>
        <v>on/off</v>
      </c>
      <c r="P645" s="363"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363" t="str">
        <f>IF(ISBLANK(INDEX('Policy Characteristics'!K:K,MATCH($C645,'Policy Characteristics'!$C:$C,0))),"",INDEX('Policy Characteristics'!K:K,MATCH($C645,'Policy Characteristics'!$C:$C,0)))</f>
        <v>ccs.html#ccs</v>
      </c>
      <c r="R645" s="363" t="str">
        <f>IF(ISBLANK(INDEX('Policy Characteristics'!L:L,MATCH($C645,'Policy Characteristics'!$C:$C,0))),"",INDEX('Policy Characteristics'!L:L,MATCH($C645,'Policy Characteristics'!$C:$C,0)))</f>
        <v>carbon-capture-and-sequestration.html</v>
      </c>
    </row>
    <row r="646" spans="1:18" ht="19.95" customHeight="1">
      <c r="A646" s="363" t="str">
        <f>IF(ISBLANK(INDEX('Policy Characteristics'!A:A,MATCH($C646,'Policy Characteristics'!$C:$C,0))),"",INDEX('Policy Characteristics'!A:A,MATCH($C646,'Policy Characteristics'!$C:$C,0)))</f>
        <v>Industry</v>
      </c>
      <c r="B646" s="375" t="str">
        <f>IF(ISBLANK(INDEX('Policy Characteristics'!B:B,MATCH($C646,'Policy Characteristics'!$C:$C,0))),"",INDEX('Policy Characteristics'!B:B,MATCH($C646,'Policy Characteristics'!$C:$C,0)))</f>
        <v>Non BAU Industry CCS Subsidy</v>
      </c>
      <c r="C646" s="363" t="str">
        <f t="shared" si="34"/>
        <v>Boolean Use Non BAU Industry CCS Subsidies</v>
      </c>
      <c r="D646" s="356" t="s">
        <v>875</v>
      </c>
      <c r="E646" s="356"/>
      <c r="F646" t="s">
        <v>876</v>
      </c>
      <c r="H646" s="18">
        <v>2738</v>
      </c>
      <c r="I646" s="376" t="s">
        <v>731</v>
      </c>
      <c r="J646" s="377" t="str">
        <f>IF(ISBLANK(INDEX('Policy Characteristics'!D:D,MATCH($C646,'Policy Characteristics'!$C:$C,0))),"",INDEX('Policy Characteristics'!D:D,MATCH($C646,'Policy Characteristics'!$C:$C,0)))</f>
        <v>Industry CCS</v>
      </c>
      <c r="K646" s="363"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63" t="str">
        <f>IF(ISBLANK(INDEX('Policy Characteristics'!I:I,MATCH($C646,'Policy Characteristics'!$C:$C,0))),"",INDEX('Policy Characteristics'!I:I,MATCH($C646,'Policy Characteristics'!$C:$C,0)))</f>
        <v>on/off</v>
      </c>
      <c r="P646" s="363"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363" t="str">
        <f>IF(ISBLANK(INDEX('Policy Characteristics'!K:K,MATCH($C646,'Policy Characteristics'!$C:$C,0))),"",INDEX('Policy Characteristics'!K:K,MATCH($C646,'Policy Characteristics'!$C:$C,0)))</f>
        <v>ccs.html#ccs</v>
      </c>
      <c r="R646" s="363" t="str">
        <f>IF(ISBLANK(INDEX('Policy Characteristics'!L:L,MATCH($C646,'Policy Characteristics'!$C:$C,0))),"",INDEX('Policy Characteristics'!L:L,MATCH($C646,'Policy Characteristics'!$C:$C,0)))</f>
        <v>carbon-capture-and-sequestration.html</v>
      </c>
    </row>
    <row r="647" spans="1:18" ht="19.95" customHeight="1">
      <c r="A647" s="363" t="str">
        <f>IF(ISBLANK(INDEX('Policy Characteristics'!A:A,MATCH($C647,'Policy Characteristics'!$C:$C,0))),"",INDEX('Policy Characteristics'!A:A,MATCH($C647,'Policy Characteristics'!$C:$C,0)))</f>
        <v>Industry</v>
      </c>
      <c r="B647" s="375" t="str">
        <f>IF(ISBLANK(INDEX('Policy Characteristics'!B:B,MATCH($C647,'Policy Characteristics'!$C:$C,0))),"",INDEX('Policy Characteristics'!B:B,MATCH($C647,'Policy Characteristics'!$C:$C,0)))</f>
        <v>Non BAU Industry CCS Subsidy</v>
      </c>
      <c r="C647" s="363" t="str">
        <f t="shared" si="34"/>
        <v>Boolean Use Non BAU Industry CCS Subsidies</v>
      </c>
      <c r="D647" s="356" t="s">
        <v>877</v>
      </c>
      <c r="E647" s="356"/>
      <c r="F647" t="s">
        <v>878</v>
      </c>
      <c r="H647" s="18">
        <v>2739</v>
      </c>
      <c r="I647" s="376" t="s">
        <v>731</v>
      </c>
      <c r="J647" s="377" t="str">
        <f>IF(ISBLANK(INDEX('Policy Characteristics'!D:D,MATCH($C647,'Policy Characteristics'!$C:$C,0))),"",INDEX('Policy Characteristics'!D:D,MATCH($C647,'Policy Characteristics'!$C:$C,0)))</f>
        <v>Industry CCS</v>
      </c>
      <c r="K647" s="363"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63" t="str">
        <f>IF(ISBLANK(INDEX('Policy Characteristics'!I:I,MATCH($C647,'Policy Characteristics'!$C:$C,0))),"",INDEX('Policy Characteristics'!I:I,MATCH($C647,'Policy Characteristics'!$C:$C,0)))</f>
        <v>on/off</v>
      </c>
      <c r="P647" s="363"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363" t="str">
        <f>IF(ISBLANK(INDEX('Policy Characteristics'!K:K,MATCH($C647,'Policy Characteristics'!$C:$C,0))),"",INDEX('Policy Characteristics'!K:K,MATCH($C647,'Policy Characteristics'!$C:$C,0)))</f>
        <v>ccs.html#ccs</v>
      </c>
      <c r="R647" s="363" t="str">
        <f>IF(ISBLANK(INDEX('Policy Characteristics'!L:L,MATCH($C647,'Policy Characteristics'!$C:$C,0))),"",INDEX('Policy Characteristics'!L:L,MATCH($C647,'Policy Characteristics'!$C:$C,0)))</f>
        <v>carbon-capture-and-sequestration.html</v>
      </c>
    </row>
    <row r="648" spans="1:18" ht="19.95" customHeight="1">
      <c r="A648" s="363" t="str">
        <f>IF(ISBLANK(INDEX('Policy Characteristics'!A:A,MATCH($C648,'Policy Characteristics'!$C:$C,0))),"",INDEX('Policy Characteristics'!A:A,MATCH($C648,'Policy Characteristics'!$C:$C,0)))</f>
        <v>Industry</v>
      </c>
      <c r="B648" s="375" t="str">
        <f>IF(ISBLANK(INDEX('Policy Characteristics'!B:B,MATCH($C648,'Policy Characteristics'!$C:$C,0))),"",INDEX('Policy Characteristics'!B:B,MATCH($C648,'Policy Characteristics'!$C:$C,0)))</f>
        <v>Non BAU Industry CCS Subsidy</v>
      </c>
      <c r="C648" s="363" t="str">
        <f t="shared" si="34"/>
        <v>Boolean Use Non BAU Industry CCS Subsidies</v>
      </c>
      <c r="D648" s="356" t="s">
        <v>879</v>
      </c>
      <c r="E648" s="356"/>
      <c r="F648" t="s">
        <v>880</v>
      </c>
      <c r="H648" s="18">
        <v>2740</v>
      </c>
      <c r="I648" s="376" t="s">
        <v>731</v>
      </c>
      <c r="J648" s="377" t="str">
        <f>IF(ISBLANK(INDEX('Policy Characteristics'!D:D,MATCH($C648,'Policy Characteristics'!$C:$C,0))),"",INDEX('Policy Characteristics'!D:D,MATCH($C648,'Policy Characteristics'!$C:$C,0)))</f>
        <v>Industry CCS</v>
      </c>
      <c r="K648" s="363"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63" t="str">
        <f>IF(ISBLANK(INDEX('Policy Characteristics'!I:I,MATCH($C648,'Policy Characteristics'!$C:$C,0))),"",INDEX('Policy Characteristics'!I:I,MATCH($C648,'Policy Characteristics'!$C:$C,0)))</f>
        <v>on/off</v>
      </c>
      <c r="P648" s="363"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363" t="str">
        <f>IF(ISBLANK(INDEX('Policy Characteristics'!K:K,MATCH($C648,'Policy Characteristics'!$C:$C,0))),"",INDEX('Policy Characteristics'!K:K,MATCH($C648,'Policy Characteristics'!$C:$C,0)))</f>
        <v>ccs.html#ccs</v>
      </c>
      <c r="R648" s="363" t="str">
        <f>IF(ISBLANK(INDEX('Policy Characteristics'!L:L,MATCH($C648,'Policy Characteristics'!$C:$C,0))),"",INDEX('Policy Characteristics'!L:L,MATCH($C648,'Policy Characteristics'!$C:$C,0)))</f>
        <v>carbon-capture-and-sequestration.html</v>
      </c>
    </row>
    <row r="649" spans="1:18" ht="19.95" customHeight="1">
      <c r="A649" s="363" t="str">
        <f>IF(ISBLANK(INDEX('Policy Characteristics'!A:A,MATCH($C649,'Policy Characteristics'!$C:$C,0))),"",INDEX('Policy Characteristics'!A:A,MATCH($C649,'Policy Characteristics'!$C:$C,0)))</f>
        <v>Industry</v>
      </c>
      <c r="B649" s="375" t="str">
        <f>IF(ISBLANK(INDEX('Policy Characteristics'!B:B,MATCH($C649,'Policy Characteristics'!$C:$C,0))),"",INDEX('Policy Characteristics'!B:B,MATCH($C649,'Policy Characteristics'!$C:$C,0)))</f>
        <v>Non BAU Industry CCS Subsidy</v>
      </c>
      <c r="C649" s="363" t="str">
        <f t="shared" si="34"/>
        <v>Boolean Use Non BAU Industry CCS Subsidies</v>
      </c>
      <c r="D649" s="356" t="s">
        <v>881</v>
      </c>
      <c r="E649" s="356"/>
      <c r="F649" t="s">
        <v>882</v>
      </c>
      <c r="H649" s="18">
        <v>2741</v>
      </c>
      <c r="I649" s="376" t="s">
        <v>731</v>
      </c>
      <c r="J649" s="377" t="str">
        <f>IF(ISBLANK(INDEX('Policy Characteristics'!D:D,MATCH($C649,'Policy Characteristics'!$C:$C,0))),"",INDEX('Policy Characteristics'!D:D,MATCH($C649,'Policy Characteristics'!$C:$C,0)))</f>
        <v>Industry CCS</v>
      </c>
      <c r="K649" s="363"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63" t="str">
        <f>IF(ISBLANK(INDEX('Policy Characteristics'!I:I,MATCH($C649,'Policy Characteristics'!$C:$C,0))),"",INDEX('Policy Characteristics'!I:I,MATCH($C649,'Policy Characteristics'!$C:$C,0)))</f>
        <v>on/off</v>
      </c>
      <c r="P649" s="363"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363" t="str">
        <f>IF(ISBLANK(INDEX('Policy Characteristics'!K:K,MATCH($C649,'Policy Characteristics'!$C:$C,0))),"",INDEX('Policy Characteristics'!K:K,MATCH($C649,'Policy Characteristics'!$C:$C,0)))</f>
        <v>ccs.html#ccs</v>
      </c>
      <c r="R649" s="363" t="str">
        <f>IF(ISBLANK(INDEX('Policy Characteristics'!L:L,MATCH($C649,'Policy Characteristics'!$C:$C,0))),"",INDEX('Policy Characteristics'!L:L,MATCH($C649,'Policy Characteristics'!$C:$C,0)))</f>
        <v>carbon-capture-and-sequestration.html</v>
      </c>
    </row>
    <row r="650" spans="1:18" ht="19.95" customHeight="1">
      <c r="A650" s="363" t="str">
        <f>IF(ISBLANK(INDEX('Policy Characteristics'!A:A,MATCH($C650,'Policy Characteristics'!$C:$C,0))),"",INDEX('Policy Characteristics'!A:A,MATCH($C650,'Policy Characteristics'!$C:$C,0)))</f>
        <v>Industry</v>
      </c>
      <c r="B650" s="375" t="str">
        <f>IF(ISBLANK(INDEX('Policy Characteristics'!B:B,MATCH($C650,'Policy Characteristics'!$C:$C,0))),"",INDEX('Policy Characteristics'!B:B,MATCH($C650,'Policy Characteristics'!$C:$C,0)))</f>
        <v>Non BAU Industry CCS Subsidy</v>
      </c>
      <c r="C650" s="363" t="str">
        <f t="shared" si="34"/>
        <v>Boolean Use Non BAU Industry CCS Subsidies</v>
      </c>
      <c r="D650" s="356" t="s">
        <v>883</v>
      </c>
      <c r="E650" s="356"/>
      <c r="F650" t="s">
        <v>884</v>
      </c>
      <c r="H650" s="18">
        <v>2742</v>
      </c>
      <c r="I650" s="376" t="s">
        <v>731</v>
      </c>
      <c r="J650" s="377" t="str">
        <f>IF(ISBLANK(INDEX('Policy Characteristics'!D:D,MATCH($C650,'Policy Characteristics'!$C:$C,0))),"",INDEX('Policy Characteristics'!D:D,MATCH($C650,'Policy Characteristics'!$C:$C,0)))</f>
        <v>Industry CCS</v>
      </c>
      <c r="K650" s="363"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63" t="str">
        <f>IF(ISBLANK(INDEX('Policy Characteristics'!I:I,MATCH($C650,'Policy Characteristics'!$C:$C,0))),"",INDEX('Policy Characteristics'!I:I,MATCH($C650,'Policy Characteristics'!$C:$C,0)))</f>
        <v>on/off</v>
      </c>
      <c r="P650" s="363"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363" t="str">
        <f>IF(ISBLANK(INDEX('Policy Characteristics'!K:K,MATCH($C650,'Policy Characteristics'!$C:$C,0))),"",INDEX('Policy Characteristics'!K:K,MATCH($C650,'Policy Characteristics'!$C:$C,0)))</f>
        <v>ccs.html#ccs</v>
      </c>
      <c r="R650" s="363" t="str">
        <f>IF(ISBLANK(INDEX('Policy Characteristics'!L:L,MATCH($C650,'Policy Characteristics'!$C:$C,0))),"",INDEX('Policy Characteristics'!L:L,MATCH($C650,'Policy Characteristics'!$C:$C,0)))</f>
        <v>carbon-capture-and-sequestration.html</v>
      </c>
    </row>
    <row r="651" spans="1:18" ht="19.95" customHeight="1">
      <c r="A651" s="363" t="str">
        <f>IF(ISBLANK(INDEX('Policy Characteristics'!A:A,MATCH($C651,'Policy Characteristics'!$C:$C,0))),"",INDEX('Policy Characteristics'!A:A,MATCH($C651,'Policy Characteristics'!$C:$C,0)))</f>
        <v>Industry</v>
      </c>
      <c r="B651" s="375" t="str">
        <f>IF(ISBLANK(INDEX('Policy Characteristics'!B:B,MATCH($C651,'Policy Characteristics'!$C:$C,0))),"",INDEX('Policy Characteristics'!B:B,MATCH($C651,'Policy Characteristics'!$C:$C,0)))</f>
        <v>Non BAU Industry CCS Subsidy</v>
      </c>
      <c r="C651" s="363" t="str">
        <f t="shared" si="34"/>
        <v>Boolean Use Non BAU Industry CCS Subsidies</v>
      </c>
      <c r="D651" s="356" t="s">
        <v>885</v>
      </c>
      <c r="E651" s="356"/>
      <c r="F651" t="s">
        <v>886</v>
      </c>
      <c r="H651" s="18">
        <v>2743</v>
      </c>
      <c r="I651" s="376" t="s">
        <v>731</v>
      </c>
      <c r="J651" s="377" t="str">
        <f>IF(ISBLANK(INDEX('Policy Characteristics'!D:D,MATCH($C651,'Policy Characteristics'!$C:$C,0))),"",INDEX('Policy Characteristics'!D:D,MATCH($C651,'Policy Characteristics'!$C:$C,0)))</f>
        <v>Industry CCS</v>
      </c>
      <c r="K651" s="363"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63" t="str">
        <f>IF(ISBLANK(INDEX('Policy Characteristics'!I:I,MATCH($C651,'Policy Characteristics'!$C:$C,0))),"",INDEX('Policy Characteristics'!I:I,MATCH($C651,'Policy Characteristics'!$C:$C,0)))</f>
        <v>on/off</v>
      </c>
      <c r="P651" s="363"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363" t="str">
        <f>IF(ISBLANK(INDEX('Policy Characteristics'!K:K,MATCH($C651,'Policy Characteristics'!$C:$C,0))),"",INDEX('Policy Characteristics'!K:K,MATCH($C651,'Policy Characteristics'!$C:$C,0)))</f>
        <v>ccs.html#ccs</v>
      </c>
      <c r="R651" s="363" t="str">
        <f>IF(ISBLANK(INDEX('Policy Characteristics'!L:L,MATCH($C651,'Policy Characteristics'!$C:$C,0))),"",INDEX('Policy Characteristics'!L:L,MATCH($C651,'Policy Characteristics'!$C:$C,0)))</f>
        <v>carbon-capture-and-sequestration.html</v>
      </c>
    </row>
    <row r="652" spans="1:18" ht="19.95" customHeight="1">
      <c r="A652" s="363" t="str">
        <f>IF(ISBLANK(INDEX('Policy Characteristics'!A:A,MATCH($C652,'Policy Characteristics'!$C:$C,0))),"",INDEX('Policy Characteristics'!A:A,MATCH($C652,'Policy Characteristics'!$C:$C,0)))</f>
        <v>Industry</v>
      </c>
      <c r="B652" s="375" t="str">
        <f>IF(ISBLANK(INDEX('Policy Characteristics'!B:B,MATCH($C652,'Policy Characteristics'!$C:$C,0))),"",INDEX('Policy Characteristics'!B:B,MATCH($C652,'Policy Characteristics'!$C:$C,0)))</f>
        <v>Non BAU Industry CCS Subsidy</v>
      </c>
      <c r="C652" s="363" t="str">
        <f t="shared" si="34"/>
        <v>Boolean Use Non BAU Industry CCS Subsidies</v>
      </c>
      <c r="D652" s="356" t="s">
        <v>887</v>
      </c>
      <c r="E652" s="356"/>
      <c r="F652" t="s">
        <v>888</v>
      </c>
      <c r="H652" s="18">
        <v>2744</v>
      </c>
      <c r="I652" s="376" t="s">
        <v>731</v>
      </c>
      <c r="J652" s="377" t="str">
        <f>IF(ISBLANK(INDEX('Policy Characteristics'!D:D,MATCH($C652,'Policy Characteristics'!$C:$C,0))),"",INDEX('Policy Characteristics'!D:D,MATCH($C652,'Policy Characteristics'!$C:$C,0)))</f>
        <v>Industry CCS</v>
      </c>
      <c r="K652" s="363"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63" t="str">
        <f>IF(ISBLANK(INDEX('Policy Characteristics'!I:I,MATCH($C652,'Policy Characteristics'!$C:$C,0))),"",INDEX('Policy Characteristics'!I:I,MATCH($C652,'Policy Characteristics'!$C:$C,0)))</f>
        <v>on/off</v>
      </c>
      <c r="P652" s="363"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363" t="str">
        <f>IF(ISBLANK(INDEX('Policy Characteristics'!K:K,MATCH($C652,'Policy Characteristics'!$C:$C,0))),"",INDEX('Policy Characteristics'!K:K,MATCH($C652,'Policy Characteristics'!$C:$C,0)))</f>
        <v>ccs.html#ccs</v>
      </c>
      <c r="R652" s="363" t="str">
        <f>IF(ISBLANK(INDEX('Policy Characteristics'!L:L,MATCH($C652,'Policy Characteristics'!$C:$C,0))),"",INDEX('Policy Characteristics'!L:L,MATCH($C652,'Policy Characteristics'!$C:$C,0)))</f>
        <v>carbon-capture-and-sequestration.html</v>
      </c>
    </row>
    <row r="653" spans="1:18" ht="19.95" customHeight="1">
      <c r="A653" s="363" t="str">
        <f>IF(ISBLANK(INDEX('Policy Characteristics'!A:A,MATCH($C653,'Policy Characteristics'!$C:$C,0))),"",INDEX('Policy Characteristics'!A:A,MATCH($C653,'Policy Characteristics'!$C:$C,0)))</f>
        <v>Industry</v>
      </c>
      <c r="B653" s="375" t="str">
        <f>IF(ISBLANK(INDEX('Policy Characteristics'!B:B,MATCH($C653,'Policy Characteristics'!$C:$C,0))),"",INDEX('Policy Characteristics'!B:B,MATCH($C653,'Policy Characteristics'!$C:$C,0)))</f>
        <v>Non BAU Industry CCS Subsidy</v>
      </c>
      <c r="C653" s="363" t="str">
        <f t="shared" si="34"/>
        <v>Boolean Use Non BAU Industry CCS Subsidies</v>
      </c>
      <c r="D653" s="356" t="s">
        <v>889</v>
      </c>
      <c r="E653" s="356"/>
      <c r="F653" t="s">
        <v>890</v>
      </c>
      <c r="H653" s="18">
        <v>2745</v>
      </c>
      <c r="I653" s="376" t="s">
        <v>731</v>
      </c>
      <c r="J653" s="377" t="str">
        <f>IF(ISBLANK(INDEX('Policy Characteristics'!D:D,MATCH($C653,'Policy Characteristics'!$C:$C,0))),"",INDEX('Policy Characteristics'!D:D,MATCH($C653,'Policy Characteristics'!$C:$C,0)))</f>
        <v>Industry CCS</v>
      </c>
      <c r="K653" s="363"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63" t="str">
        <f>IF(ISBLANK(INDEX('Policy Characteristics'!I:I,MATCH($C653,'Policy Characteristics'!$C:$C,0))),"",INDEX('Policy Characteristics'!I:I,MATCH($C653,'Policy Characteristics'!$C:$C,0)))</f>
        <v>on/off</v>
      </c>
      <c r="P653" s="363"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363" t="str">
        <f>IF(ISBLANK(INDEX('Policy Characteristics'!K:K,MATCH($C653,'Policy Characteristics'!$C:$C,0))),"",INDEX('Policy Characteristics'!K:K,MATCH($C653,'Policy Characteristics'!$C:$C,0)))</f>
        <v>ccs.html#ccs</v>
      </c>
      <c r="R653" s="363" t="str">
        <f>IF(ISBLANK(INDEX('Policy Characteristics'!L:L,MATCH($C653,'Policy Characteristics'!$C:$C,0))),"",INDEX('Policy Characteristics'!L:L,MATCH($C653,'Policy Characteristics'!$C:$C,0)))</f>
        <v>carbon-capture-and-sequestration.html</v>
      </c>
    </row>
    <row r="654" spans="1:18" ht="19.95" customHeight="1">
      <c r="A654" s="363" t="str">
        <f>IF(ISBLANK(INDEX('Policy Characteristics'!A:A,MATCH($C654,'Policy Characteristics'!$C:$C,0))),"",INDEX('Policy Characteristics'!A:A,MATCH($C654,'Policy Characteristics'!$C:$C,0)))</f>
        <v>Industry</v>
      </c>
      <c r="B654" s="375" t="str">
        <f>IF(ISBLANK(INDEX('Policy Characteristics'!B:B,MATCH($C654,'Policy Characteristics'!$C:$C,0))),"",INDEX('Policy Characteristics'!B:B,MATCH($C654,'Policy Characteristics'!$C:$C,0)))</f>
        <v>Non BAU Industry CCS Subsidy</v>
      </c>
      <c r="C654" s="363" t="str">
        <f t="shared" si="34"/>
        <v>Boolean Use Non BAU Industry CCS Subsidies</v>
      </c>
      <c r="D654" s="356" t="s">
        <v>891</v>
      </c>
      <c r="E654" s="356"/>
      <c r="F654" t="s">
        <v>892</v>
      </c>
      <c r="H654" s="18">
        <v>2746</v>
      </c>
      <c r="I654" s="376" t="s">
        <v>731</v>
      </c>
      <c r="J654" s="377" t="str">
        <f>IF(ISBLANK(INDEX('Policy Characteristics'!D:D,MATCH($C654,'Policy Characteristics'!$C:$C,0))),"",INDEX('Policy Characteristics'!D:D,MATCH($C654,'Policy Characteristics'!$C:$C,0)))</f>
        <v>Industry CCS</v>
      </c>
      <c r="K654" s="363"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63" t="str">
        <f>IF(ISBLANK(INDEX('Policy Characteristics'!I:I,MATCH($C654,'Policy Characteristics'!$C:$C,0))),"",INDEX('Policy Characteristics'!I:I,MATCH($C654,'Policy Characteristics'!$C:$C,0)))</f>
        <v>on/off</v>
      </c>
      <c r="P654" s="363"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363" t="str">
        <f>IF(ISBLANK(INDEX('Policy Characteristics'!K:K,MATCH($C654,'Policy Characteristics'!$C:$C,0))),"",INDEX('Policy Characteristics'!K:K,MATCH($C654,'Policy Characteristics'!$C:$C,0)))</f>
        <v>ccs.html#ccs</v>
      </c>
      <c r="R654" s="363" t="str">
        <f>IF(ISBLANK(INDEX('Policy Characteristics'!L:L,MATCH($C654,'Policy Characteristics'!$C:$C,0))),"",INDEX('Policy Characteristics'!L:L,MATCH($C654,'Policy Characteristics'!$C:$C,0)))</f>
        <v>carbon-capture-and-sequestration.html</v>
      </c>
    </row>
    <row r="655" spans="1:18" ht="19.95" customHeight="1">
      <c r="A655" s="363" t="str">
        <f>IF(ISBLANK(INDEX('Policy Characteristics'!A:A,MATCH($C655,'Policy Characteristics'!$C:$C,0))),"",INDEX('Policy Characteristics'!A:A,MATCH($C655,'Policy Characteristics'!$C:$C,0)))</f>
        <v>Industry</v>
      </c>
      <c r="B655" s="375" t="str">
        <f>IF(ISBLANK(INDEX('Policy Characteristics'!B:B,MATCH($C655,'Policy Characteristics'!$C:$C,0))),"",INDEX('Policy Characteristics'!B:B,MATCH($C655,'Policy Characteristics'!$C:$C,0)))</f>
        <v>Non BAU Industry CCS Subsidy</v>
      </c>
      <c r="C655" s="363" t="str">
        <f t="shared" si="34"/>
        <v>Boolean Use Non BAU Industry CCS Subsidies</v>
      </c>
      <c r="D655" s="356" t="s">
        <v>893</v>
      </c>
      <c r="E655" s="356"/>
      <c r="F655" t="s">
        <v>894</v>
      </c>
      <c r="H655" s="18">
        <v>2747</v>
      </c>
      <c r="I655" s="376" t="s">
        <v>731</v>
      </c>
      <c r="J655" s="377" t="str">
        <f>IF(ISBLANK(INDEX('Policy Characteristics'!D:D,MATCH($C655,'Policy Characteristics'!$C:$C,0))),"",INDEX('Policy Characteristics'!D:D,MATCH($C655,'Policy Characteristics'!$C:$C,0)))</f>
        <v>Industry CCS</v>
      </c>
      <c r="K655" s="363"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63" t="str">
        <f>IF(ISBLANK(INDEX('Policy Characteristics'!I:I,MATCH($C655,'Policy Characteristics'!$C:$C,0))),"",INDEX('Policy Characteristics'!I:I,MATCH($C655,'Policy Characteristics'!$C:$C,0)))</f>
        <v>on/off</v>
      </c>
      <c r="P655" s="363"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363" t="str">
        <f>IF(ISBLANK(INDEX('Policy Characteristics'!K:K,MATCH($C655,'Policy Characteristics'!$C:$C,0))),"",INDEX('Policy Characteristics'!K:K,MATCH($C655,'Policy Characteristics'!$C:$C,0)))</f>
        <v>ccs.html#ccs</v>
      </c>
      <c r="R655" s="363" t="str">
        <f>IF(ISBLANK(INDEX('Policy Characteristics'!L:L,MATCH($C655,'Policy Characteristics'!$C:$C,0))),"",INDEX('Policy Characteristics'!L:L,MATCH($C655,'Policy Characteristics'!$C:$C,0)))</f>
        <v>carbon-capture-and-sequestration.html</v>
      </c>
    </row>
    <row r="656" spans="1:18" ht="19.95" customHeight="1">
      <c r="A656" s="363" t="str">
        <f>IF(ISBLANK(INDEX('Policy Characteristics'!A:A,MATCH($C656,'Policy Characteristics'!$C:$C,0))),"",INDEX('Policy Characteristics'!A:A,MATCH($C656,'Policy Characteristics'!$C:$C,0)))</f>
        <v>Industry</v>
      </c>
      <c r="B656" s="375" t="str">
        <f>IF(ISBLANK(INDEX('Policy Characteristics'!B:B,MATCH($C656,'Policy Characteristics'!$C:$C,0))),"",INDEX('Policy Characteristics'!B:B,MATCH($C656,'Policy Characteristics'!$C:$C,0)))</f>
        <v>Cement Clinker Substitution</v>
      </c>
      <c r="C656" t="s">
        <v>393</v>
      </c>
      <c r="D656" s="255"/>
      <c r="E656" s="255"/>
      <c r="F656" s="255"/>
      <c r="G656" s="255"/>
      <c r="H656" s="18">
        <v>43</v>
      </c>
      <c r="I656" s="376" t="s">
        <v>731</v>
      </c>
      <c r="J656" s="377" t="str">
        <f>IF(ISBLANK(INDEX('Policy Characteristics'!D:D,MATCH($C656,'Policy Characteristics'!$C:$C,0))),"",INDEX('Policy Characteristics'!D:D,MATCH($C656,'Policy Characteristics'!$C:$C,0)))</f>
        <v>Cement Clinker Substitution</v>
      </c>
      <c r="K656" s="363"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63" t="str">
        <f>IF(ISBLANK(INDEX('Policy Characteristics'!I:I,MATCH($C656,'Policy Characteristics'!$C:$C,0))),"",INDEX('Policy Characteristics'!I:I,MATCH($C656,'Policy Characteristics'!$C:$C,0)))</f>
        <v>% of potential achieved</v>
      </c>
      <c r="P656" s="363"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63" t="str">
        <f>IF(ISBLANK(INDEX('Policy Characteristics'!K:K,MATCH($C656,'Policy Characteristics'!$C:$C,0))),"",INDEX('Policy Characteristics'!K:K,MATCH($C656,'Policy Characteristics'!$C:$C,0)))</f>
        <v>industry-ag-main.html#clinker</v>
      </c>
      <c r="R656" s="363" t="str">
        <f>IF(ISBLANK(INDEX('Policy Characteristics'!L:L,MATCH($C656,'Policy Characteristics'!$C:$C,0))),"",INDEX('Policy Characteristics'!L:L,MATCH($C656,'Policy Characteristics'!$C:$C,0)))</f>
        <v>cement-clinker-substitution.html</v>
      </c>
    </row>
    <row r="657" spans="1:18" s="363" customFormat="1" ht="19.95" customHeight="1">
      <c r="A657" s="363" t="str">
        <f>IF(ISBLANK(INDEX('Policy Characteristics'!A:A,MATCH($C657,'Policy Characteristics'!$C:$C,0))),"",INDEX('Policy Characteristics'!A:A,MATCH($C657,'Policy Characteristics'!$C:$C,0)))</f>
        <v>Industry</v>
      </c>
      <c r="B657" s="375" t="str">
        <f>IF(ISBLANK(INDEX('Policy Characteristics'!B:B,MATCH($C657,'Policy Characteristics'!$C:$C,0))),"",INDEX('Policy Characteristics'!B:B,MATCH($C657,'Policy Characteristics'!$C:$C,0)))</f>
        <v>Cogeneration and Waste Heat Recovery</v>
      </c>
      <c r="C657" t="s">
        <v>400</v>
      </c>
      <c r="D657" s="255"/>
      <c r="E657" s="255"/>
      <c r="F657" s="255"/>
      <c r="G657" s="255"/>
      <c r="H657" s="18">
        <v>44</v>
      </c>
      <c r="I657" s="376" t="s">
        <v>731</v>
      </c>
      <c r="J657" s="377" t="str">
        <f>IF(ISBLANK(INDEX('Policy Characteristics'!D:D,MATCH($C657,'Policy Characteristics'!$C:$C,0))),"",INDEX('Policy Characteristics'!D:D,MATCH($C657,'Policy Characteristics'!$C:$C,0)))</f>
        <v>Cogeneration and Waste Heat Recovery</v>
      </c>
      <c r="K657" s="363"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63" t="str">
        <f>IF(ISBLANK(INDEX('Policy Characteristics'!I:I,MATCH($C657,'Policy Characteristics'!$C:$C,0))),"",INDEX('Policy Characteristics'!I:I,MATCH($C657,'Policy Characteristics'!$C:$C,0)))</f>
        <v>% of potential achieved</v>
      </c>
      <c r="P657" s="363"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63" t="str">
        <f>IF(ISBLANK(INDEX('Policy Characteristics'!K:K,MATCH($C657,'Policy Characteristics'!$C:$C,0))),"",INDEX('Policy Characteristics'!K:K,MATCH($C657,'Policy Characteristics'!$C:$C,0)))</f>
        <v>industry-ag-main.html#cogen</v>
      </c>
      <c r="R657" s="363" t="str">
        <f>IF(ISBLANK(INDEX('Policy Characteristics'!L:L,MATCH($C657,'Policy Characteristics'!$C:$C,0))),"",INDEX('Policy Characteristics'!L:L,MATCH($C657,'Policy Characteristics'!$C:$C,0)))</f>
        <v>cogeneration-and-waste-heat-recovery.html</v>
      </c>
    </row>
    <row r="658" spans="1:18" s="363" customFormat="1" ht="19.95" customHeight="1">
      <c r="A658" s="363" t="str">
        <f>IF(ISBLANK(INDEX('Policy Characteristics'!A:A,MATCH($C658,'Policy Characteristics'!$C:$C,0))),"",INDEX('Policy Characteristics'!A:A,MATCH($C658,'Policy Characteristics'!$C:$C,0)))</f>
        <v>Industry</v>
      </c>
      <c r="B658" s="375" t="str">
        <f>IF(ISBLANK(INDEX('Policy Characteristics'!B:B,MATCH($C658,'Policy Characteristics'!$C:$C,0))),"",INDEX('Policy Characteristics'!B:B,MATCH($C658,'Policy Characteristics'!$C:$C,0)))</f>
        <v>Early Retirement of Industrial Facilities</v>
      </c>
      <c r="C658" t="s">
        <v>406</v>
      </c>
      <c r="D658" s="255"/>
      <c r="E658" s="255"/>
      <c r="F658" s="255"/>
      <c r="G658" s="255"/>
      <c r="H658" s="18">
        <v>45</v>
      </c>
      <c r="I658" s="376" t="s">
        <v>731</v>
      </c>
      <c r="J658" s="377" t="str">
        <f>IF(ISBLANK(INDEX('Policy Characteristics'!D:D,MATCH($C658,'Policy Characteristics'!$C:$C,0))),"",INDEX('Policy Characteristics'!D:D,MATCH($C658,'Policy Characteristics'!$C:$C,0)))</f>
        <v>Early Retirement of Industrial Facilities</v>
      </c>
      <c r="K658" s="363"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63" t="str">
        <f>IF(ISBLANK(INDEX('Policy Characteristics'!I:I,MATCH($C658,'Policy Characteristics'!$C:$C,0))),"",INDEX('Policy Characteristics'!I:I,MATCH($C658,'Policy Characteristics'!$C:$C,0)))</f>
        <v>% of potential achieved</v>
      </c>
      <c r="P658" s="363"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63" t="str">
        <f>IF(ISBLANK(INDEX('Policy Characteristics'!K:K,MATCH($C658,'Policy Characteristics'!$C:$C,0))),"",INDEX('Policy Characteristics'!K:K,MATCH($C658,'Policy Characteristics'!$C:$C,0)))</f>
        <v>industry-ag-main.html#early-ret</v>
      </c>
      <c r="R658" s="363" t="str">
        <f>IF(ISBLANK(INDEX('Policy Characteristics'!L:L,MATCH($C658,'Policy Characteristics'!$C:$C,0))),"",INDEX('Policy Characteristics'!L:L,MATCH($C658,'Policy Characteristics'!$C:$C,0)))</f>
        <v>early-retirement-of-industrial-facilities.html</v>
      </c>
    </row>
    <row r="659" spans="1:18" ht="19.95" customHeight="1">
      <c r="A659" s="363" t="str">
        <f>IF(ISBLANK(INDEX('Policy Characteristics'!A:A,MATCH($C659,'Policy Characteristics'!$C:$C,0))),"",INDEX('Policy Characteristics'!A:A,MATCH($C659,'Policy Characteristics'!$C:$C,0)))</f>
        <v>Industry</v>
      </c>
      <c r="B659" s="375" t="str">
        <f>IF(ISBLANK(INDEX('Policy Characteristics'!B:B,MATCH($C659,'Policy Characteristics'!$C:$C,0))),"",INDEX('Policy Characteristics'!B:B,MATCH($C659,'Policy Characteristics'!$C:$C,0)))</f>
        <v>Electrification</v>
      </c>
      <c r="C659" t="s">
        <v>425</v>
      </c>
      <c r="D659" s="255" t="s">
        <v>845</v>
      </c>
      <c r="E659" t="s">
        <v>899</v>
      </c>
      <c r="F659" t="s">
        <v>846</v>
      </c>
      <c r="G659" s="255" t="s">
        <v>900</v>
      </c>
      <c r="H659" s="18">
        <v>1834</v>
      </c>
      <c r="I659" s="376" t="s">
        <v>731</v>
      </c>
      <c r="J659" s="377" t="str">
        <f>IF(ISBLANK(INDEX('Policy Characteristics'!D:D,MATCH($C659,'Policy Characteristics'!$C:$C,0))),"",INDEX('Policy Characteristics'!D:D,MATCH($C659,'Policy Characteristics'!$C:$C,0)))</f>
        <v>Electrification</v>
      </c>
      <c r="K659" s="363"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63" t="str">
        <f>IF(ISBLANK(INDEX('Policy Characteristics'!I:I,MATCH($C659,'Policy Characteristics'!$C:$C,0))),"",INDEX('Policy Characteristics'!I:I,MATCH($C659,'Policy Characteristics'!$C:$C,0)))</f>
        <v>% of fuel shifted</v>
      </c>
      <c r="P659" s="363"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63" t="str">
        <f>IF(ISBLANK(INDEX('Policy Characteristics'!K:K,MATCH($C659,'Policy Characteristics'!$C:$C,0))),"",INDEX('Policy Characteristics'!K:K,MATCH($C659,'Policy Characteristics'!$C:$C,0)))</f>
        <v>industry-ag-main.html#fuel-switching</v>
      </c>
      <c r="R659" s="363" t="str">
        <f>IF(ISBLANK(INDEX('Policy Characteristics'!L:L,MATCH($C659,'Policy Characteristics'!$C:$C,0))),"",INDEX('Policy Characteristics'!L:L,MATCH($C659,'Policy Characteristics'!$C:$C,0)))</f>
        <v>industry-elec-and-hydrogen.html</v>
      </c>
    </row>
    <row r="660" spans="1:18" ht="19.95" customHeight="1">
      <c r="A660" s="363" t="str">
        <f>IF(ISBLANK(INDEX('Policy Characteristics'!A:A,MATCH($C660,'Policy Characteristics'!$C:$C,0))),"",INDEX('Policy Characteristics'!A:A,MATCH($C660,'Policy Characteristics'!$C:$C,0)))</f>
        <v>Industry</v>
      </c>
      <c r="B660" s="375" t="str">
        <f>IF(ISBLANK(INDEX('Policy Characteristics'!B:B,MATCH($C660,'Policy Characteristics'!$C:$C,0))),"",INDEX('Policy Characteristics'!B:B,MATCH($C660,'Policy Characteristics'!$C:$C,0)))</f>
        <v>Electrification</v>
      </c>
      <c r="C660" s="363" t="str">
        <f t="shared" ref="C660:C685" si="35">C$659</f>
        <v>Fraction of Eligible Industrial Energy Use Shifted to Electricity</v>
      </c>
      <c r="D660" s="255" t="s">
        <v>845</v>
      </c>
      <c r="E660" t="s">
        <v>901</v>
      </c>
      <c r="F660" t="s">
        <v>846</v>
      </c>
      <c r="G660" s="255" t="s">
        <v>902</v>
      </c>
      <c r="H660" s="18">
        <v>1835</v>
      </c>
      <c r="I660" s="376" t="s">
        <v>731</v>
      </c>
      <c r="J660" s="377" t="str">
        <f>IF(ISBLANK(INDEX('Policy Characteristics'!D:D,MATCH($C660,'Policy Characteristics'!$C:$C,0))),"",INDEX('Policy Characteristics'!D:D,MATCH($C660,'Policy Characteristics'!$C:$C,0)))</f>
        <v>Electrification</v>
      </c>
      <c r="K660" s="363"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63" t="str">
        <f>IF(ISBLANK(INDEX('Policy Characteristics'!I:I,MATCH($C660,'Policy Characteristics'!$C:$C,0))),"",INDEX('Policy Characteristics'!I:I,MATCH($C660,'Policy Characteristics'!$C:$C,0)))</f>
        <v>% of fuel shifted</v>
      </c>
      <c r="P660" s="363"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63" t="str">
        <f>IF(ISBLANK(INDEX('Policy Characteristics'!K:K,MATCH($C660,'Policy Characteristics'!$C:$C,0))),"",INDEX('Policy Characteristics'!K:K,MATCH($C660,'Policy Characteristics'!$C:$C,0)))</f>
        <v>industry-ag-main.html#fuel-switching</v>
      </c>
      <c r="R660" s="363" t="str">
        <f>IF(ISBLANK(INDEX('Policy Characteristics'!L:L,MATCH($C660,'Policy Characteristics'!$C:$C,0))),"",INDEX('Policy Characteristics'!L:L,MATCH($C660,'Policy Characteristics'!$C:$C,0)))</f>
        <v>industry-elec-and-hydrogen.html</v>
      </c>
    </row>
    <row r="661" spans="1:18" ht="19.95" customHeight="1">
      <c r="A661" s="363" t="str">
        <f>IF(ISBLANK(INDEX('Policy Characteristics'!A:A,MATCH($C661,'Policy Characteristics'!$C:$C,0))),"",INDEX('Policy Characteristics'!A:A,MATCH($C661,'Policy Characteristics'!$C:$C,0)))</f>
        <v>Industry</v>
      </c>
      <c r="B661" s="375" t="str">
        <f>IF(ISBLANK(INDEX('Policy Characteristics'!B:B,MATCH($C661,'Policy Characteristics'!$C:$C,0))),"",INDEX('Policy Characteristics'!B:B,MATCH($C661,'Policy Characteristics'!$C:$C,0)))</f>
        <v>Electrification</v>
      </c>
      <c r="C661" s="363" t="str">
        <f t="shared" si="35"/>
        <v>Fraction of Eligible Industrial Energy Use Shifted to Electricity</v>
      </c>
      <c r="D661" s="255" t="s">
        <v>845</v>
      </c>
      <c r="E661" t="s">
        <v>903</v>
      </c>
      <c r="F661" t="s">
        <v>846</v>
      </c>
      <c r="G661" s="255" t="s">
        <v>904</v>
      </c>
      <c r="H661" s="18">
        <v>1836</v>
      </c>
      <c r="I661" s="376" t="s">
        <v>731</v>
      </c>
      <c r="J661" s="377" t="str">
        <f>IF(ISBLANK(INDEX('Policy Characteristics'!D:D,MATCH($C661,'Policy Characteristics'!$C:$C,0))),"",INDEX('Policy Characteristics'!D:D,MATCH($C661,'Policy Characteristics'!$C:$C,0)))</f>
        <v>Electrification</v>
      </c>
      <c r="K661" s="363"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63" t="str">
        <f>IF(ISBLANK(INDEX('Policy Characteristics'!I:I,MATCH($C661,'Policy Characteristics'!$C:$C,0))),"",INDEX('Policy Characteristics'!I:I,MATCH($C661,'Policy Characteristics'!$C:$C,0)))</f>
        <v>% of fuel shifted</v>
      </c>
      <c r="P661" s="363"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63" t="str">
        <f>IF(ISBLANK(INDEX('Policy Characteristics'!K:K,MATCH($C661,'Policy Characteristics'!$C:$C,0))),"",INDEX('Policy Characteristics'!K:K,MATCH($C661,'Policy Characteristics'!$C:$C,0)))</f>
        <v>industry-ag-main.html#fuel-switching</v>
      </c>
      <c r="R661" s="363" t="str">
        <f>IF(ISBLANK(INDEX('Policy Characteristics'!L:L,MATCH($C661,'Policy Characteristics'!$C:$C,0))),"",INDEX('Policy Characteristics'!L:L,MATCH($C661,'Policy Characteristics'!$C:$C,0)))</f>
        <v>industry-elec-and-hydrogen.html</v>
      </c>
    </row>
    <row r="662" spans="1:18" ht="19.95" customHeight="1">
      <c r="A662" s="363" t="str">
        <f>IF(ISBLANK(INDEX('Policy Characteristics'!A:A,MATCH($C662,'Policy Characteristics'!$C:$C,0))),"",INDEX('Policy Characteristics'!A:A,MATCH($C662,'Policy Characteristics'!$C:$C,0)))</f>
        <v>Industry</v>
      </c>
      <c r="B662" s="375" t="str">
        <f>IF(ISBLANK(INDEX('Policy Characteristics'!B:B,MATCH($C662,'Policy Characteristics'!$C:$C,0))),"",INDEX('Policy Characteristics'!B:B,MATCH($C662,'Policy Characteristics'!$C:$C,0)))</f>
        <v>Electrification</v>
      </c>
      <c r="C662" s="363" t="str">
        <f t="shared" si="35"/>
        <v>Fraction of Eligible Industrial Energy Use Shifted to Electricity</v>
      </c>
      <c r="D662" s="255" t="s">
        <v>845</v>
      </c>
      <c r="E662" t="s">
        <v>905</v>
      </c>
      <c r="F662" t="s">
        <v>846</v>
      </c>
      <c r="G662" s="255" t="s">
        <v>906</v>
      </c>
      <c r="H662" s="18">
        <v>1837</v>
      </c>
      <c r="I662" s="376" t="s">
        <v>731</v>
      </c>
      <c r="J662" s="377" t="str">
        <f>IF(ISBLANK(INDEX('Policy Characteristics'!D:D,MATCH($C662,'Policy Characteristics'!$C:$C,0))),"",INDEX('Policy Characteristics'!D:D,MATCH($C662,'Policy Characteristics'!$C:$C,0)))</f>
        <v>Electrification</v>
      </c>
      <c r="K662" s="363"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63" t="str">
        <f>IF(ISBLANK(INDEX('Policy Characteristics'!I:I,MATCH($C662,'Policy Characteristics'!$C:$C,0))),"",INDEX('Policy Characteristics'!I:I,MATCH($C662,'Policy Characteristics'!$C:$C,0)))</f>
        <v>% of fuel shifted</v>
      </c>
      <c r="P662" s="363"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63" t="str">
        <f>IF(ISBLANK(INDEX('Policy Characteristics'!K:K,MATCH($C662,'Policy Characteristics'!$C:$C,0))),"",INDEX('Policy Characteristics'!K:K,MATCH($C662,'Policy Characteristics'!$C:$C,0)))</f>
        <v>industry-ag-main.html#fuel-switching</v>
      </c>
      <c r="R662" s="363" t="str">
        <f>IF(ISBLANK(INDEX('Policy Characteristics'!L:L,MATCH($C662,'Policy Characteristics'!$C:$C,0))),"",INDEX('Policy Characteristics'!L:L,MATCH($C662,'Policy Characteristics'!$C:$C,0)))</f>
        <v>industry-elec-and-hydrogen.html</v>
      </c>
    </row>
    <row r="663" spans="1:18" ht="19.95" customHeight="1">
      <c r="A663" s="363" t="str">
        <f>IF(ISBLANK(INDEX('Policy Characteristics'!A:A,MATCH($C663,'Policy Characteristics'!$C:$C,0))),"",INDEX('Policy Characteristics'!A:A,MATCH($C663,'Policy Characteristics'!$C:$C,0)))</f>
        <v>Industry</v>
      </c>
      <c r="B663" s="375" t="str">
        <f>IF(ISBLANK(INDEX('Policy Characteristics'!B:B,MATCH($C663,'Policy Characteristics'!$C:$C,0))),"",INDEX('Policy Characteristics'!B:B,MATCH($C663,'Policy Characteristics'!$C:$C,0)))</f>
        <v>Electrification</v>
      </c>
      <c r="C663" s="363" t="str">
        <f t="shared" si="35"/>
        <v>Fraction of Eligible Industrial Energy Use Shifted to Electricity</v>
      </c>
      <c r="D663" s="255" t="s">
        <v>845</v>
      </c>
      <c r="E663" t="s">
        <v>907</v>
      </c>
      <c r="F663" t="s">
        <v>846</v>
      </c>
      <c r="G663" s="255" t="s">
        <v>908</v>
      </c>
      <c r="H663" s="18">
        <v>1838</v>
      </c>
      <c r="I663" s="376" t="s">
        <v>731</v>
      </c>
      <c r="J663" s="377" t="str">
        <f>IF(ISBLANK(INDEX('Policy Characteristics'!D:D,MATCH($C663,'Policy Characteristics'!$C:$C,0))),"",INDEX('Policy Characteristics'!D:D,MATCH($C663,'Policy Characteristics'!$C:$C,0)))</f>
        <v>Electrification</v>
      </c>
      <c r="K663" s="363"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63" t="str">
        <f>IF(ISBLANK(INDEX('Policy Characteristics'!I:I,MATCH($C663,'Policy Characteristics'!$C:$C,0))),"",INDEX('Policy Characteristics'!I:I,MATCH($C663,'Policy Characteristics'!$C:$C,0)))</f>
        <v>% of fuel shifted</v>
      </c>
      <c r="P663" s="363"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63" t="str">
        <f>IF(ISBLANK(INDEX('Policy Characteristics'!K:K,MATCH($C663,'Policy Characteristics'!$C:$C,0))),"",INDEX('Policy Characteristics'!K:K,MATCH($C663,'Policy Characteristics'!$C:$C,0)))</f>
        <v>industry-ag-main.html#fuel-switching</v>
      </c>
      <c r="R663" s="363" t="str">
        <f>IF(ISBLANK(INDEX('Policy Characteristics'!L:L,MATCH($C663,'Policy Characteristics'!$C:$C,0))),"",INDEX('Policy Characteristics'!L:L,MATCH($C663,'Policy Characteristics'!$C:$C,0)))</f>
        <v>industry-elec-and-hydrogen.html</v>
      </c>
    </row>
    <row r="664" spans="1:18" ht="19.95" customHeight="1">
      <c r="A664" s="363" t="str">
        <f>IF(ISBLANK(INDEX('Policy Characteristics'!A:A,MATCH($C664,'Policy Characteristics'!$C:$C,0))),"",INDEX('Policy Characteristics'!A:A,MATCH($C664,'Policy Characteristics'!$C:$C,0)))</f>
        <v>Industry</v>
      </c>
      <c r="B664" s="375" t="str">
        <f>IF(ISBLANK(INDEX('Policy Characteristics'!B:B,MATCH($C664,'Policy Characteristics'!$C:$C,0))),"",INDEX('Policy Characteristics'!B:B,MATCH($C664,'Policy Characteristics'!$C:$C,0)))</f>
        <v>Electrification</v>
      </c>
      <c r="C664" s="363" t="str">
        <f t="shared" si="35"/>
        <v>Fraction of Eligible Industrial Energy Use Shifted to Electricity</v>
      </c>
      <c r="D664" s="255" t="s">
        <v>845</v>
      </c>
      <c r="E664" t="s">
        <v>909</v>
      </c>
      <c r="F664" t="s">
        <v>846</v>
      </c>
      <c r="G664" s="255" t="s">
        <v>910</v>
      </c>
      <c r="H664" s="18">
        <v>1839</v>
      </c>
      <c r="I664" s="376" t="s">
        <v>731</v>
      </c>
      <c r="J664" s="377" t="str">
        <f>IF(ISBLANK(INDEX('Policy Characteristics'!D:D,MATCH($C664,'Policy Characteristics'!$C:$C,0))),"",INDEX('Policy Characteristics'!D:D,MATCH($C664,'Policy Characteristics'!$C:$C,0)))</f>
        <v>Electrification</v>
      </c>
      <c r="K664" s="363"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63" t="str">
        <f>IF(ISBLANK(INDEX('Policy Characteristics'!I:I,MATCH($C664,'Policy Characteristics'!$C:$C,0))),"",INDEX('Policy Characteristics'!I:I,MATCH($C664,'Policy Characteristics'!$C:$C,0)))</f>
        <v>% of fuel shifted</v>
      </c>
      <c r="P664" s="363"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63" t="str">
        <f>IF(ISBLANK(INDEX('Policy Characteristics'!K:K,MATCH($C664,'Policy Characteristics'!$C:$C,0))),"",INDEX('Policy Characteristics'!K:K,MATCH($C664,'Policy Characteristics'!$C:$C,0)))</f>
        <v>industry-ag-main.html#fuel-switching</v>
      </c>
      <c r="R664" s="363" t="str">
        <f>IF(ISBLANK(INDEX('Policy Characteristics'!L:L,MATCH($C664,'Policy Characteristics'!$C:$C,0))),"",INDEX('Policy Characteristics'!L:L,MATCH($C664,'Policy Characteristics'!$C:$C,0)))</f>
        <v>industry-elec-and-hydrogen.html</v>
      </c>
    </row>
    <row r="665" spans="1:18" ht="19.95" customHeight="1">
      <c r="A665" s="363" t="str">
        <f>IF(ISBLANK(INDEX('Policy Characteristics'!A:A,MATCH($C665,'Policy Characteristics'!$C:$C,0))),"",INDEX('Policy Characteristics'!A:A,MATCH($C665,'Policy Characteristics'!$C:$C,0)))</f>
        <v>Industry</v>
      </c>
      <c r="B665" s="375" t="str">
        <f>IF(ISBLANK(INDEX('Policy Characteristics'!B:B,MATCH($C665,'Policy Characteristics'!$C:$C,0))),"",INDEX('Policy Characteristics'!B:B,MATCH($C665,'Policy Characteristics'!$C:$C,0)))</f>
        <v>Electrification</v>
      </c>
      <c r="C665" s="363" t="str">
        <f t="shared" si="35"/>
        <v>Fraction of Eligible Industrial Energy Use Shifted to Electricity</v>
      </c>
      <c r="D665" s="255" t="s">
        <v>845</v>
      </c>
      <c r="E665" t="s">
        <v>911</v>
      </c>
      <c r="F665" t="s">
        <v>846</v>
      </c>
      <c r="G665" s="255" t="s">
        <v>912</v>
      </c>
      <c r="H665" s="18">
        <v>1840</v>
      </c>
      <c r="I665" s="376" t="s">
        <v>731</v>
      </c>
      <c r="J665" s="377" t="str">
        <f>IF(ISBLANK(INDEX('Policy Characteristics'!D:D,MATCH($C665,'Policy Characteristics'!$C:$C,0))),"",INDEX('Policy Characteristics'!D:D,MATCH($C665,'Policy Characteristics'!$C:$C,0)))</f>
        <v>Electrification</v>
      </c>
      <c r="K665" s="363"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63" t="str">
        <f>IF(ISBLANK(INDEX('Policy Characteristics'!I:I,MATCH($C665,'Policy Characteristics'!$C:$C,0))),"",INDEX('Policy Characteristics'!I:I,MATCH($C665,'Policy Characteristics'!$C:$C,0)))</f>
        <v>% of fuel shifted</v>
      </c>
      <c r="P665" s="363"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63" t="str">
        <f>IF(ISBLANK(INDEX('Policy Characteristics'!K:K,MATCH($C665,'Policy Characteristics'!$C:$C,0))),"",INDEX('Policy Characteristics'!K:K,MATCH($C665,'Policy Characteristics'!$C:$C,0)))</f>
        <v>industry-ag-main.html#fuel-switching</v>
      </c>
      <c r="R665" s="363" t="str">
        <f>IF(ISBLANK(INDEX('Policy Characteristics'!L:L,MATCH($C665,'Policy Characteristics'!$C:$C,0))),"",INDEX('Policy Characteristics'!L:L,MATCH($C665,'Policy Characteristics'!$C:$C,0)))</f>
        <v>industry-elec-and-hydrogen.html</v>
      </c>
    </row>
    <row r="666" spans="1:18" ht="19.95" customHeight="1">
      <c r="A666" s="363" t="str">
        <f>IF(ISBLANK(INDEX('Policy Characteristics'!A:A,MATCH($C666,'Policy Characteristics'!$C:$C,0))),"",INDEX('Policy Characteristics'!A:A,MATCH($C666,'Policy Characteristics'!$C:$C,0)))</f>
        <v>Industry</v>
      </c>
      <c r="B666" s="375" t="str">
        <f>IF(ISBLANK(INDEX('Policy Characteristics'!B:B,MATCH($C666,'Policy Characteristics'!$C:$C,0))),"",INDEX('Policy Characteristics'!B:B,MATCH($C666,'Policy Characteristics'!$C:$C,0)))</f>
        <v>Electrification</v>
      </c>
      <c r="C666" s="363" t="str">
        <f t="shared" si="35"/>
        <v>Fraction of Eligible Industrial Energy Use Shifted to Electricity</v>
      </c>
      <c r="D666" s="255" t="s">
        <v>845</v>
      </c>
      <c r="E666" t="s">
        <v>913</v>
      </c>
      <c r="F666" t="s">
        <v>846</v>
      </c>
      <c r="G666" s="255" t="s">
        <v>913</v>
      </c>
      <c r="H666" s="18">
        <v>1841</v>
      </c>
      <c r="I666" s="376" t="s">
        <v>731</v>
      </c>
      <c r="J666" s="377" t="str">
        <f>IF(ISBLANK(INDEX('Policy Characteristics'!D:D,MATCH($C666,'Policy Characteristics'!$C:$C,0))),"",INDEX('Policy Characteristics'!D:D,MATCH($C666,'Policy Characteristics'!$C:$C,0)))</f>
        <v>Electrification</v>
      </c>
      <c r="K666" s="363"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63" t="str">
        <f>IF(ISBLANK(INDEX('Policy Characteristics'!I:I,MATCH($C666,'Policy Characteristics'!$C:$C,0))),"",INDEX('Policy Characteristics'!I:I,MATCH($C666,'Policy Characteristics'!$C:$C,0)))</f>
        <v>% of fuel shifted</v>
      </c>
      <c r="P666" s="363"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63" t="str">
        <f>IF(ISBLANK(INDEX('Policy Characteristics'!K:K,MATCH($C666,'Policy Characteristics'!$C:$C,0))),"",INDEX('Policy Characteristics'!K:K,MATCH($C666,'Policy Characteristics'!$C:$C,0)))</f>
        <v>industry-ag-main.html#fuel-switching</v>
      </c>
      <c r="R666" s="363" t="str">
        <f>IF(ISBLANK(INDEX('Policy Characteristics'!L:L,MATCH($C666,'Policy Characteristics'!$C:$C,0))),"",INDEX('Policy Characteristics'!L:L,MATCH($C666,'Policy Characteristics'!$C:$C,0)))</f>
        <v>industry-elec-and-hydrogen.html</v>
      </c>
    </row>
    <row r="667" spans="1:18" ht="19.95" customHeight="1">
      <c r="A667" s="363" t="str">
        <f>IF(ISBLANK(INDEX('Policy Characteristics'!A:A,MATCH($C667,'Policy Characteristics'!$C:$C,0))),"",INDEX('Policy Characteristics'!A:A,MATCH($C667,'Policy Characteristics'!$C:$C,0)))</f>
        <v>Industry</v>
      </c>
      <c r="B667" s="375" t="str">
        <f>IF(ISBLANK(INDEX('Policy Characteristics'!B:B,MATCH($C667,'Policy Characteristics'!$C:$C,0))),"",INDEX('Policy Characteristics'!B:B,MATCH($C667,'Policy Characteristics'!$C:$C,0)))</f>
        <v>Electrification</v>
      </c>
      <c r="C667" s="363" t="str">
        <f t="shared" si="35"/>
        <v>Fraction of Eligible Industrial Energy Use Shifted to Electricity</v>
      </c>
      <c r="D667" s="356" t="s">
        <v>847</v>
      </c>
      <c r="E667" t="s">
        <v>899</v>
      </c>
      <c r="F667" t="s">
        <v>848</v>
      </c>
      <c r="G667" s="255" t="s">
        <v>900</v>
      </c>
      <c r="H667" s="18">
        <v>1842</v>
      </c>
      <c r="I667" s="376" t="s">
        <v>731</v>
      </c>
      <c r="J667" s="377" t="str">
        <f>IF(ISBLANK(INDEX('Policy Characteristics'!D:D,MATCH($C667,'Policy Characteristics'!$C:$C,0))),"",INDEX('Policy Characteristics'!D:D,MATCH($C667,'Policy Characteristics'!$C:$C,0)))</f>
        <v>Electrification</v>
      </c>
      <c r="K667" s="363"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63" t="str">
        <f>IF(ISBLANK(INDEX('Policy Characteristics'!I:I,MATCH($C667,'Policy Characteristics'!$C:$C,0))),"",INDEX('Policy Characteristics'!I:I,MATCH($C667,'Policy Characteristics'!$C:$C,0)))</f>
        <v>% of fuel shifted</v>
      </c>
      <c r="P667" s="363"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63" t="str">
        <f>IF(ISBLANK(INDEX('Policy Characteristics'!K:K,MATCH($C667,'Policy Characteristics'!$C:$C,0))),"",INDEX('Policy Characteristics'!K:K,MATCH($C667,'Policy Characteristics'!$C:$C,0)))</f>
        <v>industry-ag-main.html#fuel-switching</v>
      </c>
      <c r="R667" s="363" t="str">
        <f>IF(ISBLANK(INDEX('Policy Characteristics'!L:L,MATCH($C667,'Policy Characteristics'!$C:$C,0))),"",INDEX('Policy Characteristics'!L:L,MATCH($C667,'Policy Characteristics'!$C:$C,0)))</f>
        <v>industry-elec-and-hydrogen.html</v>
      </c>
    </row>
    <row r="668" spans="1:18" ht="19.95" customHeight="1">
      <c r="A668" s="363" t="str">
        <f>IF(ISBLANK(INDEX('Policy Characteristics'!A:A,MATCH($C668,'Policy Characteristics'!$C:$C,0))),"",INDEX('Policy Characteristics'!A:A,MATCH($C668,'Policy Characteristics'!$C:$C,0)))</f>
        <v>Industry</v>
      </c>
      <c r="B668" s="375" t="str">
        <f>IF(ISBLANK(INDEX('Policy Characteristics'!B:B,MATCH($C668,'Policy Characteristics'!$C:$C,0))),"",INDEX('Policy Characteristics'!B:B,MATCH($C668,'Policy Characteristics'!$C:$C,0)))</f>
        <v>Electrification</v>
      </c>
      <c r="C668" s="363" t="str">
        <f t="shared" si="35"/>
        <v>Fraction of Eligible Industrial Energy Use Shifted to Electricity</v>
      </c>
      <c r="D668" s="356" t="s">
        <v>847</v>
      </c>
      <c r="E668" t="s">
        <v>901</v>
      </c>
      <c r="F668" t="s">
        <v>848</v>
      </c>
      <c r="G668" s="255" t="s">
        <v>902</v>
      </c>
      <c r="H668" s="18">
        <v>1843</v>
      </c>
      <c r="I668" s="376" t="s">
        <v>731</v>
      </c>
      <c r="J668" s="377" t="str">
        <f>IF(ISBLANK(INDEX('Policy Characteristics'!D:D,MATCH($C668,'Policy Characteristics'!$C:$C,0))),"",INDEX('Policy Characteristics'!D:D,MATCH($C668,'Policy Characteristics'!$C:$C,0)))</f>
        <v>Electrification</v>
      </c>
      <c r="K668" s="363"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63" t="str">
        <f>IF(ISBLANK(INDEX('Policy Characteristics'!I:I,MATCH($C668,'Policy Characteristics'!$C:$C,0))),"",INDEX('Policy Characteristics'!I:I,MATCH($C668,'Policy Characteristics'!$C:$C,0)))</f>
        <v>% of fuel shifted</v>
      </c>
      <c r="P668" s="363"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63" t="str">
        <f>IF(ISBLANK(INDEX('Policy Characteristics'!K:K,MATCH($C668,'Policy Characteristics'!$C:$C,0))),"",INDEX('Policy Characteristics'!K:K,MATCH($C668,'Policy Characteristics'!$C:$C,0)))</f>
        <v>industry-ag-main.html#fuel-switching</v>
      </c>
      <c r="R668" s="363" t="str">
        <f>IF(ISBLANK(INDEX('Policy Characteristics'!L:L,MATCH($C668,'Policy Characteristics'!$C:$C,0))),"",INDEX('Policy Characteristics'!L:L,MATCH($C668,'Policy Characteristics'!$C:$C,0)))</f>
        <v>industry-elec-and-hydrogen.html</v>
      </c>
    </row>
    <row r="669" spans="1:18" ht="19.95" customHeight="1">
      <c r="A669" s="363" t="str">
        <f>IF(ISBLANK(INDEX('Policy Characteristics'!A:A,MATCH($C669,'Policy Characteristics'!$C:$C,0))),"",INDEX('Policy Characteristics'!A:A,MATCH($C669,'Policy Characteristics'!$C:$C,0)))</f>
        <v>Industry</v>
      </c>
      <c r="B669" s="375" t="str">
        <f>IF(ISBLANK(INDEX('Policy Characteristics'!B:B,MATCH($C669,'Policy Characteristics'!$C:$C,0))),"",INDEX('Policy Characteristics'!B:B,MATCH($C669,'Policy Characteristics'!$C:$C,0)))</f>
        <v>Electrification</v>
      </c>
      <c r="C669" s="363" t="str">
        <f t="shared" si="35"/>
        <v>Fraction of Eligible Industrial Energy Use Shifted to Electricity</v>
      </c>
      <c r="D669" s="356" t="s">
        <v>847</v>
      </c>
      <c r="E669" t="s">
        <v>903</v>
      </c>
      <c r="F669" t="s">
        <v>848</v>
      </c>
      <c r="G669" s="255" t="s">
        <v>904</v>
      </c>
      <c r="H669" s="18">
        <v>1844</v>
      </c>
      <c r="I669" s="376" t="s">
        <v>731</v>
      </c>
      <c r="J669" s="377" t="str">
        <f>IF(ISBLANK(INDEX('Policy Characteristics'!D:D,MATCH($C669,'Policy Characteristics'!$C:$C,0))),"",INDEX('Policy Characteristics'!D:D,MATCH($C669,'Policy Characteristics'!$C:$C,0)))</f>
        <v>Electrification</v>
      </c>
      <c r="K669" s="363"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63" t="str">
        <f>IF(ISBLANK(INDEX('Policy Characteristics'!I:I,MATCH($C669,'Policy Characteristics'!$C:$C,0))),"",INDEX('Policy Characteristics'!I:I,MATCH($C669,'Policy Characteristics'!$C:$C,0)))</f>
        <v>% of fuel shifted</v>
      </c>
      <c r="P669" s="363"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63" t="str">
        <f>IF(ISBLANK(INDEX('Policy Characteristics'!K:K,MATCH($C669,'Policy Characteristics'!$C:$C,0))),"",INDEX('Policy Characteristics'!K:K,MATCH($C669,'Policy Characteristics'!$C:$C,0)))</f>
        <v>industry-ag-main.html#fuel-switching</v>
      </c>
      <c r="R669" s="363" t="str">
        <f>IF(ISBLANK(INDEX('Policy Characteristics'!L:L,MATCH($C669,'Policy Characteristics'!$C:$C,0))),"",INDEX('Policy Characteristics'!L:L,MATCH($C669,'Policy Characteristics'!$C:$C,0)))</f>
        <v>industry-elec-and-hydrogen.html</v>
      </c>
    </row>
    <row r="670" spans="1:18" ht="19.95" customHeight="1">
      <c r="A670" s="363" t="str">
        <f>IF(ISBLANK(INDEX('Policy Characteristics'!A:A,MATCH($C670,'Policy Characteristics'!$C:$C,0))),"",INDEX('Policy Characteristics'!A:A,MATCH($C670,'Policy Characteristics'!$C:$C,0)))</f>
        <v>Industry</v>
      </c>
      <c r="B670" s="375" t="str">
        <f>IF(ISBLANK(INDEX('Policy Characteristics'!B:B,MATCH($C670,'Policy Characteristics'!$C:$C,0))),"",INDEX('Policy Characteristics'!B:B,MATCH($C670,'Policy Characteristics'!$C:$C,0)))</f>
        <v>Electrification</v>
      </c>
      <c r="C670" s="363" t="str">
        <f t="shared" si="35"/>
        <v>Fraction of Eligible Industrial Energy Use Shifted to Electricity</v>
      </c>
      <c r="D670" s="356" t="s">
        <v>847</v>
      </c>
      <c r="E670" t="s">
        <v>905</v>
      </c>
      <c r="F670" t="s">
        <v>848</v>
      </c>
      <c r="G670" s="255" t="s">
        <v>906</v>
      </c>
      <c r="H670" s="18">
        <v>1845</v>
      </c>
      <c r="I670" s="376" t="s">
        <v>731</v>
      </c>
      <c r="J670" s="377" t="str">
        <f>IF(ISBLANK(INDEX('Policy Characteristics'!D:D,MATCH($C670,'Policy Characteristics'!$C:$C,0))),"",INDEX('Policy Characteristics'!D:D,MATCH($C670,'Policy Characteristics'!$C:$C,0)))</f>
        <v>Electrification</v>
      </c>
      <c r="K670" s="363"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63" t="str">
        <f>IF(ISBLANK(INDEX('Policy Characteristics'!I:I,MATCH($C670,'Policy Characteristics'!$C:$C,0))),"",INDEX('Policy Characteristics'!I:I,MATCH($C670,'Policy Characteristics'!$C:$C,0)))</f>
        <v>% of fuel shifted</v>
      </c>
      <c r="P670" s="363"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63" t="str">
        <f>IF(ISBLANK(INDEX('Policy Characteristics'!K:K,MATCH($C670,'Policy Characteristics'!$C:$C,0))),"",INDEX('Policy Characteristics'!K:K,MATCH($C670,'Policy Characteristics'!$C:$C,0)))</f>
        <v>industry-ag-main.html#fuel-switching</v>
      </c>
      <c r="R670" s="363" t="str">
        <f>IF(ISBLANK(INDEX('Policy Characteristics'!L:L,MATCH($C670,'Policy Characteristics'!$C:$C,0))),"",INDEX('Policy Characteristics'!L:L,MATCH($C670,'Policy Characteristics'!$C:$C,0)))</f>
        <v>industry-elec-and-hydrogen.html</v>
      </c>
    </row>
    <row r="671" spans="1:18" ht="19.95" customHeight="1">
      <c r="A671" s="363" t="str">
        <f>IF(ISBLANK(INDEX('Policy Characteristics'!A:A,MATCH($C671,'Policy Characteristics'!$C:$C,0))),"",INDEX('Policy Characteristics'!A:A,MATCH($C671,'Policy Characteristics'!$C:$C,0)))</f>
        <v>Industry</v>
      </c>
      <c r="B671" s="375" t="str">
        <f>IF(ISBLANK(INDEX('Policy Characteristics'!B:B,MATCH($C671,'Policy Characteristics'!$C:$C,0))),"",INDEX('Policy Characteristics'!B:B,MATCH($C671,'Policy Characteristics'!$C:$C,0)))</f>
        <v>Electrification</v>
      </c>
      <c r="C671" s="363" t="str">
        <f t="shared" si="35"/>
        <v>Fraction of Eligible Industrial Energy Use Shifted to Electricity</v>
      </c>
      <c r="D671" s="356" t="s">
        <v>847</v>
      </c>
      <c r="E671" t="s">
        <v>907</v>
      </c>
      <c r="F671" t="s">
        <v>848</v>
      </c>
      <c r="G671" s="255" t="s">
        <v>908</v>
      </c>
      <c r="H671" s="18">
        <v>1846</v>
      </c>
      <c r="I671" s="376" t="s">
        <v>731</v>
      </c>
      <c r="J671" s="377" t="str">
        <f>IF(ISBLANK(INDEX('Policy Characteristics'!D:D,MATCH($C671,'Policy Characteristics'!$C:$C,0))),"",INDEX('Policy Characteristics'!D:D,MATCH($C671,'Policy Characteristics'!$C:$C,0)))</f>
        <v>Electrification</v>
      </c>
      <c r="K671" s="363"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63" t="str">
        <f>IF(ISBLANK(INDEX('Policy Characteristics'!I:I,MATCH($C671,'Policy Characteristics'!$C:$C,0))),"",INDEX('Policy Characteristics'!I:I,MATCH($C671,'Policy Characteristics'!$C:$C,0)))</f>
        <v>% of fuel shifted</v>
      </c>
      <c r="P671" s="363"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63" t="str">
        <f>IF(ISBLANK(INDEX('Policy Characteristics'!K:K,MATCH($C671,'Policy Characteristics'!$C:$C,0))),"",INDEX('Policy Characteristics'!K:K,MATCH($C671,'Policy Characteristics'!$C:$C,0)))</f>
        <v>industry-ag-main.html#fuel-switching</v>
      </c>
      <c r="R671" s="363" t="str">
        <f>IF(ISBLANK(INDEX('Policy Characteristics'!L:L,MATCH($C671,'Policy Characteristics'!$C:$C,0))),"",INDEX('Policy Characteristics'!L:L,MATCH($C671,'Policy Characteristics'!$C:$C,0)))</f>
        <v>industry-elec-and-hydrogen.html</v>
      </c>
    </row>
    <row r="672" spans="1:18" ht="19.95" customHeight="1">
      <c r="A672" s="363" t="str">
        <f>IF(ISBLANK(INDEX('Policy Characteristics'!A:A,MATCH($C672,'Policy Characteristics'!$C:$C,0))),"",INDEX('Policy Characteristics'!A:A,MATCH($C672,'Policy Characteristics'!$C:$C,0)))</f>
        <v>Industry</v>
      </c>
      <c r="B672" s="375" t="str">
        <f>IF(ISBLANK(INDEX('Policy Characteristics'!B:B,MATCH($C672,'Policy Characteristics'!$C:$C,0))),"",INDEX('Policy Characteristics'!B:B,MATCH($C672,'Policy Characteristics'!$C:$C,0)))</f>
        <v>Electrification</v>
      </c>
      <c r="C672" s="363" t="str">
        <f t="shared" si="35"/>
        <v>Fraction of Eligible Industrial Energy Use Shifted to Electricity</v>
      </c>
      <c r="D672" s="356" t="s">
        <v>847</v>
      </c>
      <c r="E672" t="s">
        <v>909</v>
      </c>
      <c r="F672" t="s">
        <v>848</v>
      </c>
      <c r="G672" s="255" t="s">
        <v>910</v>
      </c>
      <c r="H672" s="18">
        <v>1847</v>
      </c>
      <c r="I672" s="376" t="s">
        <v>731</v>
      </c>
      <c r="J672" s="377" t="str">
        <f>IF(ISBLANK(INDEX('Policy Characteristics'!D:D,MATCH($C672,'Policy Characteristics'!$C:$C,0))),"",INDEX('Policy Characteristics'!D:D,MATCH($C672,'Policy Characteristics'!$C:$C,0)))</f>
        <v>Electrification</v>
      </c>
      <c r="K672" s="363"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63" t="str">
        <f>IF(ISBLANK(INDEX('Policy Characteristics'!I:I,MATCH($C672,'Policy Characteristics'!$C:$C,0))),"",INDEX('Policy Characteristics'!I:I,MATCH($C672,'Policy Characteristics'!$C:$C,0)))</f>
        <v>% of fuel shifted</v>
      </c>
      <c r="P672" s="363"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63" t="str">
        <f>IF(ISBLANK(INDEX('Policy Characteristics'!K:K,MATCH($C672,'Policy Characteristics'!$C:$C,0))),"",INDEX('Policy Characteristics'!K:K,MATCH($C672,'Policy Characteristics'!$C:$C,0)))</f>
        <v>industry-ag-main.html#fuel-switching</v>
      </c>
      <c r="R672" s="363" t="str">
        <f>IF(ISBLANK(INDEX('Policy Characteristics'!L:L,MATCH($C672,'Policy Characteristics'!$C:$C,0))),"",INDEX('Policy Characteristics'!L:L,MATCH($C672,'Policy Characteristics'!$C:$C,0)))</f>
        <v>industry-elec-and-hydrogen.html</v>
      </c>
    </row>
    <row r="673" spans="1:18" ht="19.95" customHeight="1">
      <c r="A673" s="363" t="str">
        <f>IF(ISBLANK(INDEX('Policy Characteristics'!A:A,MATCH($C673,'Policy Characteristics'!$C:$C,0))),"",INDEX('Policy Characteristics'!A:A,MATCH($C673,'Policy Characteristics'!$C:$C,0)))</f>
        <v>Industry</v>
      </c>
      <c r="B673" s="375" t="str">
        <f>IF(ISBLANK(INDEX('Policy Characteristics'!B:B,MATCH($C673,'Policy Characteristics'!$C:$C,0))),"",INDEX('Policy Characteristics'!B:B,MATCH($C673,'Policy Characteristics'!$C:$C,0)))</f>
        <v>Electrification</v>
      </c>
      <c r="C673" s="363" t="str">
        <f t="shared" si="35"/>
        <v>Fraction of Eligible Industrial Energy Use Shifted to Electricity</v>
      </c>
      <c r="D673" s="356" t="s">
        <v>847</v>
      </c>
      <c r="E673" t="s">
        <v>911</v>
      </c>
      <c r="F673" t="s">
        <v>848</v>
      </c>
      <c r="G673" s="255" t="s">
        <v>912</v>
      </c>
      <c r="H673" s="18">
        <v>1848</v>
      </c>
      <c r="I673" s="376" t="s">
        <v>731</v>
      </c>
      <c r="J673" s="377" t="str">
        <f>IF(ISBLANK(INDEX('Policy Characteristics'!D:D,MATCH($C673,'Policy Characteristics'!$C:$C,0))),"",INDEX('Policy Characteristics'!D:D,MATCH($C673,'Policy Characteristics'!$C:$C,0)))</f>
        <v>Electrification</v>
      </c>
      <c r="K673" s="363"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63" t="str">
        <f>IF(ISBLANK(INDEX('Policy Characteristics'!I:I,MATCH($C673,'Policy Characteristics'!$C:$C,0))),"",INDEX('Policy Characteristics'!I:I,MATCH($C673,'Policy Characteristics'!$C:$C,0)))</f>
        <v>% of fuel shifted</v>
      </c>
      <c r="P673" s="363"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63" t="str">
        <f>IF(ISBLANK(INDEX('Policy Characteristics'!K:K,MATCH($C673,'Policy Characteristics'!$C:$C,0))),"",INDEX('Policy Characteristics'!K:K,MATCH($C673,'Policy Characteristics'!$C:$C,0)))</f>
        <v>industry-ag-main.html#fuel-switching</v>
      </c>
      <c r="R673" s="363" t="str">
        <f>IF(ISBLANK(INDEX('Policy Characteristics'!L:L,MATCH($C673,'Policy Characteristics'!$C:$C,0))),"",INDEX('Policy Characteristics'!L:L,MATCH($C673,'Policy Characteristics'!$C:$C,0)))</f>
        <v>industry-elec-and-hydrogen.html</v>
      </c>
    </row>
    <row r="674" spans="1:18" ht="19.95" customHeight="1">
      <c r="A674" s="363" t="str">
        <f>IF(ISBLANK(INDEX('Policy Characteristics'!A:A,MATCH($C674,'Policy Characteristics'!$C:$C,0))),"",INDEX('Policy Characteristics'!A:A,MATCH($C674,'Policy Characteristics'!$C:$C,0)))</f>
        <v>Industry</v>
      </c>
      <c r="B674" s="375" t="str">
        <f>IF(ISBLANK(INDEX('Policy Characteristics'!B:B,MATCH($C674,'Policy Characteristics'!$C:$C,0))),"",INDEX('Policy Characteristics'!B:B,MATCH($C674,'Policy Characteristics'!$C:$C,0)))</f>
        <v>Electrification</v>
      </c>
      <c r="C674" s="363" t="str">
        <f t="shared" si="35"/>
        <v>Fraction of Eligible Industrial Energy Use Shifted to Electricity</v>
      </c>
      <c r="D674" s="356" t="s">
        <v>847</v>
      </c>
      <c r="E674" t="s">
        <v>913</v>
      </c>
      <c r="F674" t="s">
        <v>848</v>
      </c>
      <c r="G674" s="255" t="s">
        <v>913</v>
      </c>
      <c r="H674" s="18">
        <v>1849</v>
      </c>
      <c r="I674" s="376" t="s">
        <v>731</v>
      </c>
      <c r="J674" s="377" t="str">
        <f>IF(ISBLANK(INDEX('Policy Characteristics'!D:D,MATCH($C674,'Policy Characteristics'!$C:$C,0))),"",INDEX('Policy Characteristics'!D:D,MATCH($C674,'Policy Characteristics'!$C:$C,0)))</f>
        <v>Electrification</v>
      </c>
      <c r="K674" s="363"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63" t="str">
        <f>IF(ISBLANK(INDEX('Policy Characteristics'!I:I,MATCH($C674,'Policy Characteristics'!$C:$C,0))),"",INDEX('Policy Characteristics'!I:I,MATCH($C674,'Policy Characteristics'!$C:$C,0)))</f>
        <v>% of fuel shifted</v>
      </c>
      <c r="P674" s="363"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63" t="str">
        <f>IF(ISBLANK(INDEX('Policy Characteristics'!K:K,MATCH($C674,'Policy Characteristics'!$C:$C,0))),"",INDEX('Policy Characteristics'!K:K,MATCH($C674,'Policy Characteristics'!$C:$C,0)))</f>
        <v>industry-ag-main.html#fuel-switching</v>
      </c>
      <c r="R674" s="363" t="str">
        <f>IF(ISBLANK(INDEX('Policy Characteristics'!L:L,MATCH($C674,'Policy Characteristics'!$C:$C,0))),"",INDEX('Policy Characteristics'!L:L,MATCH($C674,'Policy Characteristics'!$C:$C,0)))</f>
        <v>industry-elec-and-hydrogen.html</v>
      </c>
    </row>
    <row r="675" spans="1:18" ht="19.95" customHeight="1">
      <c r="A675" s="363" t="str">
        <f>IF(ISBLANK(INDEX('Policy Characteristics'!A:A,MATCH($C675,'Policy Characteristics'!$C:$C,0))),"",INDEX('Policy Characteristics'!A:A,MATCH($C675,'Policy Characteristics'!$C:$C,0)))</f>
        <v>Industry</v>
      </c>
      <c r="B675" s="375" t="str">
        <f>IF(ISBLANK(INDEX('Policy Characteristics'!B:B,MATCH($C675,'Policy Characteristics'!$C:$C,0))),"",INDEX('Policy Characteristics'!B:B,MATCH($C675,'Policy Characteristics'!$C:$C,0)))</f>
        <v>Electrification</v>
      </c>
      <c r="C675" s="363" t="str">
        <f t="shared" si="35"/>
        <v>Fraction of Eligible Industrial Energy Use Shifted to Electricity</v>
      </c>
      <c r="D675" s="356" t="s">
        <v>849</v>
      </c>
      <c r="E675" t="s">
        <v>899</v>
      </c>
      <c r="F675" t="s">
        <v>850</v>
      </c>
      <c r="G675" s="255" t="s">
        <v>900</v>
      </c>
      <c r="H675" s="18">
        <v>1850</v>
      </c>
      <c r="I675" s="376" t="s">
        <v>731</v>
      </c>
      <c r="J675" s="377" t="str">
        <f>IF(ISBLANK(INDEX('Policy Characteristics'!D:D,MATCH($C675,'Policy Characteristics'!$C:$C,0))),"",INDEX('Policy Characteristics'!D:D,MATCH($C675,'Policy Characteristics'!$C:$C,0)))</f>
        <v>Electrification</v>
      </c>
      <c r="K675" s="363"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63" t="str">
        <f>IF(ISBLANK(INDEX('Policy Characteristics'!I:I,MATCH($C675,'Policy Characteristics'!$C:$C,0))),"",INDEX('Policy Characteristics'!I:I,MATCH($C675,'Policy Characteristics'!$C:$C,0)))</f>
        <v>% of fuel shifted</v>
      </c>
      <c r="P675" s="363"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63" t="str">
        <f>IF(ISBLANK(INDEX('Policy Characteristics'!K:K,MATCH($C675,'Policy Characteristics'!$C:$C,0))),"",INDEX('Policy Characteristics'!K:K,MATCH($C675,'Policy Characteristics'!$C:$C,0)))</f>
        <v>industry-ag-main.html#fuel-switching</v>
      </c>
      <c r="R675" s="363" t="str">
        <f>IF(ISBLANK(INDEX('Policy Characteristics'!L:L,MATCH($C675,'Policy Characteristics'!$C:$C,0))),"",INDEX('Policy Characteristics'!L:L,MATCH($C675,'Policy Characteristics'!$C:$C,0)))</f>
        <v>industry-elec-and-hydrogen.html</v>
      </c>
    </row>
    <row r="676" spans="1:18" ht="19.95" customHeight="1">
      <c r="A676" s="363" t="str">
        <f>IF(ISBLANK(INDEX('Policy Characteristics'!A:A,MATCH($C676,'Policy Characteristics'!$C:$C,0))),"",INDEX('Policy Characteristics'!A:A,MATCH($C676,'Policy Characteristics'!$C:$C,0)))</f>
        <v>Industry</v>
      </c>
      <c r="B676" s="375" t="str">
        <f>IF(ISBLANK(INDEX('Policy Characteristics'!B:B,MATCH($C676,'Policy Characteristics'!$C:$C,0))),"",INDEX('Policy Characteristics'!B:B,MATCH($C676,'Policy Characteristics'!$C:$C,0)))</f>
        <v>Electrification</v>
      </c>
      <c r="C676" s="363" t="str">
        <f t="shared" si="35"/>
        <v>Fraction of Eligible Industrial Energy Use Shifted to Electricity</v>
      </c>
      <c r="D676" s="356" t="s">
        <v>849</v>
      </c>
      <c r="E676" t="s">
        <v>901</v>
      </c>
      <c r="F676" t="s">
        <v>850</v>
      </c>
      <c r="G676" s="255" t="s">
        <v>902</v>
      </c>
      <c r="H676" s="18">
        <v>1851</v>
      </c>
      <c r="I676" s="376" t="s">
        <v>731</v>
      </c>
      <c r="J676" s="377" t="str">
        <f>IF(ISBLANK(INDEX('Policy Characteristics'!D:D,MATCH($C676,'Policy Characteristics'!$C:$C,0))),"",INDEX('Policy Characteristics'!D:D,MATCH($C676,'Policy Characteristics'!$C:$C,0)))</f>
        <v>Electrification</v>
      </c>
      <c r="K676" s="363"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63" t="str">
        <f>IF(ISBLANK(INDEX('Policy Characteristics'!I:I,MATCH($C676,'Policy Characteristics'!$C:$C,0))),"",INDEX('Policy Characteristics'!I:I,MATCH($C676,'Policy Characteristics'!$C:$C,0)))</f>
        <v>% of fuel shifted</v>
      </c>
      <c r="P676" s="363"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63" t="str">
        <f>IF(ISBLANK(INDEX('Policy Characteristics'!K:K,MATCH($C676,'Policy Characteristics'!$C:$C,0))),"",INDEX('Policy Characteristics'!K:K,MATCH($C676,'Policy Characteristics'!$C:$C,0)))</f>
        <v>industry-ag-main.html#fuel-switching</v>
      </c>
      <c r="R676" s="363" t="str">
        <f>IF(ISBLANK(INDEX('Policy Characteristics'!L:L,MATCH($C676,'Policy Characteristics'!$C:$C,0))),"",INDEX('Policy Characteristics'!L:L,MATCH($C676,'Policy Characteristics'!$C:$C,0)))</f>
        <v>industry-elec-and-hydrogen.html</v>
      </c>
    </row>
    <row r="677" spans="1:18" ht="19.95" customHeight="1">
      <c r="A677" s="363" t="str">
        <f>IF(ISBLANK(INDEX('Policy Characteristics'!A:A,MATCH($C677,'Policy Characteristics'!$C:$C,0))),"",INDEX('Policy Characteristics'!A:A,MATCH($C677,'Policy Characteristics'!$C:$C,0)))</f>
        <v>Industry</v>
      </c>
      <c r="B677" s="375" t="str">
        <f>IF(ISBLANK(INDEX('Policy Characteristics'!B:B,MATCH($C677,'Policy Characteristics'!$C:$C,0))),"",INDEX('Policy Characteristics'!B:B,MATCH($C677,'Policy Characteristics'!$C:$C,0)))</f>
        <v>Electrification</v>
      </c>
      <c r="C677" s="363" t="str">
        <f t="shared" si="35"/>
        <v>Fraction of Eligible Industrial Energy Use Shifted to Electricity</v>
      </c>
      <c r="D677" s="356" t="s">
        <v>849</v>
      </c>
      <c r="E677" t="s">
        <v>903</v>
      </c>
      <c r="F677" t="s">
        <v>850</v>
      </c>
      <c r="G677" s="255" t="s">
        <v>904</v>
      </c>
      <c r="H677" s="18">
        <v>1852</v>
      </c>
      <c r="I677" s="376" t="s">
        <v>731</v>
      </c>
      <c r="J677" s="377" t="str">
        <f>IF(ISBLANK(INDEX('Policy Characteristics'!D:D,MATCH($C677,'Policy Characteristics'!$C:$C,0))),"",INDEX('Policy Characteristics'!D:D,MATCH($C677,'Policy Characteristics'!$C:$C,0)))</f>
        <v>Electrification</v>
      </c>
      <c r="K677" s="363"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63" t="str">
        <f>IF(ISBLANK(INDEX('Policy Characteristics'!I:I,MATCH($C677,'Policy Characteristics'!$C:$C,0))),"",INDEX('Policy Characteristics'!I:I,MATCH($C677,'Policy Characteristics'!$C:$C,0)))</f>
        <v>% of fuel shifted</v>
      </c>
      <c r="P677" s="363"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63" t="str">
        <f>IF(ISBLANK(INDEX('Policy Characteristics'!K:K,MATCH($C677,'Policy Characteristics'!$C:$C,0))),"",INDEX('Policy Characteristics'!K:K,MATCH($C677,'Policy Characteristics'!$C:$C,0)))</f>
        <v>industry-ag-main.html#fuel-switching</v>
      </c>
      <c r="R677" s="363" t="str">
        <f>IF(ISBLANK(INDEX('Policy Characteristics'!L:L,MATCH($C677,'Policy Characteristics'!$C:$C,0))),"",INDEX('Policy Characteristics'!L:L,MATCH($C677,'Policy Characteristics'!$C:$C,0)))</f>
        <v>industry-elec-and-hydrogen.html</v>
      </c>
    </row>
    <row r="678" spans="1:18" ht="19.95" customHeight="1">
      <c r="A678" s="363" t="str">
        <f>IF(ISBLANK(INDEX('Policy Characteristics'!A:A,MATCH($C678,'Policy Characteristics'!$C:$C,0))),"",INDEX('Policy Characteristics'!A:A,MATCH($C678,'Policy Characteristics'!$C:$C,0)))</f>
        <v>Industry</v>
      </c>
      <c r="B678" s="375" t="str">
        <f>IF(ISBLANK(INDEX('Policy Characteristics'!B:B,MATCH($C678,'Policy Characteristics'!$C:$C,0))),"",INDEX('Policy Characteristics'!B:B,MATCH($C678,'Policy Characteristics'!$C:$C,0)))</f>
        <v>Electrification</v>
      </c>
      <c r="C678" s="363" t="str">
        <f t="shared" si="35"/>
        <v>Fraction of Eligible Industrial Energy Use Shifted to Electricity</v>
      </c>
      <c r="D678" s="356" t="s">
        <v>849</v>
      </c>
      <c r="E678" t="s">
        <v>905</v>
      </c>
      <c r="F678" t="s">
        <v>850</v>
      </c>
      <c r="G678" s="255" t="s">
        <v>906</v>
      </c>
      <c r="H678" s="18">
        <v>1853</v>
      </c>
      <c r="I678" s="376" t="s">
        <v>731</v>
      </c>
      <c r="J678" s="377" t="str">
        <f>IF(ISBLANK(INDEX('Policy Characteristics'!D:D,MATCH($C678,'Policy Characteristics'!$C:$C,0))),"",INDEX('Policy Characteristics'!D:D,MATCH($C678,'Policy Characteristics'!$C:$C,0)))</f>
        <v>Electrification</v>
      </c>
      <c r="K678" s="363"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63" t="str">
        <f>IF(ISBLANK(INDEX('Policy Characteristics'!I:I,MATCH($C678,'Policy Characteristics'!$C:$C,0))),"",INDEX('Policy Characteristics'!I:I,MATCH($C678,'Policy Characteristics'!$C:$C,0)))</f>
        <v>% of fuel shifted</v>
      </c>
      <c r="P678" s="363"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63" t="str">
        <f>IF(ISBLANK(INDEX('Policy Characteristics'!K:K,MATCH($C678,'Policy Characteristics'!$C:$C,0))),"",INDEX('Policy Characteristics'!K:K,MATCH($C678,'Policy Characteristics'!$C:$C,0)))</f>
        <v>industry-ag-main.html#fuel-switching</v>
      </c>
      <c r="R678" s="363" t="str">
        <f>IF(ISBLANK(INDEX('Policy Characteristics'!L:L,MATCH($C678,'Policy Characteristics'!$C:$C,0))),"",INDEX('Policy Characteristics'!L:L,MATCH($C678,'Policy Characteristics'!$C:$C,0)))</f>
        <v>industry-elec-and-hydrogen.html</v>
      </c>
    </row>
    <row r="679" spans="1:18" ht="19.95" customHeight="1">
      <c r="A679" s="363" t="str">
        <f>IF(ISBLANK(INDEX('Policy Characteristics'!A:A,MATCH($C679,'Policy Characteristics'!$C:$C,0))),"",INDEX('Policy Characteristics'!A:A,MATCH($C679,'Policy Characteristics'!$C:$C,0)))</f>
        <v>Industry</v>
      </c>
      <c r="B679" s="375" t="str">
        <f>IF(ISBLANK(INDEX('Policy Characteristics'!B:B,MATCH($C679,'Policy Characteristics'!$C:$C,0))),"",INDEX('Policy Characteristics'!B:B,MATCH($C679,'Policy Characteristics'!$C:$C,0)))</f>
        <v>Electrification</v>
      </c>
      <c r="C679" s="363" t="str">
        <f t="shared" si="35"/>
        <v>Fraction of Eligible Industrial Energy Use Shifted to Electricity</v>
      </c>
      <c r="D679" s="356" t="s">
        <v>849</v>
      </c>
      <c r="E679" t="s">
        <v>907</v>
      </c>
      <c r="F679" t="s">
        <v>850</v>
      </c>
      <c r="G679" s="255" t="s">
        <v>908</v>
      </c>
      <c r="H679" s="18">
        <v>1854</v>
      </c>
      <c r="I679" s="376" t="s">
        <v>731</v>
      </c>
      <c r="J679" s="377" t="str">
        <f>IF(ISBLANK(INDEX('Policy Characteristics'!D:D,MATCH($C679,'Policy Characteristics'!$C:$C,0))),"",INDEX('Policy Characteristics'!D:D,MATCH($C679,'Policy Characteristics'!$C:$C,0)))</f>
        <v>Electrification</v>
      </c>
      <c r="K679" s="363"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63" t="str">
        <f>IF(ISBLANK(INDEX('Policy Characteristics'!I:I,MATCH($C679,'Policy Characteristics'!$C:$C,0))),"",INDEX('Policy Characteristics'!I:I,MATCH($C679,'Policy Characteristics'!$C:$C,0)))</f>
        <v>% of fuel shifted</v>
      </c>
      <c r="P679" s="363"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63" t="str">
        <f>IF(ISBLANK(INDEX('Policy Characteristics'!K:K,MATCH($C679,'Policy Characteristics'!$C:$C,0))),"",INDEX('Policy Characteristics'!K:K,MATCH($C679,'Policy Characteristics'!$C:$C,0)))</f>
        <v>industry-ag-main.html#fuel-switching</v>
      </c>
      <c r="R679" s="363" t="str">
        <f>IF(ISBLANK(INDEX('Policy Characteristics'!L:L,MATCH($C679,'Policy Characteristics'!$C:$C,0))),"",INDEX('Policy Characteristics'!L:L,MATCH($C679,'Policy Characteristics'!$C:$C,0)))</f>
        <v>industry-elec-and-hydrogen.html</v>
      </c>
    </row>
    <row r="680" spans="1:18" ht="19.95" customHeight="1">
      <c r="A680" s="363" t="str">
        <f>IF(ISBLANK(INDEX('Policy Characteristics'!A:A,MATCH($C680,'Policy Characteristics'!$C:$C,0))),"",INDEX('Policy Characteristics'!A:A,MATCH($C680,'Policy Characteristics'!$C:$C,0)))</f>
        <v>Industry</v>
      </c>
      <c r="B680" s="375" t="str">
        <f>IF(ISBLANK(INDEX('Policy Characteristics'!B:B,MATCH($C680,'Policy Characteristics'!$C:$C,0))),"",INDEX('Policy Characteristics'!B:B,MATCH($C680,'Policy Characteristics'!$C:$C,0)))</f>
        <v>Electrification</v>
      </c>
      <c r="C680" s="363" t="str">
        <f t="shared" si="35"/>
        <v>Fraction of Eligible Industrial Energy Use Shifted to Electricity</v>
      </c>
      <c r="D680" s="356" t="s">
        <v>849</v>
      </c>
      <c r="E680" t="s">
        <v>909</v>
      </c>
      <c r="F680" t="s">
        <v>850</v>
      </c>
      <c r="G680" s="255" t="s">
        <v>910</v>
      </c>
      <c r="H680" s="18">
        <v>1855</v>
      </c>
      <c r="I680" s="376" t="s">
        <v>731</v>
      </c>
      <c r="J680" s="377" t="str">
        <f>IF(ISBLANK(INDEX('Policy Characteristics'!D:D,MATCH($C680,'Policy Characteristics'!$C:$C,0))),"",INDEX('Policy Characteristics'!D:D,MATCH($C680,'Policy Characteristics'!$C:$C,0)))</f>
        <v>Electrification</v>
      </c>
      <c r="K680" s="363"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63" t="str">
        <f>IF(ISBLANK(INDEX('Policy Characteristics'!I:I,MATCH($C680,'Policy Characteristics'!$C:$C,0))),"",INDEX('Policy Characteristics'!I:I,MATCH($C680,'Policy Characteristics'!$C:$C,0)))</f>
        <v>% of fuel shifted</v>
      </c>
      <c r="P680" s="363"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63" t="str">
        <f>IF(ISBLANK(INDEX('Policy Characteristics'!K:K,MATCH($C680,'Policy Characteristics'!$C:$C,0))),"",INDEX('Policy Characteristics'!K:K,MATCH($C680,'Policy Characteristics'!$C:$C,0)))</f>
        <v>industry-ag-main.html#fuel-switching</v>
      </c>
      <c r="R680" s="363" t="str">
        <f>IF(ISBLANK(INDEX('Policy Characteristics'!L:L,MATCH($C680,'Policy Characteristics'!$C:$C,0))),"",INDEX('Policy Characteristics'!L:L,MATCH($C680,'Policy Characteristics'!$C:$C,0)))</f>
        <v>industry-elec-and-hydrogen.html</v>
      </c>
    </row>
    <row r="681" spans="1:18" ht="19.95" customHeight="1">
      <c r="A681" s="363" t="str">
        <f>IF(ISBLANK(INDEX('Policy Characteristics'!A:A,MATCH($C681,'Policy Characteristics'!$C:$C,0))),"",INDEX('Policy Characteristics'!A:A,MATCH($C681,'Policy Characteristics'!$C:$C,0)))</f>
        <v>Industry</v>
      </c>
      <c r="B681" s="375" t="str">
        <f>IF(ISBLANK(INDEX('Policy Characteristics'!B:B,MATCH($C681,'Policy Characteristics'!$C:$C,0))),"",INDEX('Policy Characteristics'!B:B,MATCH($C681,'Policy Characteristics'!$C:$C,0)))</f>
        <v>Electrification</v>
      </c>
      <c r="C681" s="363" t="str">
        <f t="shared" si="35"/>
        <v>Fraction of Eligible Industrial Energy Use Shifted to Electricity</v>
      </c>
      <c r="D681" s="356" t="s">
        <v>849</v>
      </c>
      <c r="E681" t="s">
        <v>911</v>
      </c>
      <c r="F681" t="s">
        <v>850</v>
      </c>
      <c r="G681" s="255" t="s">
        <v>912</v>
      </c>
      <c r="H681" s="18">
        <v>1856</v>
      </c>
      <c r="I681" s="376" t="s">
        <v>731</v>
      </c>
      <c r="J681" s="377" t="str">
        <f>IF(ISBLANK(INDEX('Policy Characteristics'!D:D,MATCH($C681,'Policy Characteristics'!$C:$C,0))),"",INDEX('Policy Characteristics'!D:D,MATCH($C681,'Policy Characteristics'!$C:$C,0)))</f>
        <v>Electrification</v>
      </c>
      <c r="K681" s="363"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63" t="str">
        <f>IF(ISBLANK(INDEX('Policy Characteristics'!I:I,MATCH($C681,'Policy Characteristics'!$C:$C,0))),"",INDEX('Policy Characteristics'!I:I,MATCH($C681,'Policy Characteristics'!$C:$C,0)))</f>
        <v>% of fuel shifted</v>
      </c>
      <c r="P681" s="363"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63" t="str">
        <f>IF(ISBLANK(INDEX('Policy Characteristics'!K:K,MATCH($C681,'Policy Characteristics'!$C:$C,0))),"",INDEX('Policy Characteristics'!K:K,MATCH($C681,'Policy Characteristics'!$C:$C,0)))</f>
        <v>industry-ag-main.html#fuel-switching</v>
      </c>
      <c r="R681" s="363" t="str">
        <f>IF(ISBLANK(INDEX('Policy Characteristics'!L:L,MATCH($C681,'Policy Characteristics'!$C:$C,0))),"",INDEX('Policy Characteristics'!L:L,MATCH($C681,'Policy Characteristics'!$C:$C,0)))</f>
        <v>industry-elec-and-hydrogen.html</v>
      </c>
    </row>
    <row r="682" spans="1:18" ht="19.95" customHeight="1">
      <c r="A682" s="363" t="str">
        <f>IF(ISBLANK(INDEX('Policy Characteristics'!A:A,MATCH($C682,'Policy Characteristics'!$C:$C,0))),"",INDEX('Policy Characteristics'!A:A,MATCH($C682,'Policy Characteristics'!$C:$C,0)))</f>
        <v>Industry</v>
      </c>
      <c r="B682" s="375" t="str">
        <f>IF(ISBLANK(INDEX('Policy Characteristics'!B:B,MATCH($C682,'Policy Characteristics'!$C:$C,0))),"",INDEX('Policy Characteristics'!B:B,MATCH($C682,'Policy Characteristics'!$C:$C,0)))</f>
        <v>Electrification</v>
      </c>
      <c r="C682" s="363" t="str">
        <f t="shared" si="35"/>
        <v>Fraction of Eligible Industrial Energy Use Shifted to Electricity</v>
      </c>
      <c r="D682" s="356" t="s">
        <v>849</v>
      </c>
      <c r="E682" t="s">
        <v>913</v>
      </c>
      <c r="F682" t="s">
        <v>850</v>
      </c>
      <c r="G682" s="255" t="s">
        <v>913</v>
      </c>
      <c r="H682" s="18">
        <v>1857</v>
      </c>
      <c r="I682" s="376" t="s">
        <v>731</v>
      </c>
      <c r="J682" s="377" t="str">
        <f>IF(ISBLANK(INDEX('Policy Characteristics'!D:D,MATCH($C682,'Policy Characteristics'!$C:$C,0))),"",INDEX('Policy Characteristics'!D:D,MATCH($C682,'Policy Characteristics'!$C:$C,0)))</f>
        <v>Electrification</v>
      </c>
      <c r="K682" s="363"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63" t="str">
        <f>IF(ISBLANK(INDEX('Policy Characteristics'!I:I,MATCH($C682,'Policy Characteristics'!$C:$C,0))),"",INDEX('Policy Characteristics'!I:I,MATCH($C682,'Policy Characteristics'!$C:$C,0)))</f>
        <v>% of fuel shifted</v>
      </c>
      <c r="P682" s="363"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63" t="str">
        <f>IF(ISBLANK(INDEX('Policy Characteristics'!K:K,MATCH($C682,'Policy Characteristics'!$C:$C,0))),"",INDEX('Policy Characteristics'!K:K,MATCH($C682,'Policy Characteristics'!$C:$C,0)))</f>
        <v>industry-ag-main.html#fuel-switching</v>
      </c>
      <c r="R682" s="363" t="str">
        <f>IF(ISBLANK(INDEX('Policy Characteristics'!L:L,MATCH($C682,'Policy Characteristics'!$C:$C,0))),"",INDEX('Policy Characteristics'!L:L,MATCH($C682,'Policy Characteristics'!$C:$C,0)))</f>
        <v>industry-elec-and-hydrogen.html</v>
      </c>
    </row>
    <row r="683" spans="1:18" ht="19.95" customHeight="1">
      <c r="A683" s="363" t="str">
        <f>IF(ISBLANK(INDEX('Policy Characteristics'!A:A,MATCH($C683,'Policy Characteristics'!$C:$C,0))),"",INDEX('Policy Characteristics'!A:A,MATCH($C683,'Policy Characteristics'!$C:$C,0)))</f>
        <v>Industry</v>
      </c>
      <c r="B683" s="375" t="str">
        <f>IF(ISBLANK(INDEX('Policy Characteristics'!B:B,MATCH($C683,'Policy Characteristics'!$C:$C,0))),"",INDEX('Policy Characteristics'!B:B,MATCH($C683,'Policy Characteristics'!$C:$C,0)))</f>
        <v>Electrification</v>
      </c>
      <c r="C683" s="363" t="str">
        <f t="shared" si="35"/>
        <v>Fraction of Eligible Industrial Energy Use Shifted to Electricity</v>
      </c>
      <c r="D683" s="356" t="s">
        <v>851</v>
      </c>
      <c r="E683" t="s">
        <v>899</v>
      </c>
      <c r="F683" t="s">
        <v>852</v>
      </c>
      <c r="G683" s="255" t="s">
        <v>900</v>
      </c>
      <c r="H683" s="18">
        <v>1858</v>
      </c>
      <c r="I683" s="376" t="s">
        <v>731</v>
      </c>
      <c r="J683" s="377" t="str">
        <f>IF(ISBLANK(INDEX('Policy Characteristics'!D:D,MATCH($C683,'Policy Characteristics'!$C:$C,0))),"",INDEX('Policy Characteristics'!D:D,MATCH($C683,'Policy Characteristics'!$C:$C,0)))</f>
        <v>Electrification</v>
      </c>
      <c r="K683" s="363"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63" t="str">
        <f>IF(ISBLANK(INDEX('Policy Characteristics'!I:I,MATCH($C683,'Policy Characteristics'!$C:$C,0))),"",INDEX('Policy Characteristics'!I:I,MATCH($C683,'Policy Characteristics'!$C:$C,0)))</f>
        <v>% of fuel shifted</v>
      </c>
      <c r="P683" s="363"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63" t="str">
        <f>IF(ISBLANK(INDEX('Policy Characteristics'!K:K,MATCH($C683,'Policy Characteristics'!$C:$C,0))),"",INDEX('Policy Characteristics'!K:K,MATCH($C683,'Policy Characteristics'!$C:$C,0)))</f>
        <v>industry-ag-main.html#fuel-switching</v>
      </c>
      <c r="R683" s="363" t="str">
        <f>IF(ISBLANK(INDEX('Policy Characteristics'!L:L,MATCH($C683,'Policy Characteristics'!$C:$C,0))),"",INDEX('Policy Characteristics'!L:L,MATCH($C683,'Policy Characteristics'!$C:$C,0)))</f>
        <v>industry-elec-and-hydrogen.html</v>
      </c>
    </row>
    <row r="684" spans="1:18" ht="19.95" customHeight="1">
      <c r="A684" s="363" t="str">
        <f>IF(ISBLANK(INDEX('Policy Characteristics'!A:A,MATCH($C684,'Policy Characteristics'!$C:$C,0))),"",INDEX('Policy Characteristics'!A:A,MATCH($C684,'Policy Characteristics'!$C:$C,0)))</f>
        <v>Industry</v>
      </c>
      <c r="B684" s="375" t="str">
        <f>IF(ISBLANK(INDEX('Policy Characteristics'!B:B,MATCH($C684,'Policy Characteristics'!$C:$C,0))),"",INDEX('Policy Characteristics'!B:B,MATCH($C684,'Policy Characteristics'!$C:$C,0)))</f>
        <v>Electrification</v>
      </c>
      <c r="C684" s="363" t="str">
        <f t="shared" si="35"/>
        <v>Fraction of Eligible Industrial Energy Use Shifted to Electricity</v>
      </c>
      <c r="D684" s="356" t="s">
        <v>851</v>
      </c>
      <c r="E684" t="s">
        <v>901</v>
      </c>
      <c r="F684" t="s">
        <v>852</v>
      </c>
      <c r="G684" s="255" t="s">
        <v>902</v>
      </c>
      <c r="H684" s="18">
        <v>1859</v>
      </c>
      <c r="I684" s="376" t="s">
        <v>731</v>
      </c>
      <c r="J684" s="377" t="str">
        <f>IF(ISBLANK(INDEX('Policy Characteristics'!D:D,MATCH($C684,'Policy Characteristics'!$C:$C,0))),"",INDEX('Policy Characteristics'!D:D,MATCH($C684,'Policy Characteristics'!$C:$C,0)))</f>
        <v>Electrification</v>
      </c>
      <c r="K684" s="363"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63" t="str">
        <f>IF(ISBLANK(INDEX('Policy Characteristics'!I:I,MATCH($C684,'Policy Characteristics'!$C:$C,0))),"",INDEX('Policy Characteristics'!I:I,MATCH($C684,'Policy Characteristics'!$C:$C,0)))</f>
        <v>% of fuel shifted</v>
      </c>
      <c r="P684" s="363"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63" t="str">
        <f>IF(ISBLANK(INDEX('Policy Characteristics'!K:K,MATCH($C684,'Policy Characteristics'!$C:$C,0))),"",INDEX('Policy Characteristics'!K:K,MATCH($C684,'Policy Characteristics'!$C:$C,0)))</f>
        <v>industry-ag-main.html#fuel-switching</v>
      </c>
      <c r="R684" s="363" t="str">
        <f>IF(ISBLANK(INDEX('Policy Characteristics'!L:L,MATCH($C684,'Policy Characteristics'!$C:$C,0))),"",INDEX('Policy Characteristics'!L:L,MATCH($C684,'Policy Characteristics'!$C:$C,0)))</f>
        <v>industry-elec-and-hydrogen.html</v>
      </c>
    </row>
    <row r="685" spans="1:18" ht="19.95" customHeight="1">
      <c r="A685" s="363" t="str">
        <f>IF(ISBLANK(INDEX('Policy Characteristics'!A:A,MATCH($C685,'Policy Characteristics'!$C:$C,0))),"",INDEX('Policy Characteristics'!A:A,MATCH($C685,'Policy Characteristics'!$C:$C,0)))</f>
        <v>Industry</v>
      </c>
      <c r="B685" s="375" t="str">
        <f>IF(ISBLANK(INDEX('Policy Characteristics'!B:B,MATCH($C685,'Policy Characteristics'!$C:$C,0))),"",INDEX('Policy Characteristics'!B:B,MATCH($C685,'Policy Characteristics'!$C:$C,0)))</f>
        <v>Electrification</v>
      </c>
      <c r="C685" s="363" t="str">
        <f t="shared" si="35"/>
        <v>Fraction of Eligible Industrial Energy Use Shifted to Electricity</v>
      </c>
      <c r="D685" s="356" t="s">
        <v>851</v>
      </c>
      <c r="E685" t="s">
        <v>903</v>
      </c>
      <c r="F685" t="s">
        <v>852</v>
      </c>
      <c r="G685" s="255" t="s">
        <v>904</v>
      </c>
      <c r="H685" s="18">
        <v>1860</v>
      </c>
      <c r="I685" s="376" t="s">
        <v>731</v>
      </c>
      <c r="J685" s="377" t="str">
        <f>IF(ISBLANK(INDEX('Policy Characteristics'!D:D,MATCH($C685,'Policy Characteristics'!$C:$C,0))),"",INDEX('Policy Characteristics'!D:D,MATCH($C685,'Policy Characteristics'!$C:$C,0)))</f>
        <v>Electrification</v>
      </c>
      <c r="K685" s="363"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63" t="str">
        <f>IF(ISBLANK(INDEX('Policy Characteristics'!I:I,MATCH($C685,'Policy Characteristics'!$C:$C,0))),"",INDEX('Policy Characteristics'!I:I,MATCH($C685,'Policy Characteristics'!$C:$C,0)))</f>
        <v>% of fuel shifted</v>
      </c>
      <c r="P685" s="363"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63" t="str">
        <f>IF(ISBLANK(INDEX('Policy Characteristics'!K:K,MATCH($C685,'Policy Characteristics'!$C:$C,0))),"",INDEX('Policy Characteristics'!K:K,MATCH($C685,'Policy Characteristics'!$C:$C,0)))</f>
        <v>industry-ag-main.html#fuel-switching</v>
      </c>
      <c r="R685" s="363" t="str">
        <f>IF(ISBLANK(INDEX('Policy Characteristics'!L:L,MATCH($C685,'Policy Characteristics'!$C:$C,0))),"",INDEX('Policy Characteristics'!L:L,MATCH($C685,'Policy Characteristics'!$C:$C,0)))</f>
        <v>industry-elec-and-hydrogen.html</v>
      </c>
    </row>
    <row r="686" spans="1:18" ht="19.95" customHeight="1">
      <c r="A686" s="363" t="str">
        <f>IF(ISBLANK(INDEX('Policy Characteristics'!A:A,MATCH($C686,'Policy Characteristics'!$C:$C,0))),"",INDEX('Policy Characteristics'!A:A,MATCH($C686,'Policy Characteristics'!$C:$C,0)))</f>
        <v>Industry</v>
      </c>
      <c r="B686" s="375" t="str">
        <f>IF(ISBLANK(INDEX('Policy Characteristics'!B:B,MATCH($C686,'Policy Characteristics'!$C:$C,0))),"",INDEX('Policy Characteristics'!B:B,MATCH($C686,'Policy Characteristics'!$C:$C,0)))</f>
        <v>Electrification</v>
      </c>
      <c r="C686" s="363" t="str">
        <f t="shared" ref="C686:C687" si="36">C$659</f>
        <v>Fraction of Eligible Industrial Energy Use Shifted to Electricity</v>
      </c>
      <c r="D686" s="356" t="s">
        <v>851</v>
      </c>
      <c r="E686" t="s">
        <v>905</v>
      </c>
      <c r="F686" t="s">
        <v>852</v>
      </c>
      <c r="G686" s="255" t="s">
        <v>906</v>
      </c>
      <c r="H686" s="18">
        <v>1861</v>
      </c>
      <c r="I686" s="376" t="s">
        <v>731</v>
      </c>
      <c r="J686" s="377" t="str">
        <f>IF(ISBLANK(INDEX('Policy Characteristics'!D:D,MATCH($C686,'Policy Characteristics'!$C:$C,0))),"",INDEX('Policy Characteristics'!D:D,MATCH($C686,'Policy Characteristics'!$C:$C,0)))</f>
        <v>Electrification</v>
      </c>
      <c r="K686" s="363"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63" t="str">
        <f>IF(ISBLANK(INDEX('Policy Characteristics'!I:I,MATCH($C686,'Policy Characteristics'!$C:$C,0))),"",INDEX('Policy Characteristics'!I:I,MATCH($C686,'Policy Characteristics'!$C:$C,0)))</f>
        <v>% of fuel shifted</v>
      </c>
      <c r="P686" s="363"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63" t="str">
        <f>IF(ISBLANK(INDEX('Policy Characteristics'!K:K,MATCH($C686,'Policy Characteristics'!$C:$C,0))),"",INDEX('Policy Characteristics'!K:K,MATCH($C686,'Policy Characteristics'!$C:$C,0)))</f>
        <v>industry-ag-main.html#fuel-switching</v>
      </c>
      <c r="R686" s="363" t="str">
        <f>IF(ISBLANK(INDEX('Policy Characteristics'!L:L,MATCH($C686,'Policy Characteristics'!$C:$C,0))),"",INDEX('Policy Characteristics'!L:L,MATCH($C686,'Policy Characteristics'!$C:$C,0)))</f>
        <v>industry-elec-and-hydrogen.html</v>
      </c>
    </row>
    <row r="687" spans="1:18" ht="19.95" customHeight="1">
      <c r="A687" s="363" t="str">
        <f>IF(ISBLANK(INDEX('Policy Characteristics'!A:A,MATCH($C687,'Policy Characteristics'!$C:$C,0))),"",INDEX('Policy Characteristics'!A:A,MATCH($C687,'Policy Characteristics'!$C:$C,0)))</f>
        <v>Industry</v>
      </c>
      <c r="B687" s="375" t="str">
        <f>IF(ISBLANK(INDEX('Policy Characteristics'!B:B,MATCH($C687,'Policy Characteristics'!$C:$C,0))),"",INDEX('Policy Characteristics'!B:B,MATCH($C687,'Policy Characteristics'!$C:$C,0)))</f>
        <v>Electrification</v>
      </c>
      <c r="C687" s="363" t="str">
        <f t="shared" si="36"/>
        <v>Fraction of Eligible Industrial Energy Use Shifted to Electricity</v>
      </c>
      <c r="D687" s="356" t="s">
        <v>851</v>
      </c>
      <c r="E687" t="s">
        <v>907</v>
      </c>
      <c r="F687" t="s">
        <v>852</v>
      </c>
      <c r="G687" s="255" t="s">
        <v>908</v>
      </c>
      <c r="H687" s="18">
        <v>1862</v>
      </c>
      <c r="I687" s="376" t="s">
        <v>731</v>
      </c>
      <c r="J687" s="377" t="str">
        <f>IF(ISBLANK(INDEX('Policy Characteristics'!D:D,MATCH($C687,'Policy Characteristics'!$C:$C,0))),"",INDEX('Policy Characteristics'!D:D,MATCH($C687,'Policy Characteristics'!$C:$C,0)))</f>
        <v>Electrification</v>
      </c>
      <c r="K687" s="363"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63" t="str">
        <f>IF(ISBLANK(INDEX('Policy Characteristics'!I:I,MATCH($C687,'Policy Characteristics'!$C:$C,0))),"",INDEX('Policy Characteristics'!I:I,MATCH($C687,'Policy Characteristics'!$C:$C,0)))</f>
        <v>% of fuel shifted</v>
      </c>
      <c r="P687" s="363"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63" t="str">
        <f>IF(ISBLANK(INDEX('Policy Characteristics'!K:K,MATCH($C687,'Policy Characteristics'!$C:$C,0))),"",INDEX('Policy Characteristics'!K:K,MATCH($C687,'Policy Characteristics'!$C:$C,0)))</f>
        <v>industry-ag-main.html#fuel-switching</v>
      </c>
      <c r="R687" s="363" t="str">
        <f>IF(ISBLANK(INDEX('Policy Characteristics'!L:L,MATCH($C687,'Policy Characteristics'!$C:$C,0))),"",INDEX('Policy Characteristics'!L:L,MATCH($C687,'Policy Characteristics'!$C:$C,0)))</f>
        <v>industry-elec-and-hydrogen.html</v>
      </c>
    </row>
    <row r="688" spans="1:18" ht="19.95" customHeight="1">
      <c r="A688" s="363" t="str">
        <f>IF(ISBLANK(INDEX('Policy Characteristics'!A:A,MATCH($C688,'Policy Characteristics'!$C:$C,0))),"",INDEX('Policy Characteristics'!A:A,MATCH($C688,'Policy Characteristics'!$C:$C,0)))</f>
        <v>Industry</v>
      </c>
      <c r="B688" s="375" t="str">
        <f>IF(ISBLANK(INDEX('Policy Characteristics'!B:B,MATCH($C688,'Policy Characteristics'!$C:$C,0))),"",INDEX('Policy Characteristics'!B:B,MATCH($C688,'Policy Characteristics'!$C:$C,0)))</f>
        <v>Electrification</v>
      </c>
      <c r="C688" s="363" t="str">
        <f t="shared" ref="C688:C723" si="37">C$659</f>
        <v>Fraction of Eligible Industrial Energy Use Shifted to Electricity</v>
      </c>
      <c r="D688" s="356" t="s">
        <v>851</v>
      </c>
      <c r="E688" t="s">
        <v>909</v>
      </c>
      <c r="F688" t="s">
        <v>852</v>
      </c>
      <c r="G688" s="255" t="s">
        <v>910</v>
      </c>
      <c r="H688" s="18">
        <v>1863</v>
      </c>
      <c r="I688" s="376" t="s">
        <v>731</v>
      </c>
      <c r="J688" s="377" t="str">
        <f>IF(ISBLANK(INDEX('Policy Characteristics'!D:D,MATCH($C688,'Policy Characteristics'!$C:$C,0))),"",INDEX('Policy Characteristics'!D:D,MATCH($C688,'Policy Characteristics'!$C:$C,0)))</f>
        <v>Electrification</v>
      </c>
      <c r="K688" s="363"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63" t="str">
        <f>IF(ISBLANK(INDEX('Policy Characteristics'!I:I,MATCH($C688,'Policy Characteristics'!$C:$C,0))),"",INDEX('Policy Characteristics'!I:I,MATCH($C688,'Policy Characteristics'!$C:$C,0)))</f>
        <v>% of fuel shifted</v>
      </c>
      <c r="P688" s="363"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63" t="str">
        <f>IF(ISBLANK(INDEX('Policy Characteristics'!K:K,MATCH($C688,'Policy Characteristics'!$C:$C,0))),"",INDEX('Policy Characteristics'!K:K,MATCH($C688,'Policy Characteristics'!$C:$C,0)))</f>
        <v>industry-ag-main.html#fuel-switching</v>
      </c>
      <c r="R688" s="363" t="str">
        <f>IF(ISBLANK(INDEX('Policy Characteristics'!L:L,MATCH($C688,'Policy Characteristics'!$C:$C,0))),"",INDEX('Policy Characteristics'!L:L,MATCH($C688,'Policy Characteristics'!$C:$C,0)))</f>
        <v>industry-elec-and-hydrogen.html</v>
      </c>
    </row>
    <row r="689" spans="1:18" ht="19.95" customHeight="1">
      <c r="A689" s="363" t="str">
        <f>IF(ISBLANK(INDEX('Policy Characteristics'!A:A,MATCH($C689,'Policy Characteristics'!$C:$C,0))),"",INDEX('Policy Characteristics'!A:A,MATCH($C689,'Policy Characteristics'!$C:$C,0)))</f>
        <v>Industry</v>
      </c>
      <c r="B689" s="375" t="str">
        <f>IF(ISBLANK(INDEX('Policy Characteristics'!B:B,MATCH($C689,'Policy Characteristics'!$C:$C,0))),"",INDEX('Policy Characteristics'!B:B,MATCH($C689,'Policy Characteristics'!$C:$C,0)))</f>
        <v>Electrification</v>
      </c>
      <c r="C689" s="363" t="str">
        <f t="shared" si="37"/>
        <v>Fraction of Eligible Industrial Energy Use Shifted to Electricity</v>
      </c>
      <c r="D689" s="356" t="s">
        <v>851</v>
      </c>
      <c r="E689" t="s">
        <v>911</v>
      </c>
      <c r="F689" t="s">
        <v>852</v>
      </c>
      <c r="G689" s="255" t="s">
        <v>912</v>
      </c>
      <c r="H689" s="18">
        <v>1864</v>
      </c>
      <c r="I689" s="376" t="s">
        <v>731</v>
      </c>
      <c r="J689" s="377" t="str">
        <f>IF(ISBLANK(INDEX('Policy Characteristics'!D:D,MATCH($C689,'Policy Characteristics'!$C:$C,0))),"",INDEX('Policy Characteristics'!D:D,MATCH($C689,'Policy Characteristics'!$C:$C,0)))</f>
        <v>Electrification</v>
      </c>
      <c r="K689" s="363"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63" t="str">
        <f>IF(ISBLANK(INDEX('Policy Characteristics'!I:I,MATCH($C689,'Policy Characteristics'!$C:$C,0))),"",INDEX('Policy Characteristics'!I:I,MATCH($C689,'Policy Characteristics'!$C:$C,0)))</f>
        <v>% of fuel shifted</v>
      </c>
      <c r="P689" s="363"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63" t="str">
        <f>IF(ISBLANK(INDEX('Policy Characteristics'!K:K,MATCH($C689,'Policy Characteristics'!$C:$C,0))),"",INDEX('Policy Characteristics'!K:K,MATCH($C689,'Policy Characteristics'!$C:$C,0)))</f>
        <v>industry-ag-main.html#fuel-switching</v>
      </c>
      <c r="R689" s="363" t="str">
        <f>IF(ISBLANK(INDEX('Policy Characteristics'!L:L,MATCH($C689,'Policy Characteristics'!$C:$C,0))),"",INDEX('Policy Characteristics'!L:L,MATCH($C689,'Policy Characteristics'!$C:$C,0)))</f>
        <v>industry-elec-and-hydrogen.html</v>
      </c>
    </row>
    <row r="690" spans="1:18" ht="19.95" customHeight="1">
      <c r="A690" s="363" t="str">
        <f>IF(ISBLANK(INDEX('Policy Characteristics'!A:A,MATCH($C690,'Policy Characteristics'!$C:$C,0))),"",INDEX('Policy Characteristics'!A:A,MATCH($C690,'Policy Characteristics'!$C:$C,0)))</f>
        <v>Industry</v>
      </c>
      <c r="B690" s="375" t="str">
        <f>IF(ISBLANK(INDEX('Policy Characteristics'!B:B,MATCH($C690,'Policy Characteristics'!$C:$C,0))),"",INDEX('Policy Characteristics'!B:B,MATCH($C690,'Policy Characteristics'!$C:$C,0)))</f>
        <v>Electrification</v>
      </c>
      <c r="C690" s="363" t="str">
        <f t="shared" si="37"/>
        <v>Fraction of Eligible Industrial Energy Use Shifted to Electricity</v>
      </c>
      <c r="D690" s="356" t="s">
        <v>851</v>
      </c>
      <c r="E690" t="s">
        <v>913</v>
      </c>
      <c r="F690" t="s">
        <v>852</v>
      </c>
      <c r="G690" s="255" t="s">
        <v>913</v>
      </c>
      <c r="H690" s="18">
        <v>1865</v>
      </c>
      <c r="I690" s="376" t="s">
        <v>731</v>
      </c>
      <c r="J690" s="377" t="str">
        <f>IF(ISBLANK(INDEX('Policy Characteristics'!D:D,MATCH($C690,'Policy Characteristics'!$C:$C,0))),"",INDEX('Policy Characteristics'!D:D,MATCH($C690,'Policy Characteristics'!$C:$C,0)))</f>
        <v>Electrification</v>
      </c>
      <c r="K690" s="363"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63" t="str">
        <f>IF(ISBLANK(INDEX('Policy Characteristics'!I:I,MATCH($C690,'Policy Characteristics'!$C:$C,0))),"",INDEX('Policy Characteristics'!I:I,MATCH($C690,'Policy Characteristics'!$C:$C,0)))</f>
        <v>% of fuel shifted</v>
      </c>
      <c r="P690" s="363"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63" t="str">
        <f>IF(ISBLANK(INDEX('Policy Characteristics'!K:K,MATCH($C690,'Policy Characteristics'!$C:$C,0))),"",INDEX('Policy Characteristics'!K:K,MATCH($C690,'Policy Characteristics'!$C:$C,0)))</f>
        <v>industry-ag-main.html#fuel-switching</v>
      </c>
      <c r="R690" s="363" t="str">
        <f>IF(ISBLANK(INDEX('Policy Characteristics'!L:L,MATCH($C690,'Policy Characteristics'!$C:$C,0))),"",INDEX('Policy Characteristics'!L:L,MATCH($C690,'Policy Characteristics'!$C:$C,0)))</f>
        <v>industry-elec-and-hydrogen.html</v>
      </c>
    </row>
    <row r="691" spans="1:18" ht="19.95" customHeight="1">
      <c r="A691" s="363" t="str">
        <f>IF(ISBLANK(INDEX('Policy Characteristics'!A:A,MATCH($C691,'Policy Characteristics'!$C:$C,0))),"",INDEX('Policy Characteristics'!A:A,MATCH($C691,'Policy Characteristics'!$C:$C,0)))</f>
        <v>Industry</v>
      </c>
      <c r="B691" s="375" t="str">
        <f>IF(ISBLANK(INDEX('Policy Characteristics'!B:B,MATCH($C691,'Policy Characteristics'!$C:$C,0))),"",INDEX('Policy Characteristics'!B:B,MATCH($C691,'Policy Characteristics'!$C:$C,0)))</f>
        <v>Electrification</v>
      </c>
      <c r="C691" s="363" t="str">
        <f t="shared" si="37"/>
        <v>Fraction of Eligible Industrial Energy Use Shifted to Electricity</v>
      </c>
      <c r="D691" s="356" t="s">
        <v>853</v>
      </c>
      <c r="E691" t="s">
        <v>899</v>
      </c>
      <c r="F691" t="s">
        <v>854</v>
      </c>
      <c r="G691" s="255" t="s">
        <v>900</v>
      </c>
      <c r="H691" s="18">
        <v>1866</v>
      </c>
      <c r="I691" s="376" t="s">
        <v>731</v>
      </c>
      <c r="J691" s="377" t="str">
        <f>IF(ISBLANK(INDEX('Policy Characteristics'!D:D,MATCH($C691,'Policy Characteristics'!$C:$C,0))),"",INDEX('Policy Characteristics'!D:D,MATCH($C691,'Policy Characteristics'!$C:$C,0)))</f>
        <v>Electrification</v>
      </c>
      <c r="K691" s="363"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63" t="str">
        <f>IF(ISBLANK(INDEX('Policy Characteristics'!I:I,MATCH($C691,'Policy Characteristics'!$C:$C,0))),"",INDEX('Policy Characteristics'!I:I,MATCH($C691,'Policy Characteristics'!$C:$C,0)))</f>
        <v>% of fuel shifted</v>
      </c>
      <c r="P691" s="363"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63" t="str">
        <f>IF(ISBLANK(INDEX('Policy Characteristics'!K:K,MATCH($C691,'Policy Characteristics'!$C:$C,0))),"",INDEX('Policy Characteristics'!K:K,MATCH($C691,'Policy Characteristics'!$C:$C,0)))</f>
        <v>industry-ag-main.html#fuel-switching</v>
      </c>
      <c r="R691" s="363" t="str">
        <f>IF(ISBLANK(INDEX('Policy Characteristics'!L:L,MATCH($C691,'Policy Characteristics'!$C:$C,0))),"",INDEX('Policy Characteristics'!L:L,MATCH($C691,'Policy Characteristics'!$C:$C,0)))</f>
        <v>industry-elec-and-hydrogen.html</v>
      </c>
    </row>
    <row r="692" spans="1:18" ht="19.95" customHeight="1">
      <c r="A692" s="363" t="str">
        <f>IF(ISBLANK(INDEX('Policy Characteristics'!A:A,MATCH($C692,'Policy Characteristics'!$C:$C,0))),"",INDEX('Policy Characteristics'!A:A,MATCH($C692,'Policy Characteristics'!$C:$C,0)))</f>
        <v>Industry</v>
      </c>
      <c r="B692" s="375" t="str">
        <f>IF(ISBLANK(INDEX('Policy Characteristics'!B:B,MATCH($C692,'Policy Characteristics'!$C:$C,0))),"",INDEX('Policy Characteristics'!B:B,MATCH($C692,'Policy Characteristics'!$C:$C,0)))</f>
        <v>Electrification</v>
      </c>
      <c r="C692" s="363" t="str">
        <f t="shared" si="37"/>
        <v>Fraction of Eligible Industrial Energy Use Shifted to Electricity</v>
      </c>
      <c r="D692" s="356" t="s">
        <v>853</v>
      </c>
      <c r="E692" t="s">
        <v>901</v>
      </c>
      <c r="F692" t="s">
        <v>854</v>
      </c>
      <c r="G692" s="255" t="s">
        <v>902</v>
      </c>
      <c r="H692" s="18">
        <v>1867</v>
      </c>
      <c r="I692" s="376" t="s">
        <v>731</v>
      </c>
      <c r="J692" s="377" t="str">
        <f>IF(ISBLANK(INDEX('Policy Characteristics'!D:D,MATCH($C692,'Policy Characteristics'!$C:$C,0))),"",INDEX('Policy Characteristics'!D:D,MATCH($C692,'Policy Characteristics'!$C:$C,0)))</f>
        <v>Electrification</v>
      </c>
      <c r="K692" s="363"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63" t="str">
        <f>IF(ISBLANK(INDEX('Policy Characteristics'!I:I,MATCH($C692,'Policy Characteristics'!$C:$C,0))),"",INDEX('Policy Characteristics'!I:I,MATCH($C692,'Policy Characteristics'!$C:$C,0)))</f>
        <v>% of fuel shifted</v>
      </c>
      <c r="P692" s="363"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63" t="str">
        <f>IF(ISBLANK(INDEX('Policy Characteristics'!K:K,MATCH($C692,'Policy Characteristics'!$C:$C,0))),"",INDEX('Policy Characteristics'!K:K,MATCH($C692,'Policy Characteristics'!$C:$C,0)))</f>
        <v>industry-ag-main.html#fuel-switching</v>
      </c>
      <c r="R692" s="363" t="str">
        <f>IF(ISBLANK(INDEX('Policy Characteristics'!L:L,MATCH($C692,'Policy Characteristics'!$C:$C,0))),"",INDEX('Policy Characteristics'!L:L,MATCH($C692,'Policy Characteristics'!$C:$C,0)))</f>
        <v>industry-elec-and-hydrogen.html</v>
      </c>
    </row>
    <row r="693" spans="1:18" ht="19.95" customHeight="1">
      <c r="A693" s="363" t="str">
        <f>IF(ISBLANK(INDEX('Policy Characteristics'!A:A,MATCH($C693,'Policy Characteristics'!$C:$C,0))),"",INDEX('Policy Characteristics'!A:A,MATCH($C693,'Policy Characteristics'!$C:$C,0)))</f>
        <v>Industry</v>
      </c>
      <c r="B693" s="375" t="str">
        <f>IF(ISBLANK(INDEX('Policy Characteristics'!B:B,MATCH($C693,'Policy Characteristics'!$C:$C,0))),"",INDEX('Policy Characteristics'!B:B,MATCH($C693,'Policy Characteristics'!$C:$C,0)))</f>
        <v>Electrification</v>
      </c>
      <c r="C693" s="363" t="str">
        <f t="shared" si="37"/>
        <v>Fraction of Eligible Industrial Energy Use Shifted to Electricity</v>
      </c>
      <c r="D693" s="356" t="s">
        <v>853</v>
      </c>
      <c r="E693" t="s">
        <v>903</v>
      </c>
      <c r="F693" t="s">
        <v>854</v>
      </c>
      <c r="G693" s="255" t="s">
        <v>904</v>
      </c>
      <c r="H693" s="18">
        <v>1868</v>
      </c>
      <c r="I693" s="376" t="s">
        <v>731</v>
      </c>
      <c r="J693" s="377" t="str">
        <f>IF(ISBLANK(INDEX('Policy Characteristics'!D:D,MATCH($C693,'Policy Characteristics'!$C:$C,0))),"",INDEX('Policy Characteristics'!D:D,MATCH($C693,'Policy Characteristics'!$C:$C,0)))</f>
        <v>Electrification</v>
      </c>
      <c r="K693" s="363"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63" t="str">
        <f>IF(ISBLANK(INDEX('Policy Characteristics'!I:I,MATCH($C693,'Policy Characteristics'!$C:$C,0))),"",INDEX('Policy Characteristics'!I:I,MATCH($C693,'Policy Characteristics'!$C:$C,0)))</f>
        <v>% of fuel shifted</v>
      </c>
      <c r="P693" s="363"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63" t="str">
        <f>IF(ISBLANK(INDEX('Policy Characteristics'!K:K,MATCH($C693,'Policy Characteristics'!$C:$C,0))),"",INDEX('Policy Characteristics'!K:K,MATCH($C693,'Policy Characteristics'!$C:$C,0)))</f>
        <v>industry-ag-main.html#fuel-switching</v>
      </c>
      <c r="R693" s="363" t="str">
        <f>IF(ISBLANK(INDEX('Policy Characteristics'!L:L,MATCH($C693,'Policy Characteristics'!$C:$C,0))),"",INDEX('Policy Characteristics'!L:L,MATCH($C693,'Policy Characteristics'!$C:$C,0)))</f>
        <v>industry-elec-and-hydrogen.html</v>
      </c>
    </row>
    <row r="694" spans="1:18" ht="19.95" customHeight="1">
      <c r="A694" s="363" t="str">
        <f>IF(ISBLANK(INDEX('Policy Characteristics'!A:A,MATCH($C694,'Policy Characteristics'!$C:$C,0))),"",INDEX('Policy Characteristics'!A:A,MATCH($C694,'Policy Characteristics'!$C:$C,0)))</f>
        <v>Industry</v>
      </c>
      <c r="B694" s="375" t="str">
        <f>IF(ISBLANK(INDEX('Policy Characteristics'!B:B,MATCH($C694,'Policy Characteristics'!$C:$C,0))),"",INDEX('Policy Characteristics'!B:B,MATCH($C694,'Policy Characteristics'!$C:$C,0)))</f>
        <v>Electrification</v>
      </c>
      <c r="C694" s="363" t="str">
        <f t="shared" si="37"/>
        <v>Fraction of Eligible Industrial Energy Use Shifted to Electricity</v>
      </c>
      <c r="D694" s="356" t="s">
        <v>853</v>
      </c>
      <c r="E694" t="s">
        <v>905</v>
      </c>
      <c r="F694" t="s">
        <v>854</v>
      </c>
      <c r="G694" s="255" t="s">
        <v>906</v>
      </c>
      <c r="H694" s="18">
        <v>1869</v>
      </c>
      <c r="I694" s="376" t="s">
        <v>731</v>
      </c>
      <c r="J694" s="377" t="str">
        <f>IF(ISBLANK(INDEX('Policy Characteristics'!D:D,MATCH($C694,'Policy Characteristics'!$C:$C,0))),"",INDEX('Policy Characteristics'!D:D,MATCH($C694,'Policy Characteristics'!$C:$C,0)))</f>
        <v>Electrification</v>
      </c>
      <c r="K694" s="363"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63" t="str">
        <f>IF(ISBLANK(INDEX('Policy Characteristics'!I:I,MATCH($C694,'Policy Characteristics'!$C:$C,0))),"",INDEX('Policy Characteristics'!I:I,MATCH($C694,'Policy Characteristics'!$C:$C,0)))</f>
        <v>% of fuel shifted</v>
      </c>
      <c r="P694" s="363"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63" t="str">
        <f>IF(ISBLANK(INDEX('Policy Characteristics'!K:K,MATCH($C694,'Policy Characteristics'!$C:$C,0))),"",INDEX('Policy Characteristics'!K:K,MATCH($C694,'Policy Characteristics'!$C:$C,0)))</f>
        <v>industry-ag-main.html#fuel-switching</v>
      </c>
      <c r="R694" s="363" t="str">
        <f>IF(ISBLANK(INDEX('Policy Characteristics'!L:L,MATCH($C694,'Policy Characteristics'!$C:$C,0))),"",INDEX('Policy Characteristics'!L:L,MATCH($C694,'Policy Characteristics'!$C:$C,0)))</f>
        <v>industry-elec-and-hydrogen.html</v>
      </c>
    </row>
    <row r="695" spans="1:18" ht="19.95" customHeight="1">
      <c r="A695" s="363" t="str">
        <f>IF(ISBLANK(INDEX('Policy Characteristics'!A:A,MATCH($C695,'Policy Characteristics'!$C:$C,0))),"",INDEX('Policy Characteristics'!A:A,MATCH($C695,'Policy Characteristics'!$C:$C,0)))</f>
        <v>Industry</v>
      </c>
      <c r="B695" s="375" t="str">
        <f>IF(ISBLANK(INDEX('Policy Characteristics'!B:B,MATCH($C695,'Policy Characteristics'!$C:$C,0))),"",INDEX('Policy Characteristics'!B:B,MATCH($C695,'Policy Characteristics'!$C:$C,0)))</f>
        <v>Electrification</v>
      </c>
      <c r="C695" s="363" t="str">
        <f t="shared" si="37"/>
        <v>Fraction of Eligible Industrial Energy Use Shifted to Electricity</v>
      </c>
      <c r="D695" s="356" t="s">
        <v>853</v>
      </c>
      <c r="E695" t="s">
        <v>907</v>
      </c>
      <c r="F695" t="s">
        <v>854</v>
      </c>
      <c r="G695" s="255" t="s">
        <v>908</v>
      </c>
      <c r="H695" s="18">
        <v>1870</v>
      </c>
      <c r="I695" s="376" t="s">
        <v>731</v>
      </c>
      <c r="J695" s="377" t="str">
        <f>IF(ISBLANK(INDEX('Policy Characteristics'!D:D,MATCH($C695,'Policy Characteristics'!$C:$C,0))),"",INDEX('Policy Characteristics'!D:D,MATCH($C695,'Policy Characteristics'!$C:$C,0)))</f>
        <v>Electrification</v>
      </c>
      <c r="K695" s="363"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63" t="str">
        <f>IF(ISBLANK(INDEX('Policy Characteristics'!I:I,MATCH($C695,'Policy Characteristics'!$C:$C,0))),"",INDEX('Policy Characteristics'!I:I,MATCH($C695,'Policy Characteristics'!$C:$C,0)))</f>
        <v>% of fuel shifted</v>
      </c>
      <c r="P695" s="363"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63" t="str">
        <f>IF(ISBLANK(INDEX('Policy Characteristics'!K:K,MATCH($C695,'Policy Characteristics'!$C:$C,0))),"",INDEX('Policy Characteristics'!K:K,MATCH($C695,'Policy Characteristics'!$C:$C,0)))</f>
        <v>industry-ag-main.html#fuel-switching</v>
      </c>
      <c r="R695" s="363" t="str">
        <f>IF(ISBLANK(INDEX('Policy Characteristics'!L:L,MATCH($C695,'Policy Characteristics'!$C:$C,0))),"",INDEX('Policy Characteristics'!L:L,MATCH($C695,'Policy Characteristics'!$C:$C,0)))</f>
        <v>industry-elec-and-hydrogen.html</v>
      </c>
    </row>
    <row r="696" spans="1:18" ht="19.95" customHeight="1">
      <c r="A696" s="363" t="str">
        <f>IF(ISBLANK(INDEX('Policy Characteristics'!A:A,MATCH($C696,'Policy Characteristics'!$C:$C,0))),"",INDEX('Policy Characteristics'!A:A,MATCH($C696,'Policy Characteristics'!$C:$C,0)))</f>
        <v>Industry</v>
      </c>
      <c r="B696" s="375" t="str">
        <f>IF(ISBLANK(INDEX('Policy Characteristics'!B:B,MATCH($C696,'Policy Characteristics'!$C:$C,0))),"",INDEX('Policy Characteristics'!B:B,MATCH($C696,'Policy Characteristics'!$C:$C,0)))</f>
        <v>Electrification</v>
      </c>
      <c r="C696" s="363" t="str">
        <f t="shared" si="37"/>
        <v>Fraction of Eligible Industrial Energy Use Shifted to Electricity</v>
      </c>
      <c r="D696" s="356" t="s">
        <v>853</v>
      </c>
      <c r="E696" t="s">
        <v>909</v>
      </c>
      <c r="F696" t="s">
        <v>854</v>
      </c>
      <c r="G696" s="255" t="s">
        <v>910</v>
      </c>
      <c r="H696" s="18">
        <v>1871</v>
      </c>
      <c r="I696" s="376" t="s">
        <v>731</v>
      </c>
      <c r="J696" s="377" t="str">
        <f>IF(ISBLANK(INDEX('Policy Characteristics'!D:D,MATCH($C696,'Policy Characteristics'!$C:$C,0))),"",INDEX('Policy Characteristics'!D:D,MATCH($C696,'Policy Characteristics'!$C:$C,0)))</f>
        <v>Electrification</v>
      </c>
      <c r="K696" s="363"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63" t="str">
        <f>IF(ISBLANK(INDEX('Policy Characteristics'!I:I,MATCH($C696,'Policy Characteristics'!$C:$C,0))),"",INDEX('Policy Characteristics'!I:I,MATCH($C696,'Policy Characteristics'!$C:$C,0)))</f>
        <v>% of fuel shifted</v>
      </c>
      <c r="P696" s="363"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63" t="str">
        <f>IF(ISBLANK(INDEX('Policy Characteristics'!K:K,MATCH($C696,'Policy Characteristics'!$C:$C,0))),"",INDEX('Policy Characteristics'!K:K,MATCH($C696,'Policy Characteristics'!$C:$C,0)))</f>
        <v>industry-ag-main.html#fuel-switching</v>
      </c>
      <c r="R696" s="363" t="str">
        <f>IF(ISBLANK(INDEX('Policy Characteristics'!L:L,MATCH($C696,'Policy Characteristics'!$C:$C,0))),"",INDEX('Policy Characteristics'!L:L,MATCH($C696,'Policy Characteristics'!$C:$C,0)))</f>
        <v>industry-elec-and-hydrogen.html</v>
      </c>
    </row>
    <row r="697" spans="1:18" ht="19.95" customHeight="1">
      <c r="A697" s="363" t="str">
        <f>IF(ISBLANK(INDEX('Policy Characteristics'!A:A,MATCH($C697,'Policy Characteristics'!$C:$C,0))),"",INDEX('Policy Characteristics'!A:A,MATCH($C697,'Policy Characteristics'!$C:$C,0)))</f>
        <v>Industry</v>
      </c>
      <c r="B697" s="375" t="str">
        <f>IF(ISBLANK(INDEX('Policy Characteristics'!B:B,MATCH($C697,'Policy Characteristics'!$C:$C,0))),"",INDEX('Policy Characteristics'!B:B,MATCH($C697,'Policy Characteristics'!$C:$C,0)))</f>
        <v>Electrification</v>
      </c>
      <c r="C697" s="363" t="str">
        <f t="shared" si="37"/>
        <v>Fraction of Eligible Industrial Energy Use Shifted to Electricity</v>
      </c>
      <c r="D697" s="356" t="s">
        <v>853</v>
      </c>
      <c r="E697" t="s">
        <v>911</v>
      </c>
      <c r="F697" t="s">
        <v>854</v>
      </c>
      <c r="G697" s="255" t="s">
        <v>912</v>
      </c>
      <c r="H697" s="18">
        <v>1872</v>
      </c>
      <c r="I697" s="376" t="s">
        <v>731</v>
      </c>
      <c r="J697" s="377" t="str">
        <f>IF(ISBLANK(INDEX('Policy Characteristics'!D:D,MATCH($C697,'Policy Characteristics'!$C:$C,0))),"",INDEX('Policy Characteristics'!D:D,MATCH($C697,'Policy Characteristics'!$C:$C,0)))</f>
        <v>Electrification</v>
      </c>
      <c r="K697" s="363"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63" t="str">
        <f>IF(ISBLANK(INDEX('Policy Characteristics'!I:I,MATCH($C697,'Policy Characteristics'!$C:$C,0))),"",INDEX('Policy Characteristics'!I:I,MATCH($C697,'Policy Characteristics'!$C:$C,0)))</f>
        <v>% of fuel shifted</v>
      </c>
      <c r="P697" s="363"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63" t="str">
        <f>IF(ISBLANK(INDEX('Policy Characteristics'!K:K,MATCH($C697,'Policy Characteristics'!$C:$C,0))),"",INDEX('Policy Characteristics'!K:K,MATCH($C697,'Policy Characteristics'!$C:$C,0)))</f>
        <v>industry-ag-main.html#fuel-switching</v>
      </c>
      <c r="R697" s="363" t="str">
        <f>IF(ISBLANK(INDEX('Policy Characteristics'!L:L,MATCH($C697,'Policy Characteristics'!$C:$C,0))),"",INDEX('Policy Characteristics'!L:L,MATCH($C697,'Policy Characteristics'!$C:$C,0)))</f>
        <v>industry-elec-and-hydrogen.html</v>
      </c>
    </row>
    <row r="698" spans="1:18" ht="19.95" customHeight="1">
      <c r="A698" s="363" t="str">
        <f>IF(ISBLANK(INDEX('Policy Characteristics'!A:A,MATCH($C698,'Policy Characteristics'!$C:$C,0))),"",INDEX('Policy Characteristics'!A:A,MATCH($C698,'Policy Characteristics'!$C:$C,0)))</f>
        <v>Industry</v>
      </c>
      <c r="B698" s="375" t="str">
        <f>IF(ISBLANK(INDEX('Policy Characteristics'!B:B,MATCH($C698,'Policy Characteristics'!$C:$C,0))),"",INDEX('Policy Characteristics'!B:B,MATCH($C698,'Policy Characteristics'!$C:$C,0)))</f>
        <v>Electrification</v>
      </c>
      <c r="C698" s="363" t="str">
        <f t="shared" si="37"/>
        <v>Fraction of Eligible Industrial Energy Use Shifted to Electricity</v>
      </c>
      <c r="D698" s="356" t="s">
        <v>853</v>
      </c>
      <c r="E698" t="s">
        <v>913</v>
      </c>
      <c r="F698" t="s">
        <v>854</v>
      </c>
      <c r="G698" s="255" t="s">
        <v>913</v>
      </c>
      <c r="H698" s="18">
        <v>1873</v>
      </c>
      <c r="I698" s="376" t="s">
        <v>731</v>
      </c>
      <c r="J698" s="377" t="str">
        <f>IF(ISBLANK(INDEX('Policy Characteristics'!D:D,MATCH($C698,'Policy Characteristics'!$C:$C,0))),"",INDEX('Policy Characteristics'!D:D,MATCH($C698,'Policy Characteristics'!$C:$C,0)))</f>
        <v>Electrification</v>
      </c>
      <c r="K698" s="363"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63" t="str">
        <f>IF(ISBLANK(INDEX('Policy Characteristics'!I:I,MATCH($C698,'Policy Characteristics'!$C:$C,0))),"",INDEX('Policy Characteristics'!I:I,MATCH($C698,'Policy Characteristics'!$C:$C,0)))</f>
        <v>% of fuel shifted</v>
      </c>
      <c r="P698" s="363"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63" t="str">
        <f>IF(ISBLANK(INDEX('Policy Characteristics'!K:K,MATCH($C698,'Policy Characteristics'!$C:$C,0))),"",INDEX('Policy Characteristics'!K:K,MATCH($C698,'Policy Characteristics'!$C:$C,0)))</f>
        <v>industry-ag-main.html#fuel-switching</v>
      </c>
      <c r="R698" s="363" t="str">
        <f>IF(ISBLANK(INDEX('Policy Characteristics'!L:L,MATCH($C698,'Policy Characteristics'!$C:$C,0))),"",INDEX('Policy Characteristics'!L:L,MATCH($C698,'Policy Characteristics'!$C:$C,0)))</f>
        <v>industry-elec-and-hydrogen.html</v>
      </c>
    </row>
    <row r="699" spans="1:18" ht="19.95" customHeight="1">
      <c r="A699" s="363" t="str">
        <f>IF(ISBLANK(INDEX('Policy Characteristics'!A:A,MATCH($C699,'Policy Characteristics'!$C:$C,0))),"",INDEX('Policy Characteristics'!A:A,MATCH($C699,'Policy Characteristics'!$C:$C,0)))</f>
        <v>Industry</v>
      </c>
      <c r="B699" s="375" t="str">
        <f>IF(ISBLANK(INDEX('Policy Characteristics'!B:B,MATCH($C699,'Policy Characteristics'!$C:$C,0))),"",INDEX('Policy Characteristics'!B:B,MATCH($C699,'Policy Characteristics'!$C:$C,0)))</f>
        <v>Electrification</v>
      </c>
      <c r="C699" s="363" t="str">
        <f t="shared" si="37"/>
        <v>Fraction of Eligible Industrial Energy Use Shifted to Electricity</v>
      </c>
      <c r="D699" s="356" t="s">
        <v>855</v>
      </c>
      <c r="E699" t="s">
        <v>899</v>
      </c>
      <c r="F699" t="s">
        <v>856</v>
      </c>
      <c r="G699" s="255" t="s">
        <v>900</v>
      </c>
      <c r="H699" s="18">
        <v>1874</v>
      </c>
      <c r="I699" s="376" t="s">
        <v>731</v>
      </c>
      <c r="J699" s="377" t="str">
        <f>IF(ISBLANK(INDEX('Policy Characteristics'!D:D,MATCH($C699,'Policy Characteristics'!$C:$C,0))),"",INDEX('Policy Characteristics'!D:D,MATCH($C699,'Policy Characteristics'!$C:$C,0)))</f>
        <v>Electrification</v>
      </c>
      <c r="K699" s="363"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63" t="str">
        <f>IF(ISBLANK(INDEX('Policy Characteristics'!I:I,MATCH($C699,'Policy Characteristics'!$C:$C,0))),"",INDEX('Policy Characteristics'!I:I,MATCH($C699,'Policy Characteristics'!$C:$C,0)))</f>
        <v>% of fuel shifted</v>
      </c>
      <c r="P699" s="363"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63" t="str">
        <f>IF(ISBLANK(INDEX('Policy Characteristics'!K:K,MATCH($C699,'Policy Characteristics'!$C:$C,0))),"",INDEX('Policy Characteristics'!K:K,MATCH($C699,'Policy Characteristics'!$C:$C,0)))</f>
        <v>industry-ag-main.html#fuel-switching</v>
      </c>
      <c r="R699" s="363" t="str">
        <f>IF(ISBLANK(INDEX('Policy Characteristics'!L:L,MATCH($C699,'Policy Characteristics'!$C:$C,0))),"",INDEX('Policy Characteristics'!L:L,MATCH($C699,'Policy Characteristics'!$C:$C,0)))</f>
        <v>industry-elec-and-hydrogen.html</v>
      </c>
    </row>
    <row r="700" spans="1:18" ht="19.95" customHeight="1">
      <c r="A700" s="363" t="str">
        <f>IF(ISBLANK(INDEX('Policy Characteristics'!A:A,MATCH($C700,'Policy Characteristics'!$C:$C,0))),"",INDEX('Policy Characteristics'!A:A,MATCH($C700,'Policy Characteristics'!$C:$C,0)))</f>
        <v>Industry</v>
      </c>
      <c r="B700" s="375" t="str">
        <f>IF(ISBLANK(INDEX('Policy Characteristics'!B:B,MATCH($C700,'Policy Characteristics'!$C:$C,0))),"",INDEX('Policy Characteristics'!B:B,MATCH($C700,'Policy Characteristics'!$C:$C,0)))</f>
        <v>Electrification</v>
      </c>
      <c r="C700" s="363" t="str">
        <f t="shared" si="37"/>
        <v>Fraction of Eligible Industrial Energy Use Shifted to Electricity</v>
      </c>
      <c r="D700" s="356" t="s">
        <v>855</v>
      </c>
      <c r="E700" t="s">
        <v>901</v>
      </c>
      <c r="F700" t="s">
        <v>856</v>
      </c>
      <c r="G700" s="255" t="s">
        <v>902</v>
      </c>
      <c r="H700" s="18">
        <v>1875</v>
      </c>
      <c r="I700" s="376" t="s">
        <v>731</v>
      </c>
      <c r="J700" s="377" t="str">
        <f>IF(ISBLANK(INDEX('Policy Characteristics'!D:D,MATCH($C700,'Policy Characteristics'!$C:$C,0))),"",INDEX('Policy Characteristics'!D:D,MATCH($C700,'Policy Characteristics'!$C:$C,0)))</f>
        <v>Electrification</v>
      </c>
      <c r="K700" s="363"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63" t="str">
        <f>IF(ISBLANK(INDEX('Policy Characteristics'!I:I,MATCH($C700,'Policy Characteristics'!$C:$C,0))),"",INDEX('Policy Characteristics'!I:I,MATCH($C700,'Policy Characteristics'!$C:$C,0)))</f>
        <v>% of fuel shifted</v>
      </c>
      <c r="P700" s="363"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63" t="str">
        <f>IF(ISBLANK(INDEX('Policy Characteristics'!K:K,MATCH($C700,'Policy Characteristics'!$C:$C,0))),"",INDEX('Policy Characteristics'!K:K,MATCH($C700,'Policy Characteristics'!$C:$C,0)))</f>
        <v>industry-ag-main.html#fuel-switching</v>
      </c>
      <c r="R700" s="363" t="str">
        <f>IF(ISBLANK(INDEX('Policy Characteristics'!L:L,MATCH($C700,'Policy Characteristics'!$C:$C,0))),"",INDEX('Policy Characteristics'!L:L,MATCH($C700,'Policy Characteristics'!$C:$C,0)))</f>
        <v>industry-elec-and-hydrogen.html</v>
      </c>
    </row>
    <row r="701" spans="1:18" ht="19.95" customHeight="1">
      <c r="A701" s="363" t="str">
        <f>IF(ISBLANK(INDEX('Policy Characteristics'!A:A,MATCH($C701,'Policy Characteristics'!$C:$C,0))),"",INDEX('Policy Characteristics'!A:A,MATCH($C701,'Policy Characteristics'!$C:$C,0)))</f>
        <v>Industry</v>
      </c>
      <c r="B701" s="375" t="str">
        <f>IF(ISBLANK(INDEX('Policy Characteristics'!B:B,MATCH($C701,'Policy Characteristics'!$C:$C,0))),"",INDEX('Policy Characteristics'!B:B,MATCH($C701,'Policy Characteristics'!$C:$C,0)))</f>
        <v>Electrification</v>
      </c>
      <c r="C701" s="363" t="str">
        <f t="shared" si="37"/>
        <v>Fraction of Eligible Industrial Energy Use Shifted to Electricity</v>
      </c>
      <c r="D701" s="356" t="s">
        <v>855</v>
      </c>
      <c r="E701" t="s">
        <v>903</v>
      </c>
      <c r="F701" t="s">
        <v>856</v>
      </c>
      <c r="G701" s="255" t="s">
        <v>904</v>
      </c>
      <c r="H701" s="18">
        <v>1876</v>
      </c>
      <c r="I701" s="376" t="s">
        <v>731</v>
      </c>
      <c r="J701" s="377" t="str">
        <f>IF(ISBLANK(INDEX('Policy Characteristics'!D:D,MATCH($C701,'Policy Characteristics'!$C:$C,0))),"",INDEX('Policy Characteristics'!D:D,MATCH($C701,'Policy Characteristics'!$C:$C,0)))</f>
        <v>Electrification</v>
      </c>
      <c r="K701" s="363"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63" t="str">
        <f>IF(ISBLANK(INDEX('Policy Characteristics'!I:I,MATCH($C701,'Policy Characteristics'!$C:$C,0))),"",INDEX('Policy Characteristics'!I:I,MATCH($C701,'Policy Characteristics'!$C:$C,0)))</f>
        <v>% of fuel shifted</v>
      </c>
      <c r="P701" s="363"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63" t="str">
        <f>IF(ISBLANK(INDEX('Policy Characteristics'!K:K,MATCH($C701,'Policy Characteristics'!$C:$C,0))),"",INDEX('Policy Characteristics'!K:K,MATCH($C701,'Policy Characteristics'!$C:$C,0)))</f>
        <v>industry-ag-main.html#fuel-switching</v>
      </c>
      <c r="R701" s="363" t="str">
        <f>IF(ISBLANK(INDEX('Policy Characteristics'!L:L,MATCH($C701,'Policy Characteristics'!$C:$C,0))),"",INDEX('Policy Characteristics'!L:L,MATCH($C701,'Policy Characteristics'!$C:$C,0)))</f>
        <v>industry-elec-and-hydrogen.html</v>
      </c>
    </row>
    <row r="702" spans="1:18" ht="19.95" customHeight="1">
      <c r="A702" s="363" t="str">
        <f>IF(ISBLANK(INDEX('Policy Characteristics'!A:A,MATCH($C702,'Policy Characteristics'!$C:$C,0))),"",INDEX('Policy Characteristics'!A:A,MATCH($C702,'Policy Characteristics'!$C:$C,0)))</f>
        <v>Industry</v>
      </c>
      <c r="B702" s="375" t="str">
        <f>IF(ISBLANK(INDEX('Policy Characteristics'!B:B,MATCH($C702,'Policy Characteristics'!$C:$C,0))),"",INDEX('Policy Characteristics'!B:B,MATCH($C702,'Policy Characteristics'!$C:$C,0)))</f>
        <v>Electrification</v>
      </c>
      <c r="C702" s="363" t="str">
        <f t="shared" si="37"/>
        <v>Fraction of Eligible Industrial Energy Use Shifted to Electricity</v>
      </c>
      <c r="D702" s="356" t="s">
        <v>855</v>
      </c>
      <c r="E702" t="s">
        <v>905</v>
      </c>
      <c r="F702" t="s">
        <v>856</v>
      </c>
      <c r="G702" s="255" t="s">
        <v>906</v>
      </c>
      <c r="H702" s="18">
        <v>1877</v>
      </c>
      <c r="I702" s="376" t="s">
        <v>731</v>
      </c>
      <c r="J702" s="377" t="str">
        <f>IF(ISBLANK(INDEX('Policy Characteristics'!D:D,MATCH($C702,'Policy Characteristics'!$C:$C,0))),"",INDEX('Policy Characteristics'!D:D,MATCH($C702,'Policy Characteristics'!$C:$C,0)))</f>
        <v>Electrification</v>
      </c>
      <c r="K702" s="363"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63" t="str">
        <f>IF(ISBLANK(INDEX('Policy Characteristics'!I:I,MATCH($C702,'Policy Characteristics'!$C:$C,0))),"",INDEX('Policy Characteristics'!I:I,MATCH($C702,'Policy Characteristics'!$C:$C,0)))</f>
        <v>% of fuel shifted</v>
      </c>
      <c r="P702" s="363"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63" t="str">
        <f>IF(ISBLANK(INDEX('Policy Characteristics'!K:K,MATCH($C702,'Policy Characteristics'!$C:$C,0))),"",INDEX('Policy Characteristics'!K:K,MATCH($C702,'Policy Characteristics'!$C:$C,0)))</f>
        <v>industry-ag-main.html#fuel-switching</v>
      </c>
      <c r="R702" s="363" t="str">
        <f>IF(ISBLANK(INDEX('Policy Characteristics'!L:L,MATCH($C702,'Policy Characteristics'!$C:$C,0))),"",INDEX('Policy Characteristics'!L:L,MATCH($C702,'Policy Characteristics'!$C:$C,0)))</f>
        <v>industry-elec-and-hydrogen.html</v>
      </c>
    </row>
    <row r="703" spans="1:18" ht="19.95" customHeight="1">
      <c r="A703" s="363" t="str">
        <f>IF(ISBLANK(INDEX('Policy Characteristics'!A:A,MATCH($C703,'Policy Characteristics'!$C:$C,0))),"",INDEX('Policy Characteristics'!A:A,MATCH($C703,'Policy Characteristics'!$C:$C,0)))</f>
        <v>Industry</v>
      </c>
      <c r="B703" s="375" t="str">
        <f>IF(ISBLANK(INDEX('Policy Characteristics'!B:B,MATCH($C703,'Policy Characteristics'!$C:$C,0))),"",INDEX('Policy Characteristics'!B:B,MATCH($C703,'Policy Characteristics'!$C:$C,0)))</f>
        <v>Electrification</v>
      </c>
      <c r="C703" s="363" t="str">
        <f t="shared" si="37"/>
        <v>Fraction of Eligible Industrial Energy Use Shifted to Electricity</v>
      </c>
      <c r="D703" s="356" t="s">
        <v>855</v>
      </c>
      <c r="E703" t="s">
        <v>907</v>
      </c>
      <c r="F703" t="s">
        <v>856</v>
      </c>
      <c r="G703" s="255" t="s">
        <v>908</v>
      </c>
      <c r="H703" s="18">
        <v>1878</v>
      </c>
      <c r="I703" s="376" t="s">
        <v>731</v>
      </c>
      <c r="J703" s="377" t="str">
        <f>IF(ISBLANK(INDEX('Policy Characteristics'!D:D,MATCH($C703,'Policy Characteristics'!$C:$C,0))),"",INDEX('Policy Characteristics'!D:D,MATCH($C703,'Policy Characteristics'!$C:$C,0)))</f>
        <v>Electrification</v>
      </c>
      <c r="K703" s="363"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63" t="str">
        <f>IF(ISBLANK(INDEX('Policy Characteristics'!I:I,MATCH($C703,'Policy Characteristics'!$C:$C,0))),"",INDEX('Policy Characteristics'!I:I,MATCH($C703,'Policy Characteristics'!$C:$C,0)))</f>
        <v>% of fuel shifted</v>
      </c>
      <c r="P703" s="363"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63" t="str">
        <f>IF(ISBLANK(INDEX('Policy Characteristics'!K:K,MATCH($C703,'Policy Characteristics'!$C:$C,0))),"",INDEX('Policy Characteristics'!K:K,MATCH($C703,'Policy Characteristics'!$C:$C,0)))</f>
        <v>industry-ag-main.html#fuel-switching</v>
      </c>
      <c r="R703" s="363" t="str">
        <f>IF(ISBLANK(INDEX('Policy Characteristics'!L:L,MATCH($C703,'Policy Characteristics'!$C:$C,0))),"",INDEX('Policy Characteristics'!L:L,MATCH($C703,'Policy Characteristics'!$C:$C,0)))</f>
        <v>industry-elec-and-hydrogen.html</v>
      </c>
    </row>
    <row r="704" spans="1:18" ht="19.95" customHeight="1">
      <c r="A704" s="363" t="str">
        <f>IF(ISBLANK(INDEX('Policy Characteristics'!A:A,MATCH($C704,'Policy Characteristics'!$C:$C,0))),"",INDEX('Policy Characteristics'!A:A,MATCH($C704,'Policy Characteristics'!$C:$C,0)))</f>
        <v>Industry</v>
      </c>
      <c r="B704" s="375" t="str">
        <f>IF(ISBLANK(INDEX('Policy Characteristics'!B:B,MATCH($C704,'Policy Characteristics'!$C:$C,0))),"",INDEX('Policy Characteristics'!B:B,MATCH($C704,'Policy Characteristics'!$C:$C,0)))</f>
        <v>Electrification</v>
      </c>
      <c r="C704" s="363" t="str">
        <f t="shared" si="37"/>
        <v>Fraction of Eligible Industrial Energy Use Shifted to Electricity</v>
      </c>
      <c r="D704" s="356" t="s">
        <v>855</v>
      </c>
      <c r="E704" t="s">
        <v>909</v>
      </c>
      <c r="F704" t="s">
        <v>856</v>
      </c>
      <c r="G704" s="255" t="s">
        <v>910</v>
      </c>
      <c r="H704" s="18">
        <v>1879</v>
      </c>
      <c r="I704" s="376" t="s">
        <v>731</v>
      </c>
      <c r="J704" s="377" t="str">
        <f>IF(ISBLANK(INDEX('Policy Characteristics'!D:D,MATCH($C704,'Policy Characteristics'!$C:$C,0))),"",INDEX('Policy Characteristics'!D:D,MATCH($C704,'Policy Characteristics'!$C:$C,0)))</f>
        <v>Electrification</v>
      </c>
      <c r="K704" s="363"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63" t="str">
        <f>IF(ISBLANK(INDEX('Policy Characteristics'!I:I,MATCH($C704,'Policy Characteristics'!$C:$C,0))),"",INDEX('Policy Characteristics'!I:I,MATCH($C704,'Policy Characteristics'!$C:$C,0)))</f>
        <v>% of fuel shifted</v>
      </c>
      <c r="P704" s="363"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63" t="str">
        <f>IF(ISBLANK(INDEX('Policy Characteristics'!K:K,MATCH($C704,'Policy Characteristics'!$C:$C,0))),"",INDEX('Policy Characteristics'!K:K,MATCH($C704,'Policy Characteristics'!$C:$C,0)))</f>
        <v>industry-ag-main.html#fuel-switching</v>
      </c>
      <c r="R704" s="363" t="str">
        <f>IF(ISBLANK(INDEX('Policy Characteristics'!L:L,MATCH($C704,'Policy Characteristics'!$C:$C,0))),"",INDEX('Policy Characteristics'!L:L,MATCH($C704,'Policy Characteristics'!$C:$C,0)))</f>
        <v>industry-elec-and-hydrogen.html</v>
      </c>
    </row>
    <row r="705" spans="1:18" ht="19.95" customHeight="1">
      <c r="A705" s="363" t="str">
        <f>IF(ISBLANK(INDEX('Policy Characteristics'!A:A,MATCH($C705,'Policy Characteristics'!$C:$C,0))),"",INDEX('Policy Characteristics'!A:A,MATCH($C705,'Policy Characteristics'!$C:$C,0)))</f>
        <v>Industry</v>
      </c>
      <c r="B705" s="375" t="str">
        <f>IF(ISBLANK(INDEX('Policy Characteristics'!B:B,MATCH($C705,'Policy Characteristics'!$C:$C,0))),"",INDEX('Policy Characteristics'!B:B,MATCH($C705,'Policy Characteristics'!$C:$C,0)))</f>
        <v>Electrification</v>
      </c>
      <c r="C705" s="363" t="str">
        <f t="shared" si="37"/>
        <v>Fraction of Eligible Industrial Energy Use Shifted to Electricity</v>
      </c>
      <c r="D705" s="356" t="s">
        <v>855</v>
      </c>
      <c r="E705" t="s">
        <v>911</v>
      </c>
      <c r="F705" t="s">
        <v>856</v>
      </c>
      <c r="G705" s="255" t="s">
        <v>912</v>
      </c>
      <c r="H705" s="18">
        <v>1880</v>
      </c>
      <c r="I705" s="376" t="s">
        <v>731</v>
      </c>
      <c r="J705" s="377" t="str">
        <f>IF(ISBLANK(INDEX('Policy Characteristics'!D:D,MATCH($C705,'Policy Characteristics'!$C:$C,0))),"",INDEX('Policy Characteristics'!D:D,MATCH($C705,'Policy Characteristics'!$C:$C,0)))</f>
        <v>Electrification</v>
      </c>
      <c r="K705" s="363"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63" t="str">
        <f>IF(ISBLANK(INDEX('Policy Characteristics'!I:I,MATCH($C705,'Policy Characteristics'!$C:$C,0))),"",INDEX('Policy Characteristics'!I:I,MATCH($C705,'Policy Characteristics'!$C:$C,0)))</f>
        <v>% of fuel shifted</v>
      </c>
      <c r="P705" s="363"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63" t="str">
        <f>IF(ISBLANK(INDEX('Policy Characteristics'!K:K,MATCH($C705,'Policy Characteristics'!$C:$C,0))),"",INDEX('Policy Characteristics'!K:K,MATCH($C705,'Policy Characteristics'!$C:$C,0)))</f>
        <v>industry-ag-main.html#fuel-switching</v>
      </c>
      <c r="R705" s="363" t="str">
        <f>IF(ISBLANK(INDEX('Policy Characteristics'!L:L,MATCH($C705,'Policy Characteristics'!$C:$C,0))),"",INDEX('Policy Characteristics'!L:L,MATCH($C705,'Policy Characteristics'!$C:$C,0)))</f>
        <v>industry-elec-and-hydrogen.html</v>
      </c>
    </row>
    <row r="706" spans="1:18" ht="19.95" customHeight="1">
      <c r="A706" s="363" t="str">
        <f>IF(ISBLANK(INDEX('Policy Characteristics'!A:A,MATCH($C706,'Policy Characteristics'!$C:$C,0))),"",INDEX('Policy Characteristics'!A:A,MATCH($C706,'Policy Characteristics'!$C:$C,0)))</f>
        <v>Industry</v>
      </c>
      <c r="B706" s="375" t="str">
        <f>IF(ISBLANK(INDEX('Policy Characteristics'!B:B,MATCH($C706,'Policy Characteristics'!$C:$C,0))),"",INDEX('Policy Characteristics'!B:B,MATCH($C706,'Policy Characteristics'!$C:$C,0)))</f>
        <v>Electrification</v>
      </c>
      <c r="C706" s="363" t="str">
        <f t="shared" si="37"/>
        <v>Fraction of Eligible Industrial Energy Use Shifted to Electricity</v>
      </c>
      <c r="D706" s="356" t="s">
        <v>855</v>
      </c>
      <c r="E706" t="s">
        <v>913</v>
      </c>
      <c r="F706" t="s">
        <v>856</v>
      </c>
      <c r="G706" s="255" t="s">
        <v>913</v>
      </c>
      <c r="H706" s="18">
        <v>1881</v>
      </c>
      <c r="I706" s="376" t="s">
        <v>731</v>
      </c>
      <c r="J706" s="377" t="str">
        <f>IF(ISBLANK(INDEX('Policy Characteristics'!D:D,MATCH($C706,'Policy Characteristics'!$C:$C,0))),"",INDEX('Policy Characteristics'!D:D,MATCH($C706,'Policy Characteristics'!$C:$C,0)))</f>
        <v>Electrification</v>
      </c>
      <c r="K706" s="363"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63" t="str">
        <f>IF(ISBLANK(INDEX('Policy Characteristics'!I:I,MATCH($C706,'Policy Characteristics'!$C:$C,0))),"",INDEX('Policy Characteristics'!I:I,MATCH($C706,'Policy Characteristics'!$C:$C,0)))</f>
        <v>% of fuel shifted</v>
      </c>
      <c r="P706" s="363"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63" t="str">
        <f>IF(ISBLANK(INDEX('Policy Characteristics'!K:K,MATCH($C706,'Policy Characteristics'!$C:$C,0))),"",INDEX('Policy Characteristics'!K:K,MATCH($C706,'Policy Characteristics'!$C:$C,0)))</f>
        <v>industry-ag-main.html#fuel-switching</v>
      </c>
      <c r="R706" s="363" t="str">
        <f>IF(ISBLANK(INDEX('Policy Characteristics'!L:L,MATCH($C706,'Policy Characteristics'!$C:$C,0))),"",INDEX('Policy Characteristics'!L:L,MATCH($C706,'Policy Characteristics'!$C:$C,0)))</f>
        <v>industry-elec-and-hydrogen.html</v>
      </c>
    </row>
    <row r="707" spans="1:18" ht="19.95" customHeight="1">
      <c r="A707" s="363" t="str">
        <f>IF(ISBLANK(INDEX('Policy Characteristics'!A:A,MATCH($C707,'Policy Characteristics'!$C:$C,0))),"",INDEX('Policy Characteristics'!A:A,MATCH($C707,'Policy Characteristics'!$C:$C,0)))</f>
        <v>Industry</v>
      </c>
      <c r="B707" s="375" t="str">
        <f>IF(ISBLANK(INDEX('Policy Characteristics'!B:B,MATCH($C707,'Policy Characteristics'!$C:$C,0))),"",INDEX('Policy Characteristics'!B:B,MATCH($C707,'Policy Characteristics'!$C:$C,0)))</f>
        <v>Electrification</v>
      </c>
      <c r="C707" s="363" t="str">
        <f t="shared" si="37"/>
        <v>Fraction of Eligible Industrial Energy Use Shifted to Electricity</v>
      </c>
      <c r="D707" s="356" t="s">
        <v>857</v>
      </c>
      <c r="E707" t="s">
        <v>899</v>
      </c>
      <c r="F707" t="s">
        <v>858</v>
      </c>
      <c r="G707" s="255" t="s">
        <v>900</v>
      </c>
      <c r="H707" s="18">
        <v>1882</v>
      </c>
      <c r="I707" s="376" t="s">
        <v>731</v>
      </c>
      <c r="J707" s="377" t="str">
        <f>IF(ISBLANK(INDEX('Policy Characteristics'!D:D,MATCH($C707,'Policy Characteristics'!$C:$C,0))),"",INDEX('Policy Characteristics'!D:D,MATCH($C707,'Policy Characteristics'!$C:$C,0)))</f>
        <v>Electrification</v>
      </c>
      <c r="K707" s="363"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63" t="str">
        <f>IF(ISBLANK(INDEX('Policy Characteristics'!I:I,MATCH($C707,'Policy Characteristics'!$C:$C,0))),"",INDEX('Policy Characteristics'!I:I,MATCH($C707,'Policy Characteristics'!$C:$C,0)))</f>
        <v>% of fuel shifted</v>
      </c>
      <c r="P707" s="363"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63" t="str">
        <f>IF(ISBLANK(INDEX('Policy Characteristics'!K:K,MATCH($C707,'Policy Characteristics'!$C:$C,0))),"",INDEX('Policy Characteristics'!K:K,MATCH($C707,'Policy Characteristics'!$C:$C,0)))</f>
        <v>industry-ag-main.html#fuel-switching</v>
      </c>
      <c r="R707" s="363" t="str">
        <f>IF(ISBLANK(INDEX('Policy Characteristics'!L:L,MATCH($C707,'Policy Characteristics'!$C:$C,0))),"",INDEX('Policy Characteristics'!L:L,MATCH($C707,'Policy Characteristics'!$C:$C,0)))</f>
        <v>industry-elec-and-hydrogen.html</v>
      </c>
    </row>
    <row r="708" spans="1:18" ht="19.95" customHeight="1">
      <c r="A708" s="363" t="str">
        <f>IF(ISBLANK(INDEX('Policy Characteristics'!A:A,MATCH($C708,'Policy Characteristics'!$C:$C,0))),"",INDEX('Policy Characteristics'!A:A,MATCH($C708,'Policy Characteristics'!$C:$C,0)))</f>
        <v>Industry</v>
      </c>
      <c r="B708" s="375" t="str">
        <f>IF(ISBLANK(INDEX('Policy Characteristics'!B:B,MATCH($C708,'Policy Characteristics'!$C:$C,0))),"",INDEX('Policy Characteristics'!B:B,MATCH($C708,'Policy Characteristics'!$C:$C,0)))</f>
        <v>Electrification</v>
      </c>
      <c r="C708" s="363" t="str">
        <f t="shared" si="37"/>
        <v>Fraction of Eligible Industrial Energy Use Shifted to Electricity</v>
      </c>
      <c r="D708" s="356" t="s">
        <v>857</v>
      </c>
      <c r="E708" t="s">
        <v>901</v>
      </c>
      <c r="F708" t="s">
        <v>858</v>
      </c>
      <c r="G708" s="255" t="s">
        <v>902</v>
      </c>
      <c r="H708" s="18">
        <v>1883</v>
      </c>
      <c r="I708" s="376" t="s">
        <v>731</v>
      </c>
      <c r="J708" s="377" t="str">
        <f>IF(ISBLANK(INDEX('Policy Characteristics'!D:D,MATCH($C708,'Policy Characteristics'!$C:$C,0))),"",INDEX('Policy Characteristics'!D:D,MATCH($C708,'Policy Characteristics'!$C:$C,0)))</f>
        <v>Electrification</v>
      </c>
      <c r="K708" s="363"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63" t="str">
        <f>IF(ISBLANK(INDEX('Policy Characteristics'!I:I,MATCH($C708,'Policy Characteristics'!$C:$C,0))),"",INDEX('Policy Characteristics'!I:I,MATCH($C708,'Policy Characteristics'!$C:$C,0)))</f>
        <v>% of fuel shifted</v>
      </c>
      <c r="P708" s="363"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63" t="str">
        <f>IF(ISBLANK(INDEX('Policy Characteristics'!K:K,MATCH($C708,'Policy Characteristics'!$C:$C,0))),"",INDEX('Policy Characteristics'!K:K,MATCH($C708,'Policy Characteristics'!$C:$C,0)))</f>
        <v>industry-ag-main.html#fuel-switching</v>
      </c>
      <c r="R708" s="363" t="str">
        <f>IF(ISBLANK(INDEX('Policy Characteristics'!L:L,MATCH($C708,'Policy Characteristics'!$C:$C,0))),"",INDEX('Policy Characteristics'!L:L,MATCH($C708,'Policy Characteristics'!$C:$C,0)))</f>
        <v>industry-elec-and-hydrogen.html</v>
      </c>
    </row>
    <row r="709" spans="1:18" ht="19.95" customHeight="1">
      <c r="A709" s="363" t="str">
        <f>IF(ISBLANK(INDEX('Policy Characteristics'!A:A,MATCH($C709,'Policy Characteristics'!$C:$C,0))),"",INDEX('Policy Characteristics'!A:A,MATCH($C709,'Policy Characteristics'!$C:$C,0)))</f>
        <v>Industry</v>
      </c>
      <c r="B709" s="375" t="str">
        <f>IF(ISBLANK(INDEX('Policy Characteristics'!B:B,MATCH($C709,'Policy Characteristics'!$C:$C,0))),"",INDEX('Policy Characteristics'!B:B,MATCH($C709,'Policy Characteristics'!$C:$C,0)))</f>
        <v>Electrification</v>
      </c>
      <c r="C709" s="363" t="str">
        <f t="shared" si="37"/>
        <v>Fraction of Eligible Industrial Energy Use Shifted to Electricity</v>
      </c>
      <c r="D709" s="356" t="s">
        <v>857</v>
      </c>
      <c r="E709" t="s">
        <v>903</v>
      </c>
      <c r="F709" t="s">
        <v>858</v>
      </c>
      <c r="G709" s="255" t="s">
        <v>904</v>
      </c>
      <c r="H709" s="18">
        <v>1884</v>
      </c>
      <c r="I709" s="376" t="s">
        <v>731</v>
      </c>
      <c r="J709" s="377" t="str">
        <f>IF(ISBLANK(INDEX('Policy Characteristics'!D:D,MATCH($C709,'Policy Characteristics'!$C:$C,0))),"",INDEX('Policy Characteristics'!D:D,MATCH($C709,'Policy Characteristics'!$C:$C,0)))</f>
        <v>Electrification</v>
      </c>
      <c r="K709" s="363"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63" t="str">
        <f>IF(ISBLANK(INDEX('Policy Characteristics'!I:I,MATCH($C709,'Policy Characteristics'!$C:$C,0))),"",INDEX('Policy Characteristics'!I:I,MATCH($C709,'Policy Characteristics'!$C:$C,0)))</f>
        <v>% of fuel shifted</v>
      </c>
      <c r="P709" s="363"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63" t="str">
        <f>IF(ISBLANK(INDEX('Policy Characteristics'!K:K,MATCH($C709,'Policy Characteristics'!$C:$C,0))),"",INDEX('Policy Characteristics'!K:K,MATCH($C709,'Policy Characteristics'!$C:$C,0)))</f>
        <v>industry-ag-main.html#fuel-switching</v>
      </c>
      <c r="R709" s="363" t="str">
        <f>IF(ISBLANK(INDEX('Policy Characteristics'!L:L,MATCH($C709,'Policy Characteristics'!$C:$C,0))),"",INDEX('Policy Characteristics'!L:L,MATCH($C709,'Policy Characteristics'!$C:$C,0)))</f>
        <v>industry-elec-and-hydrogen.html</v>
      </c>
    </row>
    <row r="710" spans="1:18" ht="19.95" customHeight="1">
      <c r="A710" s="363" t="str">
        <f>IF(ISBLANK(INDEX('Policy Characteristics'!A:A,MATCH($C710,'Policy Characteristics'!$C:$C,0))),"",INDEX('Policy Characteristics'!A:A,MATCH($C710,'Policy Characteristics'!$C:$C,0)))</f>
        <v>Industry</v>
      </c>
      <c r="B710" s="375" t="str">
        <f>IF(ISBLANK(INDEX('Policy Characteristics'!B:B,MATCH($C710,'Policy Characteristics'!$C:$C,0))),"",INDEX('Policy Characteristics'!B:B,MATCH($C710,'Policy Characteristics'!$C:$C,0)))</f>
        <v>Electrification</v>
      </c>
      <c r="C710" s="363" t="str">
        <f t="shared" si="37"/>
        <v>Fraction of Eligible Industrial Energy Use Shifted to Electricity</v>
      </c>
      <c r="D710" s="356" t="s">
        <v>857</v>
      </c>
      <c r="E710" t="s">
        <v>905</v>
      </c>
      <c r="F710" t="s">
        <v>858</v>
      </c>
      <c r="G710" s="255" t="s">
        <v>906</v>
      </c>
      <c r="H710" s="18">
        <v>1885</v>
      </c>
      <c r="I710" s="376" t="s">
        <v>731</v>
      </c>
      <c r="J710" s="377" t="str">
        <f>IF(ISBLANK(INDEX('Policy Characteristics'!D:D,MATCH($C710,'Policy Characteristics'!$C:$C,0))),"",INDEX('Policy Characteristics'!D:D,MATCH($C710,'Policy Characteristics'!$C:$C,0)))</f>
        <v>Electrification</v>
      </c>
      <c r="K710" s="363"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63" t="str">
        <f>IF(ISBLANK(INDEX('Policy Characteristics'!I:I,MATCH($C710,'Policy Characteristics'!$C:$C,0))),"",INDEX('Policy Characteristics'!I:I,MATCH($C710,'Policy Characteristics'!$C:$C,0)))</f>
        <v>% of fuel shifted</v>
      </c>
      <c r="P710" s="363"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63" t="str">
        <f>IF(ISBLANK(INDEX('Policy Characteristics'!K:K,MATCH($C710,'Policy Characteristics'!$C:$C,0))),"",INDEX('Policy Characteristics'!K:K,MATCH($C710,'Policy Characteristics'!$C:$C,0)))</f>
        <v>industry-ag-main.html#fuel-switching</v>
      </c>
      <c r="R710" s="363" t="str">
        <f>IF(ISBLANK(INDEX('Policy Characteristics'!L:L,MATCH($C710,'Policy Characteristics'!$C:$C,0))),"",INDEX('Policy Characteristics'!L:L,MATCH($C710,'Policy Characteristics'!$C:$C,0)))</f>
        <v>industry-elec-and-hydrogen.html</v>
      </c>
    </row>
    <row r="711" spans="1:18" ht="19.95" customHeight="1">
      <c r="A711" s="363" t="str">
        <f>IF(ISBLANK(INDEX('Policy Characteristics'!A:A,MATCH($C711,'Policy Characteristics'!$C:$C,0))),"",INDEX('Policy Characteristics'!A:A,MATCH($C711,'Policy Characteristics'!$C:$C,0)))</f>
        <v>Industry</v>
      </c>
      <c r="B711" s="375" t="str">
        <f>IF(ISBLANK(INDEX('Policy Characteristics'!B:B,MATCH($C711,'Policy Characteristics'!$C:$C,0))),"",INDEX('Policy Characteristics'!B:B,MATCH($C711,'Policy Characteristics'!$C:$C,0)))</f>
        <v>Electrification</v>
      </c>
      <c r="C711" s="363" t="str">
        <f t="shared" si="37"/>
        <v>Fraction of Eligible Industrial Energy Use Shifted to Electricity</v>
      </c>
      <c r="D711" s="356" t="s">
        <v>857</v>
      </c>
      <c r="E711" t="s">
        <v>907</v>
      </c>
      <c r="F711" t="s">
        <v>858</v>
      </c>
      <c r="G711" s="255" t="s">
        <v>908</v>
      </c>
      <c r="H711" s="18">
        <v>1886</v>
      </c>
      <c r="I711" s="376" t="s">
        <v>731</v>
      </c>
      <c r="J711" s="377" t="str">
        <f>IF(ISBLANK(INDEX('Policy Characteristics'!D:D,MATCH($C711,'Policy Characteristics'!$C:$C,0))),"",INDEX('Policy Characteristics'!D:D,MATCH($C711,'Policy Characteristics'!$C:$C,0)))</f>
        <v>Electrification</v>
      </c>
      <c r="K711" s="363"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63" t="str">
        <f>IF(ISBLANK(INDEX('Policy Characteristics'!I:I,MATCH($C711,'Policy Characteristics'!$C:$C,0))),"",INDEX('Policy Characteristics'!I:I,MATCH($C711,'Policy Characteristics'!$C:$C,0)))</f>
        <v>% of fuel shifted</v>
      </c>
      <c r="P711" s="363"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63" t="str">
        <f>IF(ISBLANK(INDEX('Policy Characteristics'!K:K,MATCH($C711,'Policy Characteristics'!$C:$C,0))),"",INDEX('Policy Characteristics'!K:K,MATCH($C711,'Policy Characteristics'!$C:$C,0)))</f>
        <v>industry-ag-main.html#fuel-switching</v>
      </c>
      <c r="R711" s="363" t="str">
        <f>IF(ISBLANK(INDEX('Policy Characteristics'!L:L,MATCH($C711,'Policy Characteristics'!$C:$C,0))),"",INDEX('Policy Characteristics'!L:L,MATCH($C711,'Policy Characteristics'!$C:$C,0)))</f>
        <v>industry-elec-and-hydrogen.html</v>
      </c>
    </row>
    <row r="712" spans="1:18" ht="19.95" customHeight="1">
      <c r="A712" s="363" t="str">
        <f>IF(ISBLANK(INDEX('Policy Characteristics'!A:A,MATCH($C712,'Policy Characteristics'!$C:$C,0))),"",INDEX('Policy Characteristics'!A:A,MATCH($C712,'Policy Characteristics'!$C:$C,0)))</f>
        <v>Industry</v>
      </c>
      <c r="B712" s="375" t="str">
        <f>IF(ISBLANK(INDEX('Policy Characteristics'!B:B,MATCH($C712,'Policy Characteristics'!$C:$C,0))),"",INDEX('Policy Characteristics'!B:B,MATCH($C712,'Policy Characteristics'!$C:$C,0)))</f>
        <v>Electrification</v>
      </c>
      <c r="C712" s="363" t="str">
        <f t="shared" si="37"/>
        <v>Fraction of Eligible Industrial Energy Use Shifted to Electricity</v>
      </c>
      <c r="D712" s="356" t="s">
        <v>857</v>
      </c>
      <c r="E712" t="s">
        <v>909</v>
      </c>
      <c r="F712" t="s">
        <v>858</v>
      </c>
      <c r="G712" s="255" t="s">
        <v>910</v>
      </c>
      <c r="H712" s="18">
        <v>1887</v>
      </c>
      <c r="I712" s="376" t="s">
        <v>731</v>
      </c>
      <c r="J712" s="377" t="str">
        <f>IF(ISBLANK(INDEX('Policy Characteristics'!D:D,MATCH($C712,'Policy Characteristics'!$C:$C,0))),"",INDEX('Policy Characteristics'!D:D,MATCH($C712,'Policy Characteristics'!$C:$C,0)))</f>
        <v>Electrification</v>
      </c>
      <c r="K712" s="363"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63" t="str">
        <f>IF(ISBLANK(INDEX('Policy Characteristics'!I:I,MATCH($C712,'Policy Characteristics'!$C:$C,0))),"",INDEX('Policy Characteristics'!I:I,MATCH($C712,'Policy Characteristics'!$C:$C,0)))</f>
        <v>% of fuel shifted</v>
      </c>
      <c r="P712" s="363"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63" t="str">
        <f>IF(ISBLANK(INDEX('Policy Characteristics'!K:K,MATCH($C712,'Policy Characteristics'!$C:$C,0))),"",INDEX('Policy Characteristics'!K:K,MATCH($C712,'Policy Characteristics'!$C:$C,0)))</f>
        <v>industry-ag-main.html#fuel-switching</v>
      </c>
      <c r="R712" s="363" t="str">
        <f>IF(ISBLANK(INDEX('Policy Characteristics'!L:L,MATCH($C712,'Policy Characteristics'!$C:$C,0))),"",INDEX('Policy Characteristics'!L:L,MATCH($C712,'Policy Characteristics'!$C:$C,0)))</f>
        <v>industry-elec-and-hydrogen.html</v>
      </c>
    </row>
    <row r="713" spans="1:18" ht="19.95" customHeight="1">
      <c r="A713" s="363" t="str">
        <f>IF(ISBLANK(INDEX('Policy Characteristics'!A:A,MATCH($C713,'Policy Characteristics'!$C:$C,0))),"",INDEX('Policy Characteristics'!A:A,MATCH($C713,'Policy Characteristics'!$C:$C,0)))</f>
        <v>Industry</v>
      </c>
      <c r="B713" s="375" t="str">
        <f>IF(ISBLANK(INDEX('Policy Characteristics'!B:B,MATCH($C713,'Policy Characteristics'!$C:$C,0))),"",INDEX('Policy Characteristics'!B:B,MATCH($C713,'Policy Characteristics'!$C:$C,0)))</f>
        <v>Electrification</v>
      </c>
      <c r="C713" s="363" t="str">
        <f t="shared" si="37"/>
        <v>Fraction of Eligible Industrial Energy Use Shifted to Electricity</v>
      </c>
      <c r="D713" s="356" t="s">
        <v>857</v>
      </c>
      <c r="E713" t="s">
        <v>911</v>
      </c>
      <c r="F713" t="s">
        <v>858</v>
      </c>
      <c r="G713" s="255" t="s">
        <v>912</v>
      </c>
      <c r="H713" s="18">
        <v>1888</v>
      </c>
      <c r="I713" s="376" t="s">
        <v>731</v>
      </c>
      <c r="J713" s="377" t="str">
        <f>IF(ISBLANK(INDEX('Policy Characteristics'!D:D,MATCH($C713,'Policy Characteristics'!$C:$C,0))),"",INDEX('Policy Characteristics'!D:D,MATCH($C713,'Policy Characteristics'!$C:$C,0)))</f>
        <v>Electrification</v>
      </c>
      <c r="K713" s="363"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63" t="str">
        <f>IF(ISBLANK(INDEX('Policy Characteristics'!I:I,MATCH($C713,'Policy Characteristics'!$C:$C,0))),"",INDEX('Policy Characteristics'!I:I,MATCH($C713,'Policy Characteristics'!$C:$C,0)))</f>
        <v>% of fuel shifted</v>
      </c>
      <c r="P713" s="363"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63" t="str">
        <f>IF(ISBLANK(INDEX('Policy Characteristics'!K:K,MATCH($C713,'Policy Characteristics'!$C:$C,0))),"",INDEX('Policy Characteristics'!K:K,MATCH($C713,'Policy Characteristics'!$C:$C,0)))</f>
        <v>industry-ag-main.html#fuel-switching</v>
      </c>
      <c r="R713" s="363" t="str">
        <f>IF(ISBLANK(INDEX('Policy Characteristics'!L:L,MATCH($C713,'Policy Characteristics'!$C:$C,0))),"",INDEX('Policy Characteristics'!L:L,MATCH($C713,'Policy Characteristics'!$C:$C,0)))</f>
        <v>industry-elec-and-hydrogen.html</v>
      </c>
    </row>
    <row r="714" spans="1:18" ht="19.95" customHeight="1">
      <c r="A714" s="363" t="str">
        <f>IF(ISBLANK(INDEX('Policy Characteristics'!A:A,MATCH($C714,'Policy Characteristics'!$C:$C,0))),"",INDEX('Policy Characteristics'!A:A,MATCH($C714,'Policy Characteristics'!$C:$C,0)))</f>
        <v>Industry</v>
      </c>
      <c r="B714" s="375" t="str">
        <f>IF(ISBLANK(INDEX('Policy Characteristics'!B:B,MATCH($C714,'Policy Characteristics'!$C:$C,0))),"",INDEX('Policy Characteristics'!B:B,MATCH($C714,'Policy Characteristics'!$C:$C,0)))</f>
        <v>Electrification</v>
      </c>
      <c r="C714" s="363" t="str">
        <f t="shared" si="37"/>
        <v>Fraction of Eligible Industrial Energy Use Shifted to Electricity</v>
      </c>
      <c r="D714" s="356" t="s">
        <v>857</v>
      </c>
      <c r="E714" t="s">
        <v>913</v>
      </c>
      <c r="F714" t="s">
        <v>858</v>
      </c>
      <c r="G714" s="255" t="s">
        <v>913</v>
      </c>
      <c r="H714" s="18">
        <v>1889</v>
      </c>
      <c r="I714" s="376" t="s">
        <v>731</v>
      </c>
      <c r="J714" s="377" t="str">
        <f>IF(ISBLANK(INDEX('Policy Characteristics'!D:D,MATCH($C714,'Policy Characteristics'!$C:$C,0))),"",INDEX('Policy Characteristics'!D:D,MATCH($C714,'Policy Characteristics'!$C:$C,0)))</f>
        <v>Electrification</v>
      </c>
      <c r="K714" s="363"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63" t="str">
        <f>IF(ISBLANK(INDEX('Policy Characteristics'!I:I,MATCH($C714,'Policy Characteristics'!$C:$C,0))),"",INDEX('Policy Characteristics'!I:I,MATCH($C714,'Policy Characteristics'!$C:$C,0)))</f>
        <v>% of fuel shifted</v>
      </c>
      <c r="P714" s="363"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63" t="str">
        <f>IF(ISBLANK(INDEX('Policy Characteristics'!K:K,MATCH($C714,'Policy Characteristics'!$C:$C,0))),"",INDEX('Policy Characteristics'!K:K,MATCH($C714,'Policy Characteristics'!$C:$C,0)))</f>
        <v>industry-ag-main.html#fuel-switching</v>
      </c>
      <c r="R714" s="363" t="str">
        <f>IF(ISBLANK(INDEX('Policy Characteristics'!L:L,MATCH($C714,'Policy Characteristics'!$C:$C,0))),"",INDEX('Policy Characteristics'!L:L,MATCH($C714,'Policy Characteristics'!$C:$C,0)))</f>
        <v>industry-elec-and-hydrogen.html</v>
      </c>
    </row>
    <row r="715" spans="1:18" ht="19.95" customHeight="1">
      <c r="A715" s="363" t="str">
        <f>IF(ISBLANK(INDEX('Policy Characteristics'!A:A,MATCH($C715,'Policy Characteristics'!$C:$C,0))),"",INDEX('Policy Characteristics'!A:A,MATCH($C715,'Policy Characteristics'!$C:$C,0)))</f>
        <v>Industry</v>
      </c>
      <c r="B715" s="375" t="str">
        <f>IF(ISBLANK(INDEX('Policy Characteristics'!B:B,MATCH($C715,'Policy Characteristics'!$C:$C,0))),"",INDEX('Policy Characteristics'!B:B,MATCH($C715,'Policy Characteristics'!$C:$C,0)))</f>
        <v>Electrification</v>
      </c>
      <c r="C715" s="363" t="str">
        <f t="shared" si="37"/>
        <v>Fraction of Eligible Industrial Energy Use Shifted to Electricity</v>
      </c>
      <c r="D715" s="356" t="s">
        <v>859</v>
      </c>
      <c r="E715" t="s">
        <v>899</v>
      </c>
      <c r="F715" t="s">
        <v>860</v>
      </c>
      <c r="G715" s="255" t="s">
        <v>900</v>
      </c>
      <c r="H715" s="18">
        <v>1890</v>
      </c>
      <c r="I715" s="376" t="s">
        <v>731</v>
      </c>
      <c r="J715" s="377" t="str">
        <f>IF(ISBLANK(INDEX('Policy Characteristics'!D:D,MATCH($C715,'Policy Characteristics'!$C:$C,0))),"",INDEX('Policy Characteristics'!D:D,MATCH($C715,'Policy Characteristics'!$C:$C,0)))</f>
        <v>Electrification</v>
      </c>
      <c r="K715" s="363"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63" t="str">
        <f>IF(ISBLANK(INDEX('Policy Characteristics'!I:I,MATCH($C715,'Policy Characteristics'!$C:$C,0))),"",INDEX('Policy Characteristics'!I:I,MATCH($C715,'Policy Characteristics'!$C:$C,0)))</f>
        <v>% of fuel shifted</v>
      </c>
      <c r="P715" s="363"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63" t="str">
        <f>IF(ISBLANK(INDEX('Policy Characteristics'!K:K,MATCH($C715,'Policy Characteristics'!$C:$C,0))),"",INDEX('Policy Characteristics'!K:K,MATCH($C715,'Policy Characteristics'!$C:$C,0)))</f>
        <v>industry-ag-main.html#fuel-switching</v>
      </c>
      <c r="R715" s="363" t="str">
        <f>IF(ISBLANK(INDEX('Policy Characteristics'!L:L,MATCH($C715,'Policy Characteristics'!$C:$C,0))),"",INDEX('Policy Characteristics'!L:L,MATCH($C715,'Policy Characteristics'!$C:$C,0)))</f>
        <v>industry-elec-and-hydrogen.html</v>
      </c>
    </row>
    <row r="716" spans="1:18" ht="19.95" customHeight="1">
      <c r="A716" s="363" t="str">
        <f>IF(ISBLANK(INDEX('Policy Characteristics'!A:A,MATCH($C716,'Policy Characteristics'!$C:$C,0))),"",INDEX('Policy Characteristics'!A:A,MATCH($C716,'Policy Characteristics'!$C:$C,0)))</f>
        <v>Industry</v>
      </c>
      <c r="B716" s="375" t="str">
        <f>IF(ISBLANK(INDEX('Policy Characteristics'!B:B,MATCH($C716,'Policy Characteristics'!$C:$C,0))),"",INDEX('Policy Characteristics'!B:B,MATCH($C716,'Policy Characteristics'!$C:$C,0)))</f>
        <v>Electrification</v>
      </c>
      <c r="C716" s="363" t="str">
        <f t="shared" si="37"/>
        <v>Fraction of Eligible Industrial Energy Use Shifted to Electricity</v>
      </c>
      <c r="D716" s="356" t="s">
        <v>859</v>
      </c>
      <c r="E716" t="s">
        <v>901</v>
      </c>
      <c r="F716" t="s">
        <v>860</v>
      </c>
      <c r="G716" s="255" t="s">
        <v>902</v>
      </c>
      <c r="H716" s="18">
        <v>1891</v>
      </c>
      <c r="I716" s="376" t="s">
        <v>731</v>
      </c>
      <c r="J716" s="377" t="str">
        <f>IF(ISBLANK(INDEX('Policy Characteristics'!D:D,MATCH($C716,'Policy Characteristics'!$C:$C,0))),"",INDEX('Policy Characteristics'!D:D,MATCH($C716,'Policy Characteristics'!$C:$C,0)))</f>
        <v>Electrification</v>
      </c>
      <c r="K716" s="363"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63" t="str">
        <f>IF(ISBLANK(INDEX('Policy Characteristics'!I:I,MATCH($C716,'Policy Characteristics'!$C:$C,0))),"",INDEX('Policy Characteristics'!I:I,MATCH($C716,'Policy Characteristics'!$C:$C,0)))</f>
        <v>% of fuel shifted</v>
      </c>
      <c r="P716" s="363"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63" t="str">
        <f>IF(ISBLANK(INDEX('Policy Characteristics'!K:K,MATCH($C716,'Policy Characteristics'!$C:$C,0))),"",INDEX('Policy Characteristics'!K:K,MATCH($C716,'Policy Characteristics'!$C:$C,0)))</f>
        <v>industry-ag-main.html#fuel-switching</v>
      </c>
      <c r="R716" s="363" t="str">
        <f>IF(ISBLANK(INDEX('Policy Characteristics'!L:L,MATCH($C716,'Policy Characteristics'!$C:$C,0))),"",INDEX('Policy Characteristics'!L:L,MATCH($C716,'Policy Characteristics'!$C:$C,0)))</f>
        <v>industry-elec-and-hydrogen.html</v>
      </c>
    </row>
    <row r="717" spans="1:18" ht="19.95" customHeight="1">
      <c r="A717" s="363" t="str">
        <f>IF(ISBLANK(INDEX('Policy Characteristics'!A:A,MATCH($C717,'Policy Characteristics'!$C:$C,0))),"",INDEX('Policy Characteristics'!A:A,MATCH($C717,'Policy Characteristics'!$C:$C,0)))</f>
        <v>Industry</v>
      </c>
      <c r="B717" s="375" t="str">
        <f>IF(ISBLANK(INDEX('Policy Characteristics'!B:B,MATCH($C717,'Policy Characteristics'!$C:$C,0))),"",INDEX('Policy Characteristics'!B:B,MATCH($C717,'Policy Characteristics'!$C:$C,0)))</f>
        <v>Electrification</v>
      </c>
      <c r="C717" s="363" t="str">
        <f t="shared" si="37"/>
        <v>Fraction of Eligible Industrial Energy Use Shifted to Electricity</v>
      </c>
      <c r="D717" s="356" t="s">
        <v>859</v>
      </c>
      <c r="E717" t="s">
        <v>903</v>
      </c>
      <c r="F717" t="s">
        <v>860</v>
      </c>
      <c r="G717" s="255" t="s">
        <v>904</v>
      </c>
      <c r="H717" s="18">
        <v>1892</v>
      </c>
      <c r="I717" s="376" t="s">
        <v>731</v>
      </c>
      <c r="J717" s="377" t="str">
        <f>IF(ISBLANK(INDEX('Policy Characteristics'!D:D,MATCH($C717,'Policy Characteristics'!$C:$C,0))),"",INDEX('Policy Characteristics'!D:D,MATCH($C717,'Policy Characteristics'!$C:$C,0)))</f>
        <v>Electrification</v>
      </c>
      <c r="K717" s="363"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63" t="str">
        <f>IF(ISBLANK(INDEX('Policy Characteristics'!I:I,MATCH($C717,'Policy Characteristics'!$C:$C,0))),"",INDEX('Policy Characteristics'!I:I,MATCH($C717,'Policy Characteristics'!$C:$C,0)))</f>
        <v>% of fuel shifted</v>
      </c>
      <c r="P717" s="363"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63" t="str">
        <f>IF(ISBLANK(INDEX('Policy Characteristics'!K:K,MATCH($C717,'Policy Characteristics'!$C:$C,0))),"",INDEX('Policy Characteristics'!K:K,MATCH($C717,'Policy Characteristics'!$C:$C,0)))</f>
        <v>industry-ag-main.html#fuel-switching</v>
      </c>
      <c r="R717" s="363" t="str">
        <f>IF(ISBLANK(INDEX('Policy Characteristics'!L:L,MATCH($C717,'Policy Characteristics'!$C:$C,0))),"",INDEX('Policy Characteristics'!L:L,MATCH($C717,'Policy Characteristics'!$C:$C,0)))</f>
        <v>industry-elec-and-hydrogen.html</v>
      </c>
    </row>
    <row r="718" spans="1:18" ht="19.95" customHeight="1">
      <c r="A718" s="363" t="str">
        <f>IF(ISBLANK(INDEX('Policy Characteristics'!A:A,MATCH($C718,'Policy Characteristics'!$C:$C,0))),"",INDEX('Policy Characteristics'!A:A,MATCH($C718,'Policy Characteristics'!$C:$C,0)))</f>
        <v>Industry</v>
      </c>
      <c r="B718" s="375" t="str">
        <f>IF(ISBLANK(INDEX('Policy Characteristics'!B:B,MATCH($C718,'Policy Characteristics'!$C:$C,0))),"",INDEX('Policy Characteristics'!B:B,MATCH($C718,'Policy Characteristics'!$C:$C,0)))</f>
        <v>Electrification</v>
      </c>
      <c r="C718" s="363" t="str">
        <f t="shared" si="37"/>
        <v>Fraction of Eligible Industrial Energy Use Shifted to Electricity</v>
      </c>
      <c r="D718" s="356" t="s">
        <v>859</v>
      </c>
      <c r="E718" t="s">
        <v>905</v>
      </c>
      <c r="F718" t="s">
        <v>860</v>
      </c>
      <c r="G718" s="255" t="s">
        <v>906</v>
      </c>
      <c r="H718" s="18">
        <v>1893</v>
      </c>
      <c r="I718" s="376" t="s">
        <v>731</v>
      </c>
      <c r="J718" s="377" t="str">
        <f>IF(ISBLANK(INDEX('Policy Characteristics'!D:D,MATCH($C718,'Policy Characteristics'!$C:$C,0))),"",INDEX('Policy Characteristics'!D:D,MATCH($C718,'Policy Characteristics'!$C:$C,0)))</f>
        <v>Electrification</v>
      </c>
      <c r="K718" s="363"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63" t="str">
        <f>IF(ISBLANK(INDEX('Policy Characteristics'!I:I,MATCH($C718,'Policy Characteristics'!$C:$C,0))),"",INDEX('Policy Characteristics'!I:I,MATCH($C718,'Policy Characteristics'!$C:$C,0)))</f>
        <v>% of fuel shifted</v>
      </c>
      <c r="P718" s="363"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63" t="str">
        <f>IF(ISBLANK(INDEX('Policy Characteristics'!K:K,MATCH($C718,'Policy Characteristics'!$C:$C,0))),"",INDEX('Policy Characteristics'!K:K,MATCH($C718,'Policy Characteristics'!$C:$C,0)))</f>
        <v>industry-ag-main.html#fuel-switching</v>
      </c>
      <c r="R718" s="363" t="str">
        <f>IF(ISBLANK(INDEX('Policy Characteristics'!L:L,MATCH($C718,'Policy Characteristics'!$C:$C,0))),"",INDEX('Policy Characteristics'!L:L,MATCH($C718,'Policy Characteristics'!$C:$C,0)))</f>
        <v>industry-elec-and-hydrogen.html</v>
      </c>
    </row>
    <row r="719" spans="1:18" ht="19.95" customHeight="1">
      <c r="A719" s="363" t="str">
        <f>IF(ISBLANK(INDEX('Policy Characteristics'!A:A,MATCH($C719,'Policy Characteristics'!$C:$C,0))),"",INDEX('Policy Characteristics'!A:A,MATCH($C719,'Policy Characteristics'!$C:$C,0)))</f>
        <v>Industry</v>
      </c>
      <c r="B719" s="375" t="str">
        <f>IF(ISBLANK(INDEX('Policy Characteristics'!B:B,MATCH($C719,'Policy Characteristics'!$C:$C,0))),"",INDEX('Policy Characteristics'!B:B,MATCH($C719,'Policy Characteristics'!$C:$C,0)))</f>
        <v>Electrification</v>
      </c>
      <c r="C719" s="363" t="str">
        <f t="shared" si="37"/>
        <v>Fraction of Eligible Industrial Energy Use Shifted to Electricity</v>
      </c>
      <c r="D719" s="356" t="s">
        <v>859</v>
      </c>
      <c r="E719" t="s">
        <v>907</v>
      </c>
      <c r="F719" t="s">
        <v>860</v>
      </c>
      <c r="G719" s="255" t="s">
        <v>908</v>
      </c>
      <c r="H719" s="18">
        <v>1894</v>
      </c>
      <c r="I719" s="376" t="s">
        <v>731</v>
      </c>
      <c r="J719" s="377" t="str">
        <f>IF(ISBLANK(INDEX('Policy Characteristics'!D:D,MATCH($C719,'Policy Characteristics'!$C:$C,0))),"",INDEX('Policy Characteristics'!D:D,MATCH($C719,'Policy Characteristics'!$C:$C,0)))</f>
        <v>Electrification</v>
      </c>
      <c r="K719" s="363"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63" t="str">
        <f>IF(ISBLANK(INDEX('Policy Characteristics'!I:I,MATCH($C719,'Policy Characteristics'!$C:$C,0))),"",INDEX('Policy Characteristics'!I:I,MATCH($C719,'Policy Characteristics'!$C:$C,0)))</f>
        <v>% of fuel shifted</v>
      </c>
      <c r="P719" s="363"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63" t="str">
        <f>IF(ISBLANK(INDEX('Policy Characteristics'!K:K,MATCH($C719,'Policy Characteristics'!$C:$C,0))),"",INDEX('Policy Characteristics'!K:K,MATCH($C719,'Policy Characteristics'!$C:$C,0)))</f>
        <v>industry-ag-main.html#fuel-switching</v>
      </c>
      <c r="R719" s="363" t="str">
        <f>IF(ISBLANK(INDEX('Policy Characteristics'!L:L,MATCH($C719,'Policy Characteristics'!$C:$C,0))),"",INDEX('Policy Characteristics'!L:L,MATCH($C719,'Policy Characteristics'!$C:$C,0)))</f>
        <v>industry-elec-and-hydrogen.html</v>
      </c>
    </row>
    <row r="720" spans="1:18" ht="19.95" customHeight="1">
      <c r="A720" s="363" t="str">
        <f>IF(ISBLANK(INDEX('Policy Characteristics'!A:A,MATCH($C720,'Policy Characteristics'!$C:$C,0))),"",INDEX('Policy Characteristics'!A:A,MATCH($C720,'Policy Characteristics'!$C:$C,0)))</f>
        <v>Industry</v>
      </c>
      <c r="B720" s="375" t="str">
        <f>IF(ISBLANK(INDEX('Policy Characteristics'!B:B,MATCH($C720,'Policy Characteristics'!$C:$C,0))),"",INDEX('Policy Characteristics'!B:B,MATCH($C720,'Policy Characteristics'!$C:$C,0)))</f>
        <v>Electrification</v>
      </c>
      <c r="C720" s="363" t="str">
        <f t="shared" si="37"/>
        <v>Fraction of Eligible Industrial Energy Use Shifted to Electricity</v>
      </c>
      <c r="D720" s="356" t="s">
        <v>859</v>
      </c>
      <c r="E720" t="s">
        <v>909</v>
      </c>
      <c r="F720" t="s">
        <v>860</v>
      </c>
      <c r="G720" s="255" t="s">
        <v>910</v>
      </c>
      <c r="H720" s="18">
        <v>1895</v>
      </c>
      <c r="I720" s="376" t="s">
        <v>731</v>
      </c>
      <c r="J720" s="377" t="str">
        <f>IF(ISBLANK(INDEX('Policy Characteristics'!D:D,MATCH($C720,'Policy Characteristics'!$C:$C,0))),"",INDEX('Policy Characteristics'!D:D,MATCH($C720,'Policy Characteristics'!$C:$C,0)))</f>
        <v>Electrification</v>
      </c>
      <c r="K720" s="363"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63" t="str">
        <f>IF(ISBLANK(INDEX('Policy Characteristics'!I:I,MATCH($C720,'Policy Characteristics'!$C:$C,0))),"",INDEX('Policy Characteristics'!I:I,MATCH($C720,'Policy Characteristics'!$C:$C,0)))</f>
        <v>% of fuel shifted</v>
      </c>
      <c r="P720" s="363"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63" t="str">
        <f>IF(ISBLANK(INDEX('Policy Characteristics'!K:K,MATCH($C720,'Policy Characteristics'!$C:$C,0))),"",INDEX('Policy Characteristics'!K:K,MATCH($C720,'Policy Characteristics'!$C:$C,0)))</f>
        <v>industry-ag-main.html#fuel-switching</v>
      </c>
      <c r="R720" s="363" t="str">
        <f>IF(ISBLANK(INDEX('Policy Characteristics'!L:L,MATCH($C720,'Policy Characteristics'!$C:$C,0))),"",INDEX('Policy Characteristics'!L:L,MATCH($C720,'Policy Characteristics'!$C:$C,0)))</f>
        <v>industry-elec-and-hydrogen.html</v>
      </c>
    </row>
    <row r="721" spans="1:18" ht="19.95" customHeight="1">
      <c r="A721" s="363" t="str">
        <f>IF(ISBLANK(INDEX('Policy Characteristics'!A:A,MATCH($C721,'Policy Characteristics'!$C:$C,0))),"",INDEX('Policy Characteristics'!A:A,MATCH($C721,'Policy Characteristics'!$C:$C,0)))</f>
        <v>Industry</v>
      </c>
      <c r="B721" s="375" t="str">
        <f>IF(ISBLANK(INDEX('Policy Characteristics'!B:B,MATCH($C721,'Policy Characteristics'!$C:$C,0))),"",INDEX('Policy Characteristics'!B:B,MATCH($C721,'Policy Characteristics'!$C:$C,0)))</f>
        <v>Electrification</v>
      </c>
      <c r="C721" s="363" t="str">
        <f t="shared" si="37"/>
        <v>Fraction of Eligible Industrial Energy Use Shifted to Electricity</v>
      </c>
      <c r="D721" s="356" t="s">
        <v>859</v>
      </c>
      <c r="E721" t="s">
        <v>911</v>
      </c>
      <c r="F721" t="s">
        <v>860</v>
      </c>
      <c r="G721" s="255" t="s">
        <v>912</v>
      </c>
      <c r="H721" s="18">
        <v>1896</v>
      </c>
      <c r="I721" s="376" t="s">
        <v>731</v>
      </c>
      <c r="J721" s="377" t="str">
        <f>IF(ISBLANK(INDEX('Policy Characteristics'!D:D,MATCH($C721,'Policy Characteristics'!$C:$C,0))),"",INDEX('Policy Characteristics'!D:D,MATCH($C721,'Policy Characteristics'!$C:$C,0)))</f>
        <v>Electrification</v>
      </c>
      <c r="K721" s="363"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63" t="str">
        <f>IF(ISBLANK(INDEX('Policy Characteristics'!I:I,MATCH($C721,'Policy Characteristics'!$C:$C,0))),"",INDEX('Policy Characteristics'!I:I,MATCH($C721,'Policy Characteristics'!$C:$C,0)))</f>
        <v>% of fuel shifted</v>
      </c>
      <c r="P721" s="363"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63" t="str">
        <f>IF(ISBLANK(INDEX('Policy Characteristics'!K:K,MATCH($C721,'Policy Characteristics'!$C:$C,0))),"",INDEX('Policy Characteristics'!K:K,MATCH($C721,'Policy Characteristics'!$C:$C,0)))</f>
        <v>industry-ag-main.html#fuel-switching</v>
      </c>
      <c r="R721" s="363" t="str">
        <f>IF(ISBLANK(INDEX('Policy Characteristics'!L:L,MATCH($C721,'Policy Characteristics'!$C:$C,0))),"",INDEX('Policy Characteristics'!L:L,MATCH($C721,'Policy Characteristics'!$C:$C,0)))</f>
        <v>industry-elec-and-hydrogen.html</v>
      </c>
    </row>
    <row r="722" spans="1:18" ht="19.95" customHeight="1">
      <c r="A722" s="363" t="str">
        <f>IF(ISBLANK(INDEX('Policy Characteristics'!A:A,MATCH($C722,'Policy Characteristics'!$C:$C,0))),"",INDEX('Policy Characteristics'!A:A,MATCH($C722,'Policy Characteristics'!$C:$C,0)))</f>
        <v>Industry</v>
      </c>
      <c r="B722" s="375" t="str">
        <f>IF(ISBLANK(INDEX('Policy Characteristics'!B:B,MATCH($C722,'Policy Characteristics'!$C:$C,0))),"",INDEX('Policy Characteristics'!B:B,MATCH($C722,'Policy Characteristics'!$C:$C,0)))</f>
        <v>Electrification</v>
      </c>
      <c r="C722" s="363" t="str">
        <f t="shared" si="37"/>
        <v>Fraction of Eligible Industrial Energy Use Shifted to Electricity</v>
      </c>
      <c r="D722" s="356" t="s">
        <v>859</v>
      </c>
      <c r="E722" t="s">
        <v>913</v>
      </c>
      <c r="F722" t="s">
        <v>860</v>
      </c>
      <c r="G722" s="255" t="s">
        <v>913</v>
      </c>
      <c r="H722" s="18">
        <v>1897</v>
      </c>
      <c r="I722" s="376" t="s">
        <v>731</v>
      </c>
      <c r="J722" s="377" t="str">
        <f>IF(ISBLANK(INDEX('Policy Characteristics'!D:D,MATCH($C722,'Policy Characteristics'!$C:$C,0))),"",INDEX('Policy Characteristics'!D:D,MATCH($C722,'Policy Characteristics'!$C:$C,0)))</f>
        <v>Electrification</v>
      </c>
      <c r="K722" s="363"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63" t="str">
        <f>IF(ISBLANK(INDEX('Policy Characteristics'!I:I,MATCH($C722,'Policy Characteristics'!$C:$C,0))),"",INDEX('Policy Characteristics'!I:I,MATCH($C722,'Policy Characteristics'!$C:$C,0)))</f>
        <v>% of fuel shifted</v>
      </c>
      <c r="P722" s="363"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63" t="str">
        <f>IF(ISBLANK(INDEX('Policy Characteristics'!K:K,MATCH($C722,'Policy Characteristics'!$C:$C,0))),"",INDEX('Policy Characteristics'!K:K,MATCH($C722,'Policy Characteristics'!$C:$C,0)))</f>
        <v>industry-ag-main.html#fuel-switching</v>
      </c>
      <c r="R722" s="363" t="str">
        <f>IF(ISBLANK(INDEX('Policy Characteristics'!L:L,MATCH($C722,'Policy Characteristics'!$C:$C,0))),"",INDEX('Policy Characteristics'!L:L,MATCH($C722,'Policy Characteristics'!$C:$C,0)))</f>
        <v>industry-elec-and-hydrogen.html</v>
      </c>
    </row>
    <row r="723" spans="1:18" ht="19.95" customHeight="1">
      <c r="A723" s="363" t="str">
        <f>IF(ISBLANK(INDEX('Policy Characteristics'!A:A,MATCH($C723,'Policy Characteristics'!$C:$C,0))),"",INDEX('Policy Characteristics'!A:A,MATCH($C723,'Policy Characteristics'!$C:$C,0)))</f>
        <v>Industry</v>
      </c>
      <c r="B723" s="375" t="str">
        <f>IF(ISBLANK(INDEX('Policy Characteristics'!B:B,MATCH($C723,'Policy Characteristics'!$C:$C,0))),"",INDEX('Policy Characteristics'!B:B,MATCH($C723,'Policy Characteristics'!$C:$C,0)))</f>
        <v>Electrification</v>
      </c>
      <c r="C723" s="363" t="str">
        <f t="shared" si="37"/>
        <v>Fraction of Eligible Industrial Energy Use Shifted to Electricity</v>
      </c>
      <c r="D723" s="356" t="s">
        <v>861</v>
      </c>
      <c r="E723" t="s">
        <v>899</v>
      </c>
      <c r="F723" t="s">
        <v>862</v>
      </c>
      <c r="G723" s="255" t="s">
        <v>900</v>
      </c>
      <c r="H723" s="18">
        <v>1898</v>
      </c>
      <c r="I723" s="376" t="s">
        <v>731</v>
      </c>
      <c r="J723" s="377" t="str">
        <f>IF(ISBLANK(INDEX('Policy Characteristics'!D:D,MATCH($C723,'Policy Characteristics'!$C:$C,0))),"",INDEX('Policy Characteristics'!D:D,MATCH($C723,'Policy Characteristics'!$C:$C,0)))</f>
        <v>Electrification</v>
      </c>
      <c r="K723" s="363"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63" t="str">
        <f>IF(ISBLANK(INDEX('Policy Characteristics'!I:I,MATCH($C723,'Policy Characteristics'!$C:$C,0))),"",INDEX('Policy Characteristics'!I:I,MATCH($C723,'Policy Characteristics'!$C:$C,0)))</f>
        <v>% of fuel shifted</v>
      </c>
      <c r="P723" s="363"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63" t="str">
        <f>IF(ISBLANK(INDEX('Policy Characteristics'!K:K,MATCH($C723,'Policy Characteristics'!$C:$C,0))),"",INDEX('Policy Characteristics'!K:K,MATCH($C723,'Policy Characteristics'!$C:$C,0)))</f>
        <v>industry-ag-main.html#fuel-switching</v>
      </c>
      <c r="R723" s="363" t="str">
        <f>IF(ISBLANK(INDEX('Policy Characteristics'!L:L,MATCH($C723,'Policy Characteristics'!$C:$C,0))),"",INDEX('Policy Characteristics'!L:L,MATCH($C723,'Policy Characteristics'!$C:$C,0)))</f>
        <v>industry-elec-and-hydrogen.html</v>
      </c>
    </row>
    <row r="724" spans="1:18" ht="19.95" customHeight="1">
      <c r="A724" s="363" t="str">
        <f>IF(ISBLANK(INDEX('Policy Characteristics'!A:A,MATCH($C724,'Policy Characteristics'!$C:$C,0))),"",INDEX('Policy Characteristics'!A:A,MATCH($C724,'Policy Characteristics'!$C:$C,0)))</f>
        <v>Industry</v>
      </c>
      <c r="B724" s="375" t="str">
        <f>IF(ISBLANK(INDEX('Policy Characteristics'!B:B,MATCH($C724,'Policy Characteristics'!$C:$C,0))),"",INDEX('Policy Characteristics'!B:B,MATCH($C724,'Policy Characteristics'!$C:$C,0)))</f>
        <v>Electrification</v>
      </c>
      <c r="C724" s="363" t="str">
        <f t="shared" ref="C724:C775" si="38">C$659</f>
        <v>Fraction of Eligible Industrial Energy Use Shifted to Electricity</v>
      </c>
      <c r="D724" s="356" t="s">
        <v>861</v>
      </c>
      <c r="E724" t="s">
        <v>901</v>
      </c>
      <c r="F724" t="s">
        <v>862</v>
      </c>
      <c r="G724" s="255" t="s">
        <v>902</v>
      </c>
      <c r="H724" s="18">
        <v>1899</v>
      </c>
      <c r="I724" s="376" t="s">
        <v>731</v>
      </c>
      <c r="J724" s="377" t="str">
        <f>IF(ISBLANK(INDEX('Policy Characteristics'!D:D,MATCH($C724,'Policy Characteristics'!$C:$C,0))),"",INDEX('Policy Characteristics'!D:D,MATCH($C724,'Policy Characteristics'!$C:$C,0)))</f>
        <v>Electrification</v>
      </c>
      <c r="K724" s="363"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63" t="str">
        <f>IF(ISBLANK(INDEX('Policy Characteristics'!I:I,MATCH($C724,'Policy Characteristics'!$C:$C,0))),"",INDEX('Policy Characteristics'!I:I,MATCH($C724,'Policy Characteristics'!$C:$C,0)))</f>
        <v>% of fuel shifted</v>
      </c>
      <c r="P724" s="363"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63" t="str">
        <f>IF(ISBLANK(INDEX('Policy Characteristics'!K:K,MATCH($C724,'Policy Characteristics'!$C:$C,0))),"",INDEX('Policy Characteristics'!K:K,MATCH($C724,'Policy Characteristics'!$C:$C,0)))</f>
        <v>industry-ag-main.html#fuel-switching</v>
      </c>
      <c r="R724" s="363" t="str">
        <f>IF(ISBLANK(INDEX('Policy Characteristics'!L:L,MATCH($C724,'Policy Characteristics'!$C:$C,0))),"",INDEX('Policy Characteristics'!L:L,MATCH($C724,'Policy Characteristics'!$C:$C,0)))</f>
        <v>industry-elec-and-hydrogen.html</v>
      </c>
    </row>
    <row r="725" spans="1:18" ht="19.95" customHeight="1">
      <c r="A725" s="363" t="str">
        <f>IF(ISBLANK(INDEX('Policy Characteristics'!A:A,MATCH($C725,'Policy Characteristics'!$C:$C,0))),"",INDEX('Policy Characteristics'!A:A,MATCH($C725,'Policy Characteristics'!$C:$C,0)))</f>
        <v>Industry</v>
      </c>
      <c r="B725" s="375" t="str">
        <f>IF(ISBLANK(INDEX('Policy Characteristics'!B:B,MATCH($C725,'Policy Characteristics'!$C:$C,0))),"",INDEX('Policy Characteristics'!B:B,MATCH($C725,'Policy Characteristics'!$C:$C,0)))</f>
        <v>Electrification</v>
      </c>
      <c r="C725" s="363" t="str">
        <f t="shared" si="38"/>
        <v>Fraction of Eligible Industrial Energy Use Shifted to Electricity</v>
      </c>
      <c r="D725" s="356" t="s">
        <v>861</v>
      </c>
      <c r="E725" t="s">
        <v>903</v>
      </c>
      <c r="F725" t="s">
        <v>862</v>
      </c>
      <c r="G725" s="255" t="s">
        <v>904</v>
      </c>
      <c r="H725" s="18">
        <v>1900</v>
      </c>
      <c r="I725" s="376" t="s">
        <v>731</v>
      </c>
      <c r="J725" s="377" t="str">
        <f>IF(ISBLANK(INDEX('Policy Characteristics'!D:D,MATCH($C725,'Policy Characteristics'!$C:$C,0))),"",INDEX('Policy Characteristics'!D:D,MATCH($C725,'Policy Characteristics'!$C:$C,0)))</f>
        <v>Electrification</v>
      </c>
      <c r="K725" s="363"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63" t="str">
        <f>IF(ISBLANK(INDEX('Policy Characteristics'!I:I,MATCH($C725,'Policy Characteristics'!$C:$C,0))),"",INDEX('Policy Characteristics'!I:I,MATCH($C725,'Policy Characteristics'!$C:$C,0)))</f>
        <v>% of fuel shifted</v>
      </c>
      <c r="P725" s="363"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63" t="str">
        <f>IF(ISBLANK(INDEX('Policy Characteristics'!K:K,MATCH($C725,'Policy Characteristics'!$C:$C,0))),"",INDEX('Policy Characteristics'!K:K,MATCH($C725,'Policy Characteristics'!$C:$C,0)))</f>
        <v>industry-ag-main.html#fuel-switching</v>
      </c>
      <c r="R725" s="363" t="str">
        <f>IF(ISBLANK(INDEX('Policy Characteristics'!L:L,MATCH($C725,'Policy Characteristics'!$C:$C,0))),"",INDEX('Policy Characteristics'!L:L,MATCH($C725,'Policy Characteristics'!$C:$C,0)))</f>
        <v>industry-elec-and-hydrogen.html</v>
      </c>
    </row>
    <row r="726" spans="1:18" ht="19.95" customHeight="1">
      <c r="A726" s="363" t="str">
        <f>IF(ISBLANK(INDEX('Policy Characteristics'!A:A,MATCH($C726,'Policy Characteristics'!$C:$C,0))),"",INDEX('Policy Characteristics'!A:A,MATCH($C726,'Policy Characteristics'!$C:$C,0)))</f>
        <v>Industry</v>
      </c>
      <c r="B726" s="375" t="str">
        <f>IF(ISBLANK(INDEX('Policy Characteristics'!B:B,MATCH($C726,'Policy Characteristics'!$C:$C,0))),"",INDEX('Policy Characteristics'!B:B,MATCH($C726,'Policy Characteristics'!$C:$C,0)))</f>
        <v>Electrification</v>
      </c>
      <c r="C726" s="363" t="str">
        <f t="shared" si="38"/>
        <v>Fraction of Eligible Industrial Energy Use Shifted to Electricity</v>
      </c>
      <c r="D726" s="356" t="s">
        <v>861</v>
      </c>
      <c r="E726" t="s">
        <v>905</v>
      </c>
      <c r="F726" t="s">
        <v>862</v>
      </c>
      <c r="G726" s="255" t="s">
        <v>906</v>
      </c>
      <c r="H726" s="18">
        <v>1901</v>
      </c>
      <c r="I726" s="376" t="s">
        <v>731</v>
      </c>
      <c r="J726" s="377" t="str">
        <f>IF(ISBLANK(INDEX('Policy Characteristics'!D:D,MATCH($C726,'Policy Characteristics'!$C:$C,0))),"",INDEX('Policy Characteristics'!D:D,MATCH($C726,'Policy Characteristics'!$C:$C,0)))</f>
        <v>Electrification</v>
      </c>
      <c r="K726" s="363"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63" t="str">
        <f>IF(ISBLANK(INDEX('Policy Characteristics'!I:I,MATCH($C726,'Policy Characteristics'!$C:$C,0))),"",INDEX('Policy Characteristics'!I:I,MATCH($C726,'Policy Characteristics'!$C:$C,0)))</f>
        <v>% of fuel shifted</v>
      </c>
      <c r="P726" s="363"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63" t="str">
        <f>IF(ISBLANK(INDEX('Policy Characteristics'!K:K,MATCH($C726,'Policy Characteristics'!$C:$C,0))),"",INDEX('Policy Characteristics'!K:K,MATCH($C726,'Policy Characteristics'!$C:$C,0)))</f>
        <v>industry-ag-main.html#fuel-switching</v>
      </c>
      <c r="R726" s="363" t="str">
        <f>IF(ISBLANK(INDEX('Policy Characteristics'!L:L,MATCH($C726,'Policy Characteristics'!$C:$C,0))),"",INDEX('Policy Characteristics'!L:L,MATCH($C726,'Policy Characteristics'!$C:$C,0)))</f>
        <v>industry-elec-and-hydrogen.html</v>
      </c>
    </row>
    <row r="727" spans="1:18" ht="19.95" customHeight="1">
      <c r="A727" s="363" t="str">
        <f>IF(ISBLANK(INDEX('Policy Characteristics'!A:A,MATCH($C727,'Policy Characteristics'!$C:$C,0))),"",INDEX('Policy Characteristics'!A:A,MATCH($C727,'Policy Characteristics'!$C:$C,0)))</f>
        <v>Industry</v>
      </c>
      <c r="B727" s="375" t="str">
        <f>IF(ISBLANK(INDEX('Policy Characteristics'!B:B,MATCH($C727,'Policy Characteristics'!$C:$C,0))),"",INDEX('Policy Characteristics'!B:B,MATCH($C727,'Policy Characteristics'!$C:$C,0)))</f>
        <v>Electrification</v>
      </c>
      <c r="C727" s="363" t="str">
        <f t="shared" si="38"/>
        <v>Fraction of Eligible Industrial Energy Use Shifted to Electricity</v>
      </c>
      <c r="D727" s="356" t="s">
        <v>861</v>
      </c>
      <c r="E727" t="s">
        <v>907</v>
      </c>
      <c r="F727" t="s">
        <v>862</v>
      </c>
      <c r="G727" s="255" t="s">
        <v>908</v>
      </c>
      <c r="H727" s="18">
        <v>1902</v>
      </c>
      <c r="I727" s="376" t="s">
        <v>731</v>
      </c>
      <c r="J727" s="377" t="str">
        <f>IF(ISBLANK(INDEX('Policy Characteristics'!D:D,MATCH($C727,'Policy Characteristics'!$C:$C,0))),"",INDEX('Policy Characteristics'!D:D,MATCH($C727,'Policy Characteristics'!$C:$C,0)))</f>
        <v>Electrification</v>
      </c>
      <c r="K727" s="363"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63" t="str">
        <f>IF(ISBLANK(INDEX('Policy Characteristics'!I:I,MATCH($C727,'Policy Characteristics'!$C:$C,0))),"",INDEX('Policy Characteristics'!I:I,MATCH($C727,'Policy Characteristics'!$C:$C,0)))</f>
        <v>% of fuel shifted</v>
      </c>
      <c r="P727" s="363"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63" t="str">
        <f>IF(ISBLANK(INDEX('Policy Characteristics'!K:K,MATCH($C727,'Policy Characteristics'!$C:$C,0))),"",INDEX('Policy Characteristics'!K:K,MATCH($C727,'Policy Characteristics'!$C:$C,0)))</f>
        <v>industry-ag-main.html#fuel-switching</v>
      </c>
      <c r="R727" s="363" t="str">
        <f>IF(ISBLANK(INDEX('Policy Characteristics'!L:L,MATCH($C727,'Policy Characteristics'!$C:$C,0))),"",INDEX('Policy Characteristics'!L:L,MATCH($C727,'Policy Characteristics'!$C:$C,0)))</f>
        <v>industry-elec-and-hydrogen.html</v>
      </c>
    </row>
    <row r="728" spans="1:18" ht="19.95" customHeight="1">
      <c r="A728" s="363" t="str">
        <f>IF(ISBLANK(INDEX('Policy Characteristics'!A:A,MATCH($C728,'Policy Characteristics'!$C:$C,0))),"",INDEX('Policy Characteristics'!A:A,MATCH($C728,'Policy Characteristics'!$C:$C,0)))</f>
        <v>Industry</v>
      </c>
      <c r="B728" s="375" t="str">
        <f>IF(ISBLANK(INDEX('Policy Characteristics'!B:B,MATCH($C728,'Policy Characteristics'!$C:$C,0))),"",INDEX('Policy Characteristics'!B:B,MATCH($C728,'Policy Characteristics'!$C:$C,0)))</f>
        <v>Electrification</v>
      </c>
      <c r="C728" s="363" t="str">
        <f t="shared" si="38"/>
        <v>Fraction of Eligible Industrial Energy Use Shifted to Electricity</v>
      </c>
      <c r="D728" s="356" t="s">
        <v>861</v>
      </c>
      <c r="E728" t="s">
        <v>909</v>
      </c>
      <c r="F728" t="s">
        <v>862</v>
      </c>
      <c r="G728" s="255" t="s">
        <v>910</v>
      </c>
      <c r="H728" s="18">
        <v>1903</v>
      </c>
      <c r="I728" s="376" t="s">
        <v>731</v>
      </c>
      <c r="J728" s="377" t="str">
        <f>IF(ISBLANK(INDEX('Policy Characteristics'!D:D,MATCH($C728,'Policy Characteristics'!$C:$C,0))),"",INDEX('Policy Characteristics'!D:D,MATCH($C728,'Policy Characteristics'!$C:$C,0)))</f>
        <v>Electrification</v>
      </c>
      <c r="K728" s="363"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63" t="str">
        <f>IF(ISBLANK(INDEX('Policy Characteristics'!I:I,MATCH($C728,'Policy Characteristics'!$C:$C,0))),"",INDEX('Policy Characteristics'!I:I,MATCH($C728,'Policy Characteristics'!$C:$C,0)))</f>
        <v>% of fuel shifted</v>
      </c>
      <c r="P728" s="363"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63" t="str">
        <f>IF(ISBLANK(INDEX('Policy Characteristics'!K:K,MATCH($C728,'Policy Characteristics'!$C:$C,0))),"",INDEX('Policy Characteristics'!K:K,MATCH($C728,'Policy Characteristics'!$C:$C,0)))</f>
        <v>industry-ag-main.html#fuel-switching</v>
      </c>
      <c r="R728" s="363" t="str">
        <f>IF(ISBLANK(INDEX('Policy Characteristics'!L:L,MATCH($C728,'Policy Characteristics'!$C:$C,0))),"",INDEX('Policy Characteristics'!L:L,MATCH($C728,'Policy Characteristics'!$C:$C,0)))</f>
        <v>industry-elec-and-hydrogen.html</v>
      </c>
    </row>
    <row r="729" spans="1:18" ht="19.95" customHeight="1">
      <c r="A729" s="363" t="str">
        <f>IF(ISBLANK(INDEX('Policy Characteristics'!A:A,MATCH($C729,'Policy Characteristics'!$C:$C,0))),"",INDEX('Policy Characteristics'!A:A,MATCH($C729,'Policy Characteristics'!$C:$C,0)))</f>
        <v>Industry</v>
      </c>
      <c r="B729" s="375" t="str">
        <f>IF(ISBLANK(INDEX('Policy Characteristics'!B:B,MATCH($C729,'Policy Characteristics'!$C:$C,0))),"",INDEX('Policy Characteristics'!B:B,MATCH($C729,'Policy Characteristics'!$C:$C,0)))</f>
        <v>Electrification</v>
      </c>
      <c r="C729" s="363" t="str">
        <f t="shared" si="38"/>
        <v>Fraction of Eligible Industrial Energy Use Shifted to Electricity</v>
      </c>
      <c r="D729" s="356" t="s">
        <v>861</v>
      </c>
      <c r="E729" t="s">
        <v>911</v>
      </c>
      <c r="F729" t="s">
        <v>862</v>
      </c>
      <c r="G729" s="255" t="s">
        <v>912</v>
      </c>
      <c r="H729" s="18">
        <v>1904</v>
      </c>
      <c r="I729" s="376" t="s">
        <v>731</v>
      </c>
      <c r="J729" s="377" t="str">
        <f>IF(ISBLANK(INDEX('Policy Characteristics'!D:D,MATCH($C729,'Policy Characteristics'!$C:$C,0))),"",INDEX('Policy Characteristics'!D:D,MATCH($C729,'Policy Characteristics'!$C:$C,0)))</f>
        <v>Electrification</v>
      </c>
      <c r="K729" s="363"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63" t="str">
        <f>IF(ISBLANK(INDEX('Policy Characteristics'!I:I,MATCH($C729,'Policy Characteristics'!$C:$C,0))),"",INDEX('Policy Characteristics'!I:I,MATCH($C729,'Policy Characteristics'!$C:$C,0)))</f>
        <v>% of fuel shifted</v>
      </c>
      <c r="P729" s="363"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63" t="str">
        <f>IF(ISBLANK(INDEX('Policy Characteristics'!K:K,MATCH($C729,'Policy Characteristics'!$C:$C,0))),"",INDEX('Policy Characteristics'!K:K,MATCH($C729,'Policy Characteristics'!$C:$C,0)))</f>
        <v>industry-ag-main.html#fuel-switching</v>
      </c>
      <c r="R729" s="363" t="str">
        <f>IF(ISBLANK(INDEX('Policy Characteristics'!L:L,MATCH($C729,'Policy Characteristics'!$C:$C,0))),"",INDEX('Policy Characteristics'!L:L,MATCH($C729,'Policy Characteristics'!$C:$C,0)))</f>
        <v>industry-elec-and-hydrogen.html</v>
      </c>
    </row>
    <row r="730" spans="1:18" ht="19.95" customHeight="1">
      <c r="A730" s="363" t="str">
        <f>IF(ISBLANK(INDEX('Policy Characteristics'!A:A,MATCH($C730,'Policy Characteristics'!$C:$C,0))),"",INDEX('Policy Characteristics'!A:A,MATCH($C730,'Policy Characteristics'!$C:$C,0)))</f>
        <v>Industry</v>
      </c>
      <c r="B730" s="375" t="str">
        <f>IF(ISBLANK(INDEX('Policy Characteristics'!B:B,MATCH($C730,'Policy Characteristics'!$C:$C,0))),"",INDEX('Policy Characteristics'!B:B,MATCH($C730,'Policy Characteristics'!$C:$C,0)))</f>
        <v>Electrification</v>
      </c>
      <c r="C730" s="363" t="str">
        <f t="shared" si="38"/>
        <v>Fraction of Eligible Industrial Energy Use Shifted to Electricity</v>
      </c>
      <c r="D730" s="356" t="s">
        <v>861</v>
      </c>
      <c r="E730" t="s">
        <v>913</v>
      </c>
      <c r="F730" t="s">
        <v>862</v>
      </c>
      <c r="G730" s="255" t="s">
        <v>913</v>
      </c>
      <c r="H730" s="18">
        <v>1905</v>
      </c>
      <c r="I730" s="376" t="s">
        <v>731</v>
      </c>
      <c r="J730" s="377" t="str">
        <f>IF(ISBLANK(INDEX('Policy Characteristics'!D:D,MATCH($C730,'Policy Characteristics'!$C:$C,0))),"",INDEX('Policy Characteristics'!D:D,MATCH($C730,'Policy Characteristics'!$C:$C,0)))</f>
        <v>Electrification</v>
      </c>
      <c r="K730" s="363"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63" t="str">
        <f>IF(ISBLANK(INDEX('Policy Characteristics'!I:I,MATCH($C730,'Policy Characteristics'!$C:$C,0))),"",INDEX('Policy Characteristics'!I:I,MATCH($C730,'Policy Characteristics'!$C:$C,0)))</f>
        <v>% of fuel shifted</v>
      </c>
      <c r="P730" s="363"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63" t="str">
        <f>IF(ISBLANK(INDEX('Policy Characteristics'!K:K,MATCH($C730,'Policy Characteristics'!$C:$C,0))),"",INDEX('Policy Characteristics'!K:K,MATCH($C730,'Policy Characteristics'!$C:$C,0)))</f>
        <v>industry-ag-main.html#fuel-switching</v>
      </c>
      <c r="R730" s="363" t="str">
        <f>IF(ISBLANK(INDEX('Policy Characteristics'!L:L,MATCH($C730,'Policy Characteristics'!$C:$C,0))),"",INDEX('Policy Characteristics'!L:L,MATCH($C730,'Policy Characteristics'!$C:$C,0)))</f>
        <v>industry-elec-and-hydrogen.html</v>
      </c>
    </row>
    <row r="731" spans="1:18" ht="19.95" customHeight="1">
      <c r="A731" s="363" t="str">
        <f>IF(ISBLANK(INDEX('Policy Characteristics'!A:A,MATCH($C731,'Policy Characteristics'!$C:$C,0))),"",INDEX('Policy Characteristics'!A:A,MATCH($C731,'Policy Characteristics'!$C:$C,0)))</f>
        <v>Industry</v>
      </c>
      <c r="B731" s="375" t="str">
        <f>IF(ISBLANK(INDEX('Policy Characteristics'!B:B,MATCH($C731,'Policy Characteristics'!$C:$C,0))),"",INDEX('Policy Characteristics'!B:B,MATCH($C731,'Policy Characteristics'!$C:$C,0)))</f>
        <v>Electrification</v>
      </c>
      <c r="C731" s="363" t="str">
        <f t="shared" si="38"/>
        <v>Fraction of Eligible Industrial Energy Use Shifted to Electricity</v>
      </c>
      <c r="D731" s="356" t="s">
        <v>863</v>
      </c>
      <c r="E731" t="s">
        <v>899</v>
      </c>
      <c r="F731" t="s">
        <v>864</v>
      </c>
      <c r="G731" s="255" t="s">
        <v>900</v>
      </c>
      <c r="H731" s="18">
        <v>1906</v>
      </c>
      <c r="I731" s="376" t="s">
        <v>731</v>
      </c>
      <c r="J731" s="377" t="str">
        <f>IF(ISBLANK(INDEX('Policy Characteristics'!D:D,MATCH($C731,'Policy Characteristics'!$C:$C,0))),"",INDEX('Policy Characteristics'!D:D,MATCH($C731,'Policy Characteristics'!$C:$C,0)))</f>
        <v>Electrification</v>
      </c>
      <c r="K731" s="363"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63" t="str">
        <f>IF(ISBLANK(INDEX('Policy Characteristics'!I:I,MATCH($C731,'Policy Characteristics'!$C:$C,0))),"",INDEX('Policy Characteristics'!I:I,MATCH($C731,'Policy Characteristics'!$C:$C,0)))</f>
        <v>% of fuel shifted</v>
      </c>
      <c r="P731" s="363"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63" t="str">
        <f>IF(ISBLANK(INDEX('Policy Characteristics'!K:K,MATCH($C731,'Policy Characteristics'!$C:$C,0))),"",INDEX('Policy Characteristics'!K:K,MATCH($C731,'Policy Characteristics'!$C:$C,0)))</f>
        <v>industry-ag-main.html#fuel-switching</v>
      </c>
      <c r="R731" s="363" t="str">
        <f>IF(ISBLANK(INDEX('Policy Characteristics'!L:L,MATCH($C731,'Policy Characteristics'!$C:$C,0))),"",INDEX('Policy Characteristics'!L:L,MATCH($C731,'Policy Characteristics'!$C:$C,0)))</f>
        <v>industry-elec-and-hydrogen.html</v>
      </c>
    </row>
    <row r="732" spans="1:18" ht="19.95" customHeight="1">
      <c r="A732" s="363" t="str">
        <f>IF(ISBLANK(INDEX('Policy Characteristics'!A:A,MATCH($C732,'Policy Characteristics'!$C:$C,0))),"",INDEX('Policy Characteristics'!A:A,MATCH($C732,'Policy Characteristics'!$C:$C,0)))</f>
        <v>Industry</v>
      </c>
      <c r="B732" s="375" t="str">
        <f>IF(ISBLANK(INDEX('Policy Characteristics'!B:B,MATCH($C732,'Policy Characteristics'!$C:$C,0))),"",INDEX('Policy Characteristics'!B:B,MATCH($C732,'Policy Characteristics'!$C:$C,0)))</f>
        <v>Electrification</v>
      </c>
      <c r="C732" s="363" t="str">
        <f t="shared" si="38"/>
        <v>Fraction of Eligible Industrial Energy Use Shifted to Electricity</v>
      </c>
      <c r="D732" s="356" t="s">
        <v>863</v>
      </c>
      <c r="E732" t="s">
        <v>901</v>
      </c>
      <c r="F732" t="s">
        <v>864</v>
      </c>
      <c r="G732" s="255" t="s">
        <v>902</v>
      </c>
      <c r="H732" s="18">
        <v>1907</v>
      </c>
      <c r="I732" s="376" t="s">
        <v>731</v>
      </c>
      <c r="J732" s="377" t="str">
        <f>IF(ISBLANK(INDEX('Policy Characteristics'!D:D,MATCH($C732,'Policy Characteristics'!$C:$C,0))),"",INDEX('Policy Characteristics'!D:D,MATCH($C732,'Policy Characteristics'!$C:$C,0)))</f>
        <v>Electrification</v>
      </c>
      <c r="K732" s="363"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63" t="str">
        <f>IF(ISBLANK(INDEX('Policy Characteristics'!I:I,MATCH($C732,'Policy Characteristics'!$C:$C,0))),"",INDEX('Policy Characteristics'!I:I,MATCH($C732,'Policy Characteristics'!$C:$C,0)))</f>
        <v>% of fuel shifted</v>
      </c>
      <c r="P732" s="363"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63" t="str">
        <f>IF(ISBLANK(INDEX('Policy Characteristics'!K:K,MATCH($C732,'Policy Characteristics'!$C:$C,0))),"",INDEX('Policy Characteristics'!K:K,MATCH($C732,'Policy Characteristics'!$C:$C,0)))</f>
        <v>industry-ag-main.html#fuel-switching</v>
      </c>
      <c r="R732" s="363" t="str">
        <f>IF(ISBLANK(INDEX('Policy Characteristics'!L:L,MATCH($C732,'Policy Characteristics'!$C:$C,0))),"",INDEX('Policy Characteristics'!L:L,MATCH($C732,'Policy Characteristics'!$C:$C,0)))</f>
        <v>industry-elec-and-hydrogen.html</v>
      </c>
    </row>
    <row r="733" spans="1:18" ht="19.95" customHeight="1">
      <c r="A733" s="363" t="str">
        <f>IF(ISBLANK(INDEX('Policy Characteristics'!A:A,MATCH($C733,'Policy Characteristics'!$C:$C,0))),"",INDEX('Policy Characteristics'!A:A,MATCH($C733,'Policy Characteristics'!$C:$C,0)))</f>
        <v>Industry</v>
      </c>
      <c r="B733" s="375" t="str">
        <f>IF(ISBLANK(INDEX('Policy Characteristics'!B:B,MATCH($C733,'Policy Characteristics'!$C:$C,0))),"",INDEX('Policy Characteristics'!B:B,MATCH($C733,'Policy Characteristics'!$C:$C,0)))</f>
        <v>Electrification</v>
      </c>
      <c r="C733" s="363" t="str">
        <f t="shared" si="38"/>
        <v>Fraction of Eligible Industrial Energy Use Shifted to Electricity</v>
      </c>
      <c r="D733" s="356" t="s">
        <v>863</v>
      </c>
      <c r="E733" t="s">
        <v>903</v>
      </c>
      <c r="F733" t="s">
        <v>864</v>
      </c>
      <c r="G733" s="255" t="s">
        <v>904</v>
      </c>
      <c r="H733" s="18">
        <v>1908</v>
      </c>
      <c r="I733" s="376" t="s">
        <v>731</v>
      </c>
      <c r="J733" s="377" t="str">
        <f>IF(ISBLANK(INDEX('Policy Characteristics'!D:D,MATCH($C733,'Policy Characteristics'!$C:$C,0))),"",INDEX('Policy Characteristics'!D:D,MATCH($C733,'Policy Characteristics'!$C:$C,0)))</f>
        <v>Electrification</v>
      </c>
      <c r="K733" s="363"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63" t="str">
        <f>IF(ISBLANK(INDEX('Policy Characteristics'!I:I,MATCH($C733,'Policy Characteristics'!$C:$C,0))),"",INDEX('Policy Characteristics'!I:I,MATCH($C733,'Policy Characteristics'!$C:$C,0)))</f>
        <v>% of fuel shifted</v>
      </c>
      <c r="P733" s="363"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63" t="str">
        <f>IF(ISBLANK(INDEX('Policy Characteristics'!K:K,MATCH($C733,'Policy Characteristics'!$C:$C,0))),"",INDEX('Policy Characteristics'!K:K,MATCH($C733,'Policy Characteristics'!$C:$C,0)))</f>
        <v>industry-ag-main.html#fuel-switching</v>
      </c>
      <c r="R733" s="363" t="str">
        <f>IF(ISBLANK(INDEX('Policy Characteristics'!L:L,MATCH($C733,'Policy Characteristics'!$C:$C,0))),"",INDEX('Policy Characteristics'!L:L,MATCH($C733,'Policy Characteristics'!$C:$C,0)))</f>
        <v>industry-elec-and-hydrogen.html</v>
      </c>
    </row>
    <row r="734" spans="1:18" ht="19.95" customHeight="1">
      <c r="A734" s="363" t="str">
        <f>IF(ISBLANK(INDEX('Policy Characteristics'!A:A,MATCH($C734,'Policy Characteristics'!$C:$C,0))),"",INDEX('Policy Characteristics'!A:A,MATCH($C734,'Policy Characteristics'!$C:$C,0)))</f>
        <v>Industry</v>
      </c>
      <c r="B734" s="375" t="str">
        <f>IF(ISBLANK(INDEX('Policy Characteristics'!B:B,MATCH($C734,'Policy Characteristics'!$C:$C,0))),"",INDEX('Policy Characteristics'!B:B,MATCH($C734,'Policy Characteristics'!$C:$C,0)))</f>
        <v>Electrification</v>
      </c>
      <c r="C734" s="363" t="str">
        <f t="shared" si="38"/>
        <v>Fraction of Eligible Industrial Energy Use Shifted to Electricity</v>
      </c>
      <c r="D734" s="356" t="s">
        <v>863</v>
      </c>
      <c r="E734" t="s">
        <v>905</v>
      </c>
      <c r="F734" t="s">
        <v>864</v>
      </c>
      <c r="G734" s="255" t="s">
        <v>906</v>
      </c>
      <c r="H734" s="18">
        <v>1909</v>
      </c>
      <c r="I734" s="376" t="s">
        <v>731</v>
      </c>
      <c r="J734" s="377" t="str">
        <f>IF(ISBLANK(INDEX('Policy Characteristics'!D:D,MATCH($C734,'Policy Characteristics'!$C:$C,0))),"",INDEX('Policy Characteristics'!D:D,MATCH($C734,'Policy Characteristics'!$C:$C,0)))</f>
        <v>Electrification</v>
      </c>
      <c r="K734" s="363"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63" t="str">
        <f>IF(ISBLANK(INDEX('Policy Characteristics'!I:I,MATCH($C734,'Policy Characteristics'!$C:$C,0))),"",INDEX('Policy Characteristics'!I:I,MATCH($C734,'Policy Characteristics'!$C:$C,0)))</f>
        <v>% of fuel shifted</v>
      </c>
      <c r="P734" s="363"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63" t="str">
        <f>IF(ISBLANK(INDEX('Policy Characteristics'!K:K,MATCH($C734,'Policy Characteristics'!$C:$C,0))),"",INDEX('Policy Characteristics'!K:K,MATCH($C734,'Policy Characteristics'!$C:$C,0)))</f>
        <v>industry-ag-main.html#fuel-switching</v>
      </c>
      <c r="R734" s="363" t="str">
        <f>IF(ISBLANK(INDEX('Policy Characteristics'!L:L,MATCH($C734,'Policy Characteristics'!$C:$C,0))),"",INDEX('Policy Characteristics'!L:L,MATCH($C734,'Policy Characteristics'!$C:$C,0)))</f>
        <v>industry-elec-and-hydrogen.html</v>
      </c>
    </row>
    <row r="735" spans="1:18" ht="19.95" customHeight="1">
      <c r="A735" s="363" t="str">
        <f>IF(ISBLANK(INDEX('Policy Characteristics'!A:A,MATCH($C735,'Policy Characteristics'!$C:$C,0))),"",INDEX('Policy Characteristics'!A:A,MATCH($C735,'Policy Characteristics'!$C:$C,0)))</f>
        <v>Industry</v>
      </c>
      <c r="B735" s="375" t="str">
        <f>IF(ISBLANK(INDEX('Policy Characteristics'!B:B,MATCH($C735,'Policy Characteristics'!$C:$C,0))),"",INDEX('Policy Characteristics'!B:B,MATCH($C735,'Policy Characteristics'!$C:$C,0)))</f>
        <v>Electrification</v>
      </c>
      <c r="C735" s="363" t="str">
        <f t="shared" si="38"/>
        <v>Fraction of Eligible Industrial Energy Use Shifted to Electricity</v>
      </c>
      <c r="D735" s="356" t="s">
        <v>863</v>
      </c>
      <c r="E735" t="s">
        <v>907</v>
      </c>
      <c r="F735" t="s">
        <v>864</v>
      </c>
      <c r="G735" s="255" t="s">
        <v>908</v>
      </c>
      <c r="H735" s="18">
        <v>1910</v>
      </c>
      <c r="I735" s="376" t="s">
        <v>731</v>
      </c>
      <c r="J735" s="377" t="str">
        <f>IF(ISBLANK(INDEX('Policy Characteristics'!D:D,MATCH($C735,'Policy Characteristics'!$C:$C,0))),"",INDEX('Policy Characteristics'!D:D,MATCH($C735,'Policy Characteristics'!$C:$C,0)))</f>
        <v>Electrification</v>
      </c>
      <c r="K735" s="363"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63" t="str">
        <f>IF(ISBLANK(INDEX('Policy Characteristics'!I:I,MATCH($C735,'Policy Characteristics'!$C:$C,0))),"",INDEX('Policy Characteristics'!I:I,MATCH($C735,'Policy Characteristics'!$C:$C,0)))</f>
        <v>% of fuel shifted</v>
      </c>
      <c r="P735" s="363"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63" t="str">
        <f>IF(ISBLANK(INDEX('Policy Characteristics'!K:K,MATCH($C735,'Policy Characteristics'!$C:$C,0))),"",INDEX('Policy Characteristics'!K:K,MATCH($C735,'Policy Characteristics'!$C:$C,0)))</f>
        <v>industry-ag-main.html#fuel-switching</v>
      </c>
      <c r="R735" s="363" t="str">
        <f>IF(ISBLANK(INDEX('Policy Characteristics'!L:L,MATCH($C735,'Policy Characteristics'!$C:$C,0))),"",INDEX('Policy Characteristics'!L:L,MATCH($C735,'Policy Characteristics'!$C:$C,0)))</f>
        <v>industry-elec-and-hydrogen.html</v>
      </c>
    </row>
    <row r="736" spans="1:18" ht="19.95" customHeight="1">
      <c r="A736" s="363" t="str">
        <f>IF(ISBLANK(INDEX('Policy Characteristics'!A:A,MATCH($C736,'Policy Characteristics'!$C:$C,0))),"",INDEX('Policy Characteristics'!A:A,MATCH($C736,'Policy Characteristics'!$C:$C,0)))</f>
        <v>Industry</v>
      </c>
      <c r="B736" s="375" t="str">
        <f>IF(ISBLANK(INDEX('Policy Characteristics'!B:B,MATCH($C736,'Policy Characteristics'!$C:$C,0))),"",INDEX('Policy Characteristics'!B:B,MATCH($C736,'Policy Characteristics'!$C:$C,0)))</f>
        <v>Electrification</v>
      </c>
      <c r="C736" s="363" t="str">
        <f t="shared" si="38"/>
        <v>Fraction of Eligible Industrial Energy Use Shifted to Electricity</v>
      </c>
      <c r="D736" s="356" t="s">
        <v>863</v>
      </c>
      <c r="E736" t="s">
        <v>909</v>
      </c>
      <c r="F736" t="s">
        <v>864</v>
      </c>
      <c r="G736" s="255" t="s">
        <v>910</v>
      </c>
      <c r="H736" s="18">
        <v>1911</v>
      </c>
      <c r="I736" s="376" t="s">
        <v>731</v>
      </c>
      <c r="J736" s="377" t="str">
        <f>IF(ISBLANK(INDEX('Policy Characteristics'!D:D,MATCH($C736,'Policy Characteristics'!$C:$C,0))),"",INDEX('Policy Characteristics'!D:D,MATCH($C736,'Policy Characteristics'!$C:$C,0)))</f>
        <v>Electrification</v>
      </c>
      <c r="K736" s="363"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63" t="str">
        <f>IF(ISBLANK(INDEX('Policy Characteristics'!I:I,MATCH($C736,'Policy Characteristics'!$C:$C,0))),"",INDEX('Policy Characteristics'!I:I,MATCH($C736,'Policy Characteristics'!$C:$C,0)))</f>
        <v>% of fuel shifted</v>
      </c>
      <c r="P736" s="363"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63" t="str">
        <f>IF(ISBLANK(INDEX('Policy Characteristics'!K:K,MATCH($C736,'Policy Characteristics'!$C:$C,0))),"",INDEX('Policy Characteristics'!K:K,MATCH($C736,'Policy Characteristics'!$C:$C,0)))</f>
        <v>industry-ag-main.html#fuel-switching</v>
      </c>
      <c r="R736" s="363" t="str">
        <f>IF(ISBLANK(INDEX('Policy Characteristics'!L:L,MATCH($C736,'Policy Characteristics'!$C:$C,0))),"",INDEX('Policy Characteristics'!L:L,MATCH($C736,'Policy Characteristics'!$C:$C,0)))</f>
        <v>industry-elec-and-hydrogen.html</v>
      </c>
    </row>
    <row r="737" spans="1:18" ht="19.95" customHeight="1">
      <c r="A737" s="363" t="str">
        <f>IF(ISBLANK(INDEX('Policy Characteristics'!A:A,MATCH($C737,'Policy Characteristics'!$C:$C,0))),"",INDEX('Policy Characteristics'!A:A,MATCH($C737,'Policy Characteristics'!$C:$C,0)))</f>
        <v>Industry</v>
      </c>
      <c r="B737" s="375" t="str">
        <f>IF(ISBLANK(INDEX('Policy Characteristics'!B:B,MATCH($C737,'Policy Characteristics'!$C:$C,0))),"",INDEX('Policy Characteristics'!B:B,MATCH($C737,'Policy Characteristics'!$C:$C,0)))</f>
        <v>Electrification</v>
      </c>
      <c r="C737" s="363" t="str">
        <f t="shared" si="38"/>
        <v>Fraction of Eligible Industrial Energy Use Shifted to Electricity</v>
      </c>
      <c r="D737" s="356" t="s">
        <v>863</v>
      </c>
      <c r="E737" t="s">
        <v>911</v>
      </c>
      <c r="F737" t="s">
        <v>864</v>
      </c>
      <c r="G737" s="255" t="s">
        <v>912</v>
      </c>
      <c r="H737" s="18">
        <v>1912</v>
      </c>
      <c r="I737" s="376" t="s">
        <v>731</v>
      </c>
      <c r="J737" s="377" t="str">
        <f>IF(ISBLANK(INDEX('Policy Characteristics'!D:D,MATCH($C737,'Policy Characteristics'!$C:$C,0))),"",INDEX('Policy Characteristics'!D:D,MATCH($C737,'Policy Characteristics'!$C:$C,0)))</f>
        <v>Electrification</v>
      </c>
      <c r="K737" s="363"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63" t="str">
        <f>IF(ISBLANK(INDEX('Policy Characteristics'!I:I,MATCH($C737,'Policy Characteristics'!$C:$C,0))),"",INDEX('Policy Characteristics'!I:I,MATCH($C737,'Policy Characteristics'!$C:$C,0)))</f>
        <v>% of fuel shifted</v>
      </c>
      <c r="P737" s="363"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63" t="str">
        <f>IF(ISBLANK(INDEX('Policy Characteristics'!K:K,MATCH($C737,'Policy Characteristics'!$C:$C,0))),"",INDEX('Policy Characteristics'!K:K,MATCH($C737,'Policy Characteristics'!$C:$C,0)))</f>
        <v>industry-ag-main.html#fuel-switching</v>
      </c>
      <c r="R737" s="363" t="str">
        <f>IF(ISBLANK(INDEX('Policy Characteristics'!L:L,MATCH($C737,'Policy Characteristics'!$C:$C,0))),"",INDEX('Policy Characteristics'!L:L,MATCH($C737,'Policy Characteristics'!$C:$C,0)))</f>
        <v>industry-elec-and-hydrogen.html</v>
      </c>
    </row>
    <row r="738" spans="1:18" ht="19.95" customHeight="1">
      <c r="A738" s="363" t="str">
        <f>IF(ISBLANK(INDEX('Policy Characteristics'!A:A,MATCH($C738,'Policy Characteristics'!$C:$C,0))),"",INDEX('Policy Characteristics'!A:A,MATCH($C738,'Policy Characteristics'!$C:$C,0)))</f>
        <v>Industry</v>
      </c>
      <c r="B738" s="375" t="str">
        <f>IF(ISBLANK(INDEX('Policy Characteristics'!B:B,MATCH($C738,'Policy Characteristics'!$C:$C,0))),"",INDEX('Policy Characteristics'!B:B,MATCH($C738,'Policy Characteristics'!$C:$C,0)))</f>
        <v>Electrification</v>
      </c>
      <c r="C738" s="363" t="str">
        <f t="shared" si="38"/>
        <v>Fraction of Eligible Industrial Energy Use Shifted to Electricity</v>
      </c>
      <c r="D738" s="356" t="s">
        <v>863</v>
      </c>
      <c r="E738" t="s">
        <v>913</v>
      </c>
      <c r="F738" t="s">
        <v>864</v>
      </c>
      <c r="G738" s="255" t="s">
        <v>913</v>
      </c>
      <c r="H738" s="18">
        <v>1913</v>
      </c>
      <c r="I738" s="376" t="s">
        <v>731</v>
      </c>
      <c r="J738" s="377" t="str">
        <f>IF(ISBLANK(INDEX('Policy Characteristics'!D:D,MATCH($C738,'Policy Characteristics'!$C:$C,0))),"",INDEX('Policy Characteristics'!D:D,MATCH($C738,'Policy Characteristics'!$C:$C,0)))</f>
        <v>Electrification</v>
      </c>
      <c r="K738" s="363"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63" t="str">
        <f>IF(ISBLANK(INDEX('Policy Characteristics'!I:I,MATCH($C738,'Policy Characteristics'!$C:$C,0))),"",INDEX('Policy Characteristics'!I:I,MATCH($C738,'Policy Characteristics'!$C:$C,0)))</f>
        <v>% of fuel shifted</v>
      </c>
      <c r="P738" s="363"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63" t="str">
        <f>IF(ISBLANK(INDEX('Policy Characteristics'!K:K,MATCH($C738,'Policy Characteristics'!$C:$C,0))),"",INDEX('Policy Characteristics'!K:K,MATCH($C738,'Policy Characteristics'!$C:$C,0)))</f>
        <v>industry-ag-main.html#fuel-switching</v>
      </c>
      <c r="R738" s="363" t="str">
        <f>IF(ISBLANK(INDEX('Policy Characteristics'!L:L,MATCH($C738,'Policy Characteristics'!$C:$C,0))),"",INDEX('Policy Characteristics'!L:L,MATCH($C738,'Policy Characteristics'!$C:$C,0)))</f>
        <v>industry-elec-and-hydrogen.html</v>
      </c>
    </row>
    <row r="739" spans="1:18" ht="19.95" customHeight="1">
      <c r="A739" s="363" t="str">
        <f>IF(ISBLANK(INDEX('Policy Characteristics'!A:A,MATCH($C739,'Policy Characteristics'!$C:$C,0))),"",INDEX('Policy Characteristics'!A:A,MATCH($C739,'Policy Characteristics'!$C:$C,0)))</f>
        <v>Industry</v>
      </c>
      <c r="B739" s="375" t="str">
        <f>IF(ISBLANK(INDEX('Policy Characteristics'!B:B,MATCH($C739,'Policy Characteristics'!$C:$C,0))),"",INDEX('Policy Characteristics'!B:B,MATCH($C739,'Policy Characteristics'!$C:$C,0)))</f>
        <v>Electrification</v>
      </c>
      <c r="C739" s="363" t="str">
        <f t="shared" si="38"/>
        <v>Fraction of Eligible Industrial Energy Use Shifted to Electricity</v>
      </c>
      <c r="D739" s="356" t="s">
        <v>865</v>
      </c>
      <c r="E739" t="s">
        <v>899</v>
      </c>
      <c r="F739" t="s">
        <v>866</v>
      </c>
      <c r="G739" s="255" t="s">
        <v>900</v>
      </c>
      <c r="H739" s="18">
        <v>1914</v>
      </c>
      <c r="I739" s="376" t="s">
        <v>731</v>
      </c>
      <c r="J739" s="377" t="str">
        <f>IF(ISBLANK(INDEX('Policy Characteristics'!D:D,MATCH($C739,'Policy Characteristics'!$C:$C,0))),"",INDEX('Policy Characteristics'!D:D,MATCH($C739,'Policy Characteristics'!$C:$C,0)))</f>
        <v>Electrification</v>
      </c>
      <c r="K739" s="363"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63" t="str">
        <f>IF(ISBLANK(INDEX('Policy Characteristics'!I:I,MATCH($C739,'Policy Characteristics'!$C:$C,0))),"",INDEX('Policy Characteristics'!I:I,MATCH($C739,'Policy Characteristics'!$C:$C,0)))</f>
        <v>% of fuel shifted</v>
      </c>
      <c r="P739" s="363"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63" t="str">
        <f>IF(ISBLANK(INDEX('Policy Characteristics'!K:K,MATCH($C739,'Policy Characteristics'!$C:$C,0))),"",INDEX('Policy Characteristics'!K:K,MATCH($C739,'Policy Characteristics'!$C:$C,0)))</f>
        <v>industry-ag-main.html#fuel-switching</v>
      </c>
      <c r="R739" s="363" t="str">
        <f>IF(ISBLANK(INDEX('Policy Characteristics'!L:L,MATCH($C739,'Policy Characteristics'!$C:$C,0))),"",INDEX('Policy Characteristics'!L:L,MATCH($C739,'Policy Characteristics'!$C:$C,0)))</f>
        <v>industry-elec-and-hydrogen.html</v>
      </c>
    </row>
    <row r="740" spans="1:18" ht="19.95" customHeight="1">
      <c r="A740" s="363" t="str">
        <f>IF(ISBLANK(INDEX('Policy Characteristics'!A:A,MATCH($C740,'Policy Characteristics'!$C:$C,0))),"",INDEX('Policy Characteristics'!A:A,MATCH($C740,'Policy Characteristics'!$C:$C,0)))</f>
        <v>Industry</v>
      </c>
      <c r="B740" s="375" t="str">
        <f>IF(ISBLANK(INDEX('Policy Characteristics'!B:B,MATCH($C740,'Policy Characteristics'!$C:$C,0))),"",INDEX('Policy Characteristics'!B:B,MATCH($C740,'Policy Characteristics'!$C:$C,0)))</f>
        <v>Electrification</v>
      </c>
      <c r="C740" s="363" t="str">
        <f t="shared" si="38"/>
        <v>Fraction of Eligible Industrial Energy Use Shifted to Electricity</v>
      </c>
      <c r="D740" s="356" t="s">
        <v>865</v>
      </c>
      <c r="E740" t="s">
        <v>901</v>
      </c>
      <c r="F740" t="s">
        <v>866</v>
      </c>
      <c r="G740" s="255" t="s">
        <v>902</v>
      </c>
      <c r="H740" s="18">
        <v>1915</v>
      </c>
      <c r="I740" s="376" t="s">
        <v>731</v>
      </c>
      <c r="J740" s="377" t="str">
        <f>IF(ISBLANK(INDEX('Policy Characteristics'!D:D,MATCH($C740,'Policy Characteristics'!$C:$C,0))),"",INDEX('Policy Characteristics'!D:D,MATCH($C740,'Policy Characteristics'!$C:$C,0)))</f>
        <v>Electrification</v>
      </c>
      <c r="K740" s="363"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63" t="str">
        <f>IF(ISBLANK(INDEX('Policy Characteristics'!I:I,MATCH($C740,'Policy Characteristics'!$C:$C,0))),"",INDEX('Policy Characteristics'!I:I,MATCH($C740,'Policy Characteristics'!$C:$C,0)))</f>
        <v>% of fuel shifted</v>
      </c>
      <c r="P740" s="363"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63" t="str">
        <f>IF(ISBLANK(INDEX('Policy Characteristics'!K:K,MATCH($C740,'Policy Characteristics'!$C:$C,0))),"",INDEX('Policy Characteristics'!K:K,MATCH($C740,'Policy Characteristics'!$C:$C,0)))</f>
        <v>industry-ag-main.html#fuel-switching</v>
      </c>
      <c r="R740" s="363" t="str">
        <f>IF(ISBLANK(INDEX('Policy Characteristics'!L:L,MATCH($C740,'Policy Characteristics'!$C:$C,0))),"",INDEX('Policy Characteristics'!L:L,MATCH($C740,'Policy Characteristics'!$C:$C,0)))</f>
        <v>industry-elec-and-hydrogen.html</v>
      </c>
    </row>
    <row r="741" spans="1:18" ht="19.95" customHeight="1">
      <c r="A741" s="363" t="str">
        <f>IF(ISBLANK(INDEX('Policy Characteristics'!A:A,MATCH($C741,'Policy Characteristics'!$C:$C,0))),"",INDEX('Policy Characteristics'!A:A,MATCH($C741,'Policy Characteristics'!$C:$C,0)))</f>
        <v>Industry</v>
      </c>
      <c r="B741" s="375" t="str">
        <f>IF(ISBLANK(INDEX('Policy Characteristics'!B:B,MATCH($C741,'Policy Characteristics'!$C:$C,0))),"",INDEX('Policy Characteristics'!B:B,MATCH($C741,'Policy Characteristics'!$C:$C,0)))</f>
        <v>Electrification</v>
      </c>
      <c r="C741" s="363" t="str">
        <f t="shared" si="38"/>
        <v>Fraction of Eligible Industrial Energy Use Shifted to Electricity</v>
      </c>
      <c r="D741" s="356" t="s">
        <v>865</v>
      </c>
      <c r="E741" t="s">
        <v>903</v>
      </c>
      <c r="F741" t="s">
        <v>866</v>
      </c>
      <c r="G741" s="255" t="s">
        <v>904</v>
      </c>
      <c r="H741" s="18">
        <v>1916</v>
      </c>
      <c r="I741" s="376" t="s">
        <v>731</v>
      </c>
      <c r="J741" s="377" t="str">
        <f>IF(ISBLANK(INDEX('Policy Characteristics'!D:D,MATCH($C741,'Policy Characteristics'!$C:$C,0))),"",INDEX('Policy Characteristics'!D:D,MATCH($C741,'Policy Characteristics'!$C:$C,0)))</f>
        <v>Electrification</v>
      </c>
      <c r="K741" s="363"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63" t="str">
        <f>IF(ISBLANK(INDEX('Policy Characteristics'!I:I,MATCH($C741,'Policy Characteristics'!$C:$C,0))),"",INDEX('Policy Characteristics'!I:I,MATCH($C741,'Policy Characteristics'!$C:$C,0)))</f>
        <v>% of fuel shifted</v>
      </c>
      <c r="P741" s="363"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63" t="str">
        <f>IF(ISBLANK(INDEX('Policy Characteristics'!K:K,MATCH($C741,'Policy Characteristics'!$C:$C,0))),"",INDEX('Policy Characteristics'!K:K,MATCH($C741,'Policy Characteristics'!$C:$C,0)))</f>
        <v>industry-ag-main.html#fuel-switching</v>
      </c>
      <c r="R741" s="363" t="str">
        <f>IF(ISBLANK(INDEX('Policy Characteristics'!L:L,MATCH($C741,'Policy Characteristics'!$C:$C,0))),"",INDEX('Policy Characteristics'!L:L,MATCH($C741,'Policy Characteristics'!$C:$C,0)))</f>
        <v>industry-elec-and-hydrogen.html</v>
      </c>
    </row>
    <row r="742" spans="1:18" ht="19.95" customHeight="1">
      <c r="A742" s="363" t="str">
        <f>IF(ISBLANK(INDEX('Policy Characteristics'!A:A,MATCH($C742,'Policy Characteristics'!$C:$C,0))),"",INDEX('Policy Characteristics'!A:A,MATCH($C742,'Policy Characteristics'!$C:$C,0)))</f>
        <v>Industry</v>
      </c>
      <c r="B742" s="375" t="str">
        <f>IF(ISBLANK(INDEX('Policy Characteristics'!B:B,MATCH($C742,'Policy Characteristics'!$C:$C,0))),"",INDEX('Policy Characteristics'!B:B,MATCH($C742,'Policy Characteristics'!$C:$C,0)))</f>
        <v>Electrification</v>
      </c>
      <c r="C742" s="363" t="str">
        <f t="shared" si="38"/>
        <v>Fraction of Eligible Industrial Energy Use Shifted to Electricity</v>
      </c>
      <c r="D742" s="356" t="s">
        <v>865</v>
      </c>
      <c r="E742" t="s">
        <v>905</v>
      </c>
      <c r="F742" t="s">
        <v>866</v>
      </c>
      <c r="G742" s="255" t="s">
        <v>906</v>
      </c>
      <c r="H742" s="18">
        <v>1917</v>
      </c>
      <c r="I742" s="376" t="s">
        <v>731</v>
      </c>
      <c r="J742" s="377" t="str">
        <f>IF(ISBLANK(INDEX('Policy Characteristics'!D:D,MATCH($C742,'Policy Characteristics'!$C:$C,0))),"",INDEX('Policy Characteristics'!D:D,MATCH($C742,'Policy Characteristics'!$C:$C,0)))</f>
        <v>Electrification</v>
      </c>
      <c r="K742" s="363"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63" t="str">
        <f>IF(ISBLANK(INDEX('Policy Characteristics'!I:I,MATCH($C742,'Policy Characteristics'!$C:$C,0))),"",INDEX('Policy Characteristics'!I:I,MATCH($C742,'Policy Characteristics'!$C:$C,0)))</f>
        <v>% of fuel shifted</v>
      </c>
      <c r="P742" s="363"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63" t="str">
        <f>IF(ISBLANK(INDEX('Policy Characteristics'!K:K,MATCH($C742,'Policy Characteristics'!$C:$C,0))),"",INDEX('Policy Characteristics'!K:K,MATCH($C742,'Policy Characteristics'!$C:$C,0)))</f>
        <v>industry-ag-main.html#fuel-switching</v>
      </c>
      <c r="R742" s="363" t="str">
        <f>IF(ISBLANK(INDEX('Policy Characteristics'!L:L,MATCH($C742,'Policy Characteristics'!$C:$C,0))),"",INDEX('Policy Characteristics'!L:L,MATCH($C742,'Policy Characteristics'!$C:$C,0)))</f>
        <v>industry-elec-and-hydrogen.html</v>
      </c>
    </row>
    <row r="743" spans="1:18" ht="19.95" customHeight="1">
      <c r="A743" s="363" t="str">
        <f>IF(ISBLANK(INDEX('Policy Characteristics'!A:A,MATCH($C743,'Policy Characteristics'!$C:$C,0))),"",INDEX('Policy Characteristics'!A:A,MATCH($C743,'Policy Characteristics'!$C:$C,0)))</f>
        <v>Industry</v>
      </c>
      <c r="B743" s="375" t="str">
        <f>IF(ISBLANK(INDEX('Policy Characteristics'!B:B,MATCH($C743,'Policy Characteristics'!$C:$C,0))),"",INDEX('Policy Characteristics'!B:B,MATCH($C743,'Policy Characteristics'!$C:$C,0)))</f>
        <v>Electrification</v>
      </c>
      <c r="C743" s="363" t="str">
        <f t="shared" si="38"/>
        <v>Fraction of Eligible Industrial Energy Use Shifted to Electricity</v>
      </c>
      <c r="D743" s="356" t="s">
        <v>865</v>
      </c>
      <c r="E743" t="s">
        <v>907</v>
      </c>
      <c r="F743" t="s">
        <v>866</v>
      </c>
      <c r="G743" s="255" t="s">
        <v>908</v>
      </c>
      <c r="H743" s="18">
        <v>1918</v>
      </c>
      <c r="I743" s="376" t="s">
        <v>731</v>
      </c>
      <c r="J743" s="377" t="str">
        <f>IF(ISBLANK(INDEX('Policy Characteristics'!D:D,MATCH($C743,'Policy Characteristics'!$C:$C,0))),"",INDEX('Policy Characteristics'!D:D,MATCH($C743,'Policy Characteristics'!$C:$C,0)))</f>
        <v>Electrification</v>
      </c>
      <c r="K743" s="363"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63" t="str">
        <f>IF(ISBLANK(INDEX('Policy Characteristics'!I:I,MATCH($C743,'Policy Characteristics'!$C:$C,0))),"",INDEX('Policy Characteristics'!I:I,MATCH($C743,'Policy Characteristics'!$C:$C,0)))</f>
        <v>% of fuel shifted</v>
      </c>
      <c r="P743" s="363"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63" t="str">
        <f>IF(ISBLANK(INDEX('Policy Characteristics'!K:K,MATCH($C743,'Policy Characteristics'!$C:$C,0))),"",INDEX('Policy Characteristics'!K:K,MATCH($C743,'Policy Characteristics'!$C:$C,0)))</f>
        <v>industry-ag-main.html#fuel-switching</v>
      </c>
      <c r="R743" s="363" t="str">
        <f>IF(ISBLANK(INDEX('Policy Characteristics'!L:L,MATCH($C743,'Policy Characteristics'!$C:$C,0))),"",INDEX('Policy Characteristics'!L:L,MATCH($C743,'Policy Characteristics'!$C:$C,0)))</f>
        <v>industry-elec-and-hydrogen.html</v>
      </c>
    </row>
    <row r="744" spans="1:18" ht="19.95" customHeight="1">
      <c r="A744" s="363" t="str">
        <f>IF(ISBLANK(INDEX('Policy Characteristics'!A:A,MATCH($C744,'Policy Characteristics'!$C:$C,0))),"",INDEX('Policy Characteristics'!A:A,MATCH($C744,'Policy Characteristics'!$C:$C,0)))</f>
        <v>Industry</v>
      </c>
      <c r="B744" s="375" t="str">
        <f>IF(ISBLANK(INDEX('Policy Characteristics'!B:B,MATCH($C744,'Policy Characteristics'!$C:$C,0))),"",INDEX('Policy Characteristics'!B:B,MATCH($C744,'Policy Characteristics'!$C:$C,0)))</f>
        <v>Electrification</v>
      </c>
      <c r="C744" s="363" t="str">
        <f t="shared" si="38"/>
        <v>Fraction of Eligible Industrial Energy Use Shifted to Electricity</v>
      </c>
      <c r="D744" s="356" t="s">
        <v>865</v>
      </c>
      <c r="E744" t="s">
        <v>909</v>
      </c>
      <c r="F744" t="s">
        <v>866</v>
      </c>
      <c r="G744" s="255" t="s">
        <v>910</v>
      </c>
      <c r="H744" s="18">
        <v>1919</v>
      </c>
      <c r="I744" s="376" t="s">
        <v>731</v>
      </c>
      <c r="J744" s="377" t="str">
        <f>IF(ISBLANK(INDEX('Policy Characteristics'!D:D,MATCH($C744,'Policy Characteristics'!$C:$C,0))),"",INDEX('Policy Characteristics'!D:D,MATCH($C744,'Policy Characteristics'!$C:$C,0)))</f>
        <v>Electrification</v>
      </c>
      <c r="K744" s="363"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63" t="str">
        <f>IF(ISBLANK(INDEX('Policy Characteristics'!I:I,MATCH($C744,'Policy Characteristics'!$C:$C,0))),"",INDEX('Policy Characteristics'!I:I,MATCH($C744,'Policy Characteristics'!$C:$C,0)))</f>
        <v>% of fuel shifted</v>
      </c>
      <c r="P744" s="363"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63" t="str">
        <f>IF(ISBLANK(INDEX('Policy Characteristics'!K:K,MATCH($C744,'Policy Characteristics'!$C:$C,0))),"",INDEX('Policy Characteristics'!K:K,MATCH($C744,'Policy Characteristics'!$C:$C,0)))</f>
        <v>industry-ag-main.html#fuel-switching</v>
      </c>
      <c r="R744" s="363" t="str">
        <f>IF(ISBLANK(INDEX('Policy Characteristics'!L:L,MATCH($C744,'Policy Characteristics'!$C:$C,0))),"",INDEX('Policy Characteristics'!L:L,MATCH($C744,'Policy Characteristics'!$C:$C,0)))</f>
        <v>industry-elec-and-hydrogen.html</v>
      </c>
    </row>
    <row r="745" spans="1:18" ht="19.95" customHeight="1">
      <c r="A745" s="363" t="str">
        <f>IF(ISBLANK(INDEX('Policy Characteristics'!A:A,MATCH($C745,'Policy Characteristics'!$C:$C,0))),"",INDEX('Policy Characteristics'!A:A,MATCH($C745,'Policy Characteristics'!$C:$C,0)))</f>
        <v>Industry</v>
      </c>
      <c r="B745" s="375" t="str">
        <f>IF(ISBLANK(INDEX('Policy Characteristics'!B:B,MATCH($C745,'Policy Characteristics'!$C:$C,0))),"",INDEX('Policy Characteristics'!B:B,MATCH($C745,'Policy Characteristics'!$C:$C,0)))</f>
        <v>Electrification</v>
      </c>
      <c r="C745" s="363" t="str">
        <f t="shared" si="38"/>
        <v>Fraction of Eligible Industrial Energy Use Shifted to Electricity</v>
      </c>
      <c r="D745" s="356" t="s">
        <v>865</v>
      </c>
      <c r="E745" t="s">
        <v>911</v>
      </c>
      <c r="F745" t="s">
        <v>866</v>
      </c>
      <c r="G745" s="255" t="s">
        <v>912</v>
      </c>
      <c r="H745" s="18">
        <v>1920</v>
      </c>
      <c r="I745" s="376" t="s">
        <v>731</v>
      </c>
      <c r="J745" s="377" t="str">
        <f>IF(ISBLANK(INDEX('Policy Characteristics'!D:D,MATCH($C745,'Policy Characteristics'!$C:$C,0))),"",INDEX('Policy Characteristics'!D:D,MATCH($C745,'Policy Characteristics'!$C:$C,0)))</f>
        <v>Electrification</v>
      </c>
      <c r="K745" s="363"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63" t="str">
        <f>IF(ISBLANK(INDEX('Policy Characteristics'!I:I,MATCH($C745,'Policy Characteristics'!$C:$C,0))),"",INDEX('Policy Characteristics'!I:I,MATCH($C745,'Policy Characteristics'!$C:$C,0)))</f>
        <v>% of fuel shifted</v>
      </c>
      <c r="P745" s="363"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63" t="str">
        <f>IF(ISBLANK(INDEX('Policy Characteristics'!K:K,MATCH($C745,'Policy Characteristics'!$C:$C,0))),"",INDEX('Policy Characteristics'!K:K,MATCH($C745,'Policy Characteristics'!$C:$C,0)))</f>
        <v>industry-ag-main.html#fuel-switching</v>
      </c>
      <c r="R745" s="363" t="str">
        <f>IF(ISBLANK(INDEX('Policy Characteristics'!L:L,MATCH($C745,'Policy Characteristics'!$C:$C,0))),"",INDEX('Policy Characteristics'!L:L,MATCH($C745,'Policy Characteristics'!$C:$C,0)))</f>
        <v>industry-elec-and-hydrogen.html</v>
      </c>
    </row>
    <row r="746" spans="1:18" ht="19.95" customHeight="1">
      <c r="A746" s="363" t="str">
        <f>IF(ISBLANK(INDEX('Policy Characteristics'!A:A,MATCH($C746,'Policy Characteristics'!$C:$C,0))),"",INDEX('Policy Characteristics'!A:A,MATCH($C746,'Policy Characteristics'!$C:$C,0)))</f>
        <v>Industry</v>
      </c>
      <c r="B746" s="375" t="str">
        <f>IF(ISBLANK(INDEX('Policy Characteristics'!B:B,MATCH($C746,'Policy Characteristics'!$C:$C,0))),"",INDEX('Policy Characteristics'!B:B,MATCH($C746,'Policy Characteristics'!$C:$C,0)))</f>
        <v>Electrification</v>
      </c>
      <c r="C746" s="363" t="str">
        <f t="shared" si="38"/>
        <v>Fraction of Eligible Industrial Energy Use Shifted to Electricity</v>
      </c>
      <c r="D746" s="356" t="s">
        <v>865</v>
      </c>
      <c r="E746" t="s">
        <v>913</v>
      </c>
      <c r="F746" t="s">
        <v>866</v>
      </c>
      <c r="G746" s="255" t="s">
        <v>913</v>
      </c>
      <c r="H746" s="18">
        <v>1921</v>
      </c>
      <c r="I746" s="376" t="s">
        <v>731</v>
      </c>
      <c r="J746" s="377" t="str">
        <f>IF(ISBLANK(INDEX('Policy Characteristics'!D:D,MATCH($C746,'Policy Characteristics'!$C:$C,0))),"",INDEX('Policy Characteristics'!D:D,MATCH($C746,'Policy Characteristics'!$C:$C,0)))</f>
        <v>Electrification</v>
      </c>
      <c r="K746" s="363"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63" t="str">
        <f>IF(ISBLANK(INDEX('Policy Characteristics'!I:I,MATCH($C746,'Policy Characteristics'!$C:$C,0))),"",INDEX('Policy Characteristics'!I:I,MATCH($C746,'Policy Characteristics'!$C:$C,0)))</f>
        <v>% of fuel shifted</v>
      </c>
      <c r="P746" s="363"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63" t="str">
        <f>IF(ISBLANK(INDEX('Policy Characteristics'!K:K,MATCH($C746,'Policy Characteristics'!$C:$C,0))),"",INDEX('Policy Characteristics'!K:K,MATCH($C746,'Policy Characteristics'!$C:$C,0)))</f>
        <v>industry-ag-main.html#fuel-switching</v>
      </c>
      <c r="R746" s="363" t="str">
        <f>IF(ISBLANK(INDEX('Policy Characteristics'!L:L,MATCH($C746,'Policy Characteristics'!$C:$C,0))),"",INDEX('Policy Characteristics'!L:L,MATCH($C746,'Policy Characteristics'!$C:$C,0)))</f>
        <v>industry-elec-and-hydrogen.html</v>
      </c>
    </row>
    <row r="747" spans="1:18" ht="19.95" customHeight="1">
      <c r="A747" s="363" t="str">
        <f>IF(ISBLANK(INDEX('Policy Characteristics'!A:A,MATCH($C747,'Policy Characteristics'!$C:$C,0))),"",INDEX('Policy Characteristics'!A:A,MATCH($C747,'Policy Characteristics'!$C:$C,0)))</f>
        <v>Industry</v>
      </c>
      <c r="B747" s="375" t="str">
        <f>IF(ISBLANK(INDEX('Policy Characteristics'!B:B,MATCH($C747,'Policy Characteristics'!$C:$C,0))),"",INDEX('Policy Characteristics'!B:B,MATCH($C747,'Policy Characteristics'!$C:$C,0)))</f>
        <v>Electrification</v>
      </c>
      <c r="C747" s="363" t="str">
        <f t="shared" si="38"/>
        <v>Fraction of Eligible Industrial Energy Use Shifted to Electricity</v>
      </c>
      <c r="D747" s="356" t="s">
        <v>867</v>
      </c>
      <c r="E747" t="s">
        <v>899</v>
      </c>
      <c r="F747" t="s">
        <v>868</v>
      </c>
      <c r="G747" s="255" t="s">
        <v>900</v>
      </c>
      <c r="H747" s="18">
        <v>1922</v>
      </c>
      <c r="I747" s="376" t="s">
        <v>731</v>
      </c>
      <c r="J747" s="377" t="str">
        <f>IF(ISBLANK(INDEX('Policy Characteristics'!D:D,MATCH($C747,'Policy Characteristics'!$C:$C,0))),"",INDEX('Policy Characteristics'!D:D,MATCH($C747,'Policy Characteristics'!$C:$C,0)))</f>
        <v>Electrification</v>
      </c>
      <c r="K747" s="363"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63" t="str">
        <f>IF(ISBLANK(INDEX('Policy Characteristics'!I:I,MATCH($C747,'Policy Characteristics'!$C:$C,0))),"",INDEX('Policy Characteristics'!I:I,MATCH($C747,'Policy Characteristics'!$C:$C,0)))</f>
        <v>% of fuel shifted</v>
      </c>
      <c r="P747" s="363"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63" t="str">
        <f>IF(ISBLANK(INDEX('Policy Characteristics'!K:K,MATCH($C747,'Policy Characteristics'!$C:$C,0))),"",INDEX('Policy Characteristics'!K:K,MATCH($C747,'Policy Characteristics'!$C:$C,0)))</f>
        <v>industry-ag-main.html#fuel-switching</v>
      </c>
      <c r="R747" s="363" t="str">
        <f>IF(ISBLANK(INDEX('Policy Characteristics'!L:L,MATCH($C747,'Policy Characteristics'!$C:$C,0))),"",INDEX('Policy Characteristics'!L:L,MATCH($C747,'Policy Characteristics'!$C:$C,0)))</f>
        <v>industry-elec-and-hydrogen.html</v>
      </c>
    </row>
    <row r="748" spans="1:18" ht="19.95" customHeight="1">
      <c r="A748" s="363" t="str">
        <f>IF(ISBLANK(INDEX('Policy Characteristics'!A:A,MATCH($C748,'Policy Characteristics'!$C:$C,0))),"",INDEX('Policy Characteristics'!A:A,MATCH($C748,'Policy Characteristics'!$C:$C,0)))</f>
        <v>Industry</v>
      </c>
      <c r="B748" s="375" t="str">
        <f>IF(ISBLANK(INDEX('Policy Characteristics'!B:B,MATCH($C748,'Policy Characteristics'!$C:$C,0))),"",INDEX('Policy Characteristics'!B:B,MATCH($C748,'Policy Characteristics'!$C:$C,0)))</f>
        <v>Electrification</v>
      </c>
      <c r="C748" s="363" t="str">
        <f t="shared" si="38"/>
        <v>Fraction of Eligible Industrial Energy Use Shifted to Electricity</v>
      </c>
      <c r="D748" s="356" t="s">
        <v>867</v>
      </c>
      <c r="E748" t="s">
        <v>901</v>
      </c>
      <c r="F748" t="s">
        <v>868</v>
      </c>
      <c r="G748" s="255" t="s">
        <v>902</v>
      </c>
      <c r="H748" s="18">
        <v>1923</v>
      </c>
      <c r="I748" s="376" t="s">
        <v>731</v>
      </c>
      <c r="J748" s="377" t="str">
        <f>IF(ISBLANK(INDEX('Policy Characteristics'!D:D,MATCH($C748,'Policy Characteristics'!$C:$C,0))),"",INDEX('Policy Characteristics'!D:D,MATCH($C748,'Policy Characteristics'!$C:$C,0)))</f>
        <v>Electrification</v>
      </c>
      <c r="K748" s="363"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63" t="str">
        <f>IF(ISBLANK(INDEX('Policy Characteristics'!I:I,MATCH($C748,'Policy Characteristics'!$C:$C,0))),"",INDEX('Policy Characteristics'!I:I,MATCH($C748,'Policy Characteristics'!$C:$C,0)))</f>
        <v>% of fuel shifted</v>
      </c>
      <c r="P748" s="363"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63" t="str">
        <f>IF(ISBLANK(INDEX('Policy Characteristics'!K:K,MATCH($C748,'Policy Characteristics'!$C:$C,0))),"",INDEX('Policy Characteristics'!K:K,MATCH($C748,'Policy Characteristics'!$C:$C,0)))</f>
        <v>industry-ag-main.html#fuel-switching</v>
      </c>
      <c r="R748" s="363" t="str">
        <f>IF(ISBLANK(INDEX('Policy Characteristics'!L:L,MATCH($C748,'Policy Characteristics'!$C:$C,0))),"",INDEX('Policy Characteristics'!L:L,MATCH($C748,'Policy Characteristics'!$C:$C,0)))</f>
        <v>industry-elec-and-hydrogen.html</v>
      </c>
    </row>
    <row r="749" spans="1:18" ht="19.95" customHeight="1">
      <c r="A749" s="363" t="str">
        <f>IF(ISBLANK(INDEX('Policy Characteristics'!A:A,MATCH($C749,'Policy Characteristics'!$C:$C,0))),"",INDEX('Policy Characteristics'!A:A,MATCH($C749,'Policy Characteristics'!$C:$C,0)))</f>
        <v>Industry</v>
      </c>
      <c r="B749" s="375" t="str">
        <f>IF(ISBLANK(INDEX('Policy Characteristics'!B:B,MATCH($C749,'Policy Characteristics'!$C:$C,0))),"",INDEX('Policy Characteristics'!B:B,MATCH($C749,'Policy Characteristics'!$C:$C,0)))</f>
        <v>Electrification</v>
      </c>
      <c r="C749" s="363" t="str">
        <f t="shared" si="38"/>
        <v>Fraction of Eligible Industrial Energy Use Shifted to Electricity</v>
      </c>
      <c r="D749" s="356" t="s">
        <v>867</v>
      </c>
      <c r="E749" t="s">
        <v>903</v>
      </c>
      <c r="F749" t="s">
        <v>868</v>
      </c>
      <c r="G749" s="255" t="s">
        <v>904</v>
      </c>
      <c r="H749" s="18">
        <v>1924</v>
      </c>
      <c r="I749" s="376" t="s">
        <v>731</v>
      </c>
      <c r="J749" s="377" t="str">
        <f>IF(ISBLANK(INDEX('Policy Characteristics'!D:D,MATCH($C749,'Policy Characteristics'!$C:$C,0))),"",INDEX('Policy Characteristics'!D:D,MATCH($C749,'Policy Characteristics'!$C:$C,0)))</f>
        <v>Electrification</v>
      </c>
      <c r="K749" s="363"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63" t="str">
        <f>IF(ISBLANK(INDEX('Policy Characteristics'!I:I,MATCH($C749,'Policy Characteristics'!$C:$C,0))),"",INDEX('Policy Characteristics'!I:I,MATCH($C749,'Policy Characteristics'!$C:$C,0)))</f>
        <v>% of fuel shifted</v>
      </c>
      <c r="P749" s="363"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63" t="str">
        <f>IF(ISBLANK(INDEX('Policy Characteristics'!K:K,MATCH($C749,'Policy Characteristics'!$C:$C,0))),"",INDEX('Policy Characteristics'!K:K,MATCH($C749,'Policy Characteristics'!$C:$C,0)))</f>
        <v>industry-ag-main.html#fuel-switching</v>
      </c>
      <c r="R749" s="363" t="str">
        <f>IF(ISBLANK(INDEX('Policy Characteristics'!L:L,MATCH($C749,'Policy Characteristics'!$C:$C,0))),"",INDEX('Policy Characteristics'!L:L,MATCH($C749,'Policy Characteristics'!$C:$C,0)))</f>
        <v>industry-elec-and-hydrogen.html</v>
      </c>
    </row>
    <row r="750" spans="1:18" ht="19.95" customHeight="1">
      <c r="A750" s="363" t="str">
        <f>IF(ISBLANK(INDEX('Policy Characteristics'!A:A,MATCH($C750,'Policy Characteristics'!$C:$C,0))),"",INDEX('Policy Characteristics'!A:A,MATCH($C750,'Policy Characteristics'!$C:$C,0)))</f>
        <v>Industry</v>
      </c>
      <c r="B750" s="375" t="str">
        <f>IF(ISBLANK(INDEX('Policy Characteristics'!B:B,MATCH($C750,'Policy Characteristics'!$C:$C,0))),"",INDEX('Policy Characteristics'!B:B,MATCH($C750,'Policy Characteristics'!$C:$C,0)))</f>
        <v>Electrification</v>
      </c>
      <c r="C750" s="363" t="str">
        <f t="shared" si="38"/>
        <v>Fraction of Eligible Industrial Energy Use Shifted to Electricity</v>
      </c>
      <c r="D750" s="356" t="s">
        <v>867</v>
      </c>
      <c r="E750" t="s">
        <v>905</v>
      </c>
      <c r="F750" t="s">
        <v>868</v>
      </c>
      <c r="G750" s="255" t="s">
        <v>906</v>
      </c>
      <c r="H750" s="18">
        <v>1925</v>
      </c>
      <c r="I750" s="376" t="s">
        <v>731</v>
      </c>
      <c r="J750" s="377" t="str">
        <f>IF(ISBLANK(INDEX('Policy Characteristics'!D:D,MATCH($C750,'Policy Characteristics'!$C:$C,0))),"",INDEX('Policy Characteristics'!D:D,MATCH($C750,'Policy Characteristics'!$C:$C,0)))</f>
        <v>Electrification</v>
      </c>
      <c r="K750" s="363"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63" t="str">
        <f>IF(ISBLANK(INDEX('Policy Characteristics'!I:I,MATCH($C750,'Policy Characteristics'!$C:$C,0))),"",INDEX('Policy Characteristics'!I:I,MATCH($C750,'Policy Characteristics'!$C:$C,0)))</f>
        <v>% of fuel shifted</v>
      </c>
      <c r="P750" s="363"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63" t="str">
        <f>IF(ISBLANK(INDEX('Policy Characteristics'!K:K,MATCH($C750,'Policy Characteristics'!$C:$C,0))),"",INDEX('Policy Characteristics'!K:K,MATCH($C750,'Policy Characteristics'!$C:$C,0)))</f>
        <v>industry-ag-main.html#fuel-switching</v>
      </c>
      <c r="R750" s="363" t="str">
        <f>IF(ISBLANK(INDEX('Policy Characteristics'!L:L,MATCH($C750,'Policy Characteristics'!$C:$C,0))),"",INDEX('Policy Characteristics'!L:L,MATCH($C750,'Policy Characteristics'!$C:$C,0)))</f>
        <v>industry-elec-and-hydrogen.html</v>
      </c>
    </row>
    <row r="751" spans="1:18" ht="19.95" customHeight="1">
      <c r="A751" s="363" t="str">
        <f>IF(ISBLANK(INDEX('Policy Characteristics'!A:A,MATCH($C751,'Policy Characteristics'!$C:$C,0))),"",INDEX('Policy Characteristics'!A:A,MATCH($C751,'Policy Characteristics'!$C:$C,0)))</f>
        <v>Industry</v>
      </c>
      <c r="B751" s="375" t="str">
        <f>IF(ISBLANK(INDEX('Policy Characteristics'!B:B,MATCH($C751,'Policy Characteristics'!$C:$C,0))),"",INDEX('Policy Characteristics'!B:B,MATCH($C751,'Policy Characteristics'!$C:$C,0)))</f>
        <v>Electrification</v>
      </c>
      <c r="C751" s="363" t="str">
        <f t="shared" si="38"/>
        <v>Fraction of Eligible Industrial Energy Use Shifted to Electricity</v>
      </c>
      <c r="D751" s="356" t="s">
        <v>867</v>
      </c>
      <c r="E751" t="s">
        <v>907</v>
      </c>
      <c r="F751" t="s">
        <v>868</v>
      </c>
      <c r="G751" s="255" t="s">
        <v>908</v>
      </c>
      <c r="H751" s="18">
        <v>1926</v>
      </c>
      <c r="I751" s="376" t="s">
        <v>731</v>
      </c>
      <c r="J751" s="377" t="str">
        <f>IF(ISBLANK(INDEX('Policy Characteristics'!D:D,MATCH($C751,'Policy Characteristics'!$C:$C,0))),"",INDEX('Policy Characteristics'!D:D,MATCH($C751,'Policy Characteristics'!$C:$C,0)))</f>
        <v>Electrification</v>
      </c>
      <c r="K751" s="363"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63" t="str">
        <f>IF(ISBLANK(INDEX('Policy Characteristics'!I:I,MATCH($C751,'Policy Characteristics'!$C:$C,0))),"",INDEX('Policy Characteristics'!I:I,MATCH($C751,'Policy Characteristics'!$C:$C,0)))</f>
        <v>% of fuel shifted</v>
      </c>
      <c r="P751" s="363"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63" t="str">
        <f>IF(ISBLANK(INDEX('Policy Characteristics'!K:K,MATCH($C751,'Policy Characteristics'!$C:$C,0))),"",INDEX('Policy Characteristics'!K:K,MATCH($C751,'Policy Characteristics'!$C:$C,0)))</f>
        <v>industry-ag-main.html#fuel-switching</v>
      </c>
      <c r="R751" s="363" t="str">
        <f>IF(ISBLANK(INDEX('Policy Characteristics'!L:L,MATCH($C751,'Policy Characteristics'!$C:$C,0))),"",INDEX('Policy Characteristics'!L:L,MATCH($C751,'Policy Characteristics'!$C:$C,0)))</f>
        <v>industry-elec-and-hydrogen.html</v>
      </c>
    </row>
    <row r="752" spans="1:18" ht="19.95" customHeight="1">
      <c r="A752" s="363" t="str">
        <f>IF(ISBLANK(INDEX('Policy Characteristics'!A:A,MATCH($C752,'Policy Characteristics'!$C:$C,0))),"",INDEX('Policy Characteristics'!A:A,MATCH($C752,'Policy Characteristics'!$C:$C,0)))</f>
        <v>Industry</v>
      </c>
      <c r="B752" s="375" t="str">
        <f>IF(ISBLANK(INDEX('Policy Characteristics'!B:B,MATCH($C752,'Policy Characteristics'!$C:$C,0))),"",INDEX('Policy Characteristics'!B:B,MATCH($C752,'Policy Characteristics'!$C:$C,0)))</f>
        <v>Electrification</v>
      </c>
      <c r="C752" s="363" t="str">
        <f t="shared" si="38"/>
        <v>Fraction of Eligible Industrial Energy Use Shifted to Electricity</v>
      </c>
      <c r="D752" s="356" t="s">
        <v>867</v>
      </c>
      <c r="E752" t="s">
        <v>909</v>
      </c>
      <c r="F752" t="s">
        <v>868</v>
      </c>
      <c r="G752" s="255" t="s">
        <v>910</v>
      </c>
      <c r="H752" s="18">
        <v>1927</v>
      </c>
      <c r="I752" s="376" t="s">
        <v>731</v>
      </c>
      <c r="J752" s="377" t="str">
        <f>IF(ISBLANK(INDEX('Policy Characteristics'!D:D,MATCH($C752,'Policy Characteristics'!$C:$C,0))),"",INDEX('Policy Characteristics'!D:D,MATCH($C752,'Policy Characteristics'!$C:$C,0)))</f>
        <v>Electrification</v>
      </c>
      <c r="K752" s="363"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63" t="str">
        <f>IF(ISBLANK(INDEX('Policy Characteristics'!I:I,MATCH($C752,'Policy Characteristics'!$C:$C,0))),"",INDEX('Policy Characteristics'!I:I,MATCH($C752,'Policy Characteristics'!$C:$C,0)))</f>
        <v>% of fuel shifted</v>
      </c>
      <c r="P752" s="363"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63" t="str">
        <f>IF(ISBLANK(INDEX('Policy Characteristics'!K:K,MATCH($C752,'Policy Characteristics'!$C:$C,0))),"",INDEX('Policy Characteristics'!K:K,MATCH($C752,'Policy Characteristics'!$C:$C,0)))</f>
        <v>industry-ag-main.html#fuel-switching</v>
      </c>
      <c r="R752" s="363" t="str">
        <f>IF(ISBLANK(INDEX('Policy Characteristics'!L:L,MATCH($C752,'Policy Characteristics'!$C:$C,0))),"",INDEX('Policy Characteristics'!L:L,MATCH($C752,'Policy Characteristics'!$C:$C,0)))</f>
        <v>industry-elec-and-hydrogen.html</v>
      </c>
    </row>
    <row r="753" spans="1:18" ht="19.95" customHeight="1">
      <c r="A753" s="363" t="str">
        <f>IF(ISBLANK(INDEX('Policy Characteristics'!A:A,MATCH($C753,'Policy Characteristics'!$C:$C,0))),"",INDEX('Policy Characteristics'!A:A,MATCH($C753,'Policy Characteristics'!$C:$C,0)))</f>
        <v>Industry</v>
      </c>
      <c r="B753" s="375" t="str">
        <f>IF(ISBLANK(INDEX('Policy Characteristics'!B:B,MATCH($C753,'Policy Characteristics'!$C:$C,0))),"",INDEX('Policy Characteristics'!B:B,MATCH($C753,'Policy Characteristics'!$C:$C,0)))</f>
        <v>Electrification</v>
      </c>
      <c r="C753" s="363" t="str">
        <f t="shared" si="38"/>
        <v>Fraction of Eligible Industrial Energy Use Shifted to Electricity</v>
      </c>
      <c r="D753" s="356" t="s">
        <v>867</v>
      </c>
      <c r="E753" t="s">
        <v>911</v>
      </c>
      <c r="F753" t="s">
        <v>868</v>
      </c>
      <c r="G753" s="255" t="s">
        <v>912</v>
      </c>
      <c r="H753" s="18">
        <v>1928</v>
      </c>
      <c r="I753" s="376" t="s">
        <v>731</v>
      </c>
      <c r="J753" s="377" t="str">
        <f>IF(ISBLANK(INDEX('Policy Characteristics'!D:D,MATCH($C753,'Policy Characteristics'!$C:$C,0))),"",INDEX('Policy Characteristics'!D:D,MATCH($C753,'Policy Characteristics'!$C:$C,0)))</f>
        <v>Electrification</v>
      </c>
      <c r="K753" s="363"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63" t="str">
        <f>IF(ISBLANK(INDEX('Policy Characteristics'!I:I,MATCH($C753,'Policy Characteristics'!$C:$C,0))),"",INDEX('Policy Characteristics'!I:I,MATCH($C753,'Policy Characteristics'!$C:$C,0)))</f>
        <v>% of fuel shifted</v>
      </c>
      <c r="P753" s="363"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63" t="str">
        <f>IF(ISBLANK(INDEX('Policy Characteristics'!K:K,MATCH($C753,'Policy Characteristics'!$C:$C,0))),"",INDEX('Policy Characteristics'!K:K,MATCH($C753,'Policy Characteristics'!$C:$C,0)))</f>
        <v>industry-ag-main.html#fuel-switching</v>
      </c>
      <c r="R753" s="363" t="str">
        <f>IF(ISBLANK(INDEX('Policy Characteristics'!L:L,MATCH($C753,'Policy Characteristics'!$C:$C,0))),"",INDEX('Policy Characteristics'!L:L,MATCH($C753,'Policy Characteristics'!$C:$C,0)))</f>
        <v>industry-elec-and-hydrogen.html</v>
      </c>
    </row>
    <row r="754" spans="1:18" ht="19.95" customHeight="1">
      <c r="A754" s="363" t="str">
        <f>IF(ISBLANK(INDEX('Policy Characteristics'!A:A,MATCH($C754,'Policy Characteristics'!$C:$C,0))),"",INDEX('Policy Characteristics'!A:A,MATCH($C754,'Policy Characteristics'!$C:$C,0)))</f>
        <v>Industry</v>
      </c>
      <c r="B754" s="375" t="str">
        <f>IF(ISBLANK(INDEX('Policy Characteristics'!B:B,MATCH($C754,'Policy Characteristics'!$C:$C,0))),"",INDEX('Policy Characteristics'!B:B,MATCH($C754,'Policy Characteristics'!$C:$C,0)))</f>
        <v>Electrification</v>
      </c>
      <c r="C754" s="363" t="str">
        <f t="shared" si="38"/>
        <v>Fraction of Eligible Industrial Energy Use Shifted to Electricity</v>
      </c>
      <c r="D754" s="356" t="s">
        <v>867</v>
      </c>
      <c r="E754" t="s">
        <v>913</v>
      </c>
      <c r="F754" t="s">
        <v>868</v>
      </c>
      <c r="G754" s="255" t="s">
        <v>913</v>
      </c>
      <c r="H754" s="18">
        <v>1929</v>
      </c>
      <c r="I754" s="376" t="s">
        <v>731</v>
      </c>
      <c r="J754" s="377" t="str">
        <f>IF(ISBLANK(INDEX('Policy Characteristics'!D:D,MATCH($C754,'Policy Characteristics'!$C:$C,0))),"",INDEX('Policy Characteristics'!D:D,MATCH($C754,'Policy Characteristics'!$C:$C,0)))</f>
        <v>Electrification</v>
      </c>
      <c r="K754" s="363"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63" t="str">
        <f>IF(ISBLANK(INDEX('Policy Characteristics'!I:I,MATCH($C754,'Policy Characteristics'!$C:$C,0))),"",INDEX('Policy Characteristics'!I:I,MATCH($C754,'Policy Characteristics'!$C:$C,0)))</f>
        <v>% of fuel shifted</v>
      </c>
      <c r="P754" s="363"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63" t="str">
        <f>IF(ISBLANK(INDEX('Policy Characteristics'!K:K,MATCH($C754,'Policy Characteristics'!$C:$C,0))),"",INDEX('Policy Characteristics'!K:K,MATCH($C754,'Policy Characteristics'!$C:$C,0)))</f>
        <v>industry-ag-main.html#fuel-switching</v>
      </c>
      <c r="R754" s="363" t="str">
        <f>IF(ISBLANK(INDEX('Policy Characteristics'!L:L,MATCH($C754,'Policy Characteristics'!$C:$C,0))),"",INDEX('Policy Characteristics'!L:L,MATCH($C754,'Policy Characteristics'!$C:$C,0)))</f>
        <v>industry-elec-and-hydrogen.html</v>
      </c>
    </row>
    <row r="755" spans="1:18" ht="19.95" customHeight="1">
      <c r="A755" s="363" t="str">
        <f>IF(ISBLANK(INDEX('Policy Characteristics'!A:A,MATCH($C755,'Policy Characteristics'!$C:$C,0))),"",INDEX('Policy Characteristics'!A:A,MATCH($C755,'Policy Characteristics'!$C:$C,0)))</f>
        <v>Industry</v>
      </c>
      <c r="B755" s="375" t="str">
        <f>IF(ISBLANK(INDEX('Policy Characteristics'!B:B,MATCH($C755,'Policy Characteristics'!$C:$C,0))),"",INDEX('Policy Characteristics'!B:B,MATCH($C755,'Policy Characteristics'!$C:$C,0)))</f>
        <v>Electrification</v>
      </c>
      <c r="C755" s="363" t="str">
        <f t="shared" si="38"/>
        <v>Fraction of Eligible Industrial Energy Use Shifted to Electricity</v>
      </c>
      <c r="D755" s="356" t="s">
        <v>869</v>
      </c>
      <c r="E755" t="s">
        <v>899</v>
      </c>
      <c r="F755" t="s">
        <v>870</v>
      </c>
      <c r="G755" s="255" t="s">
        <v>900</v>
      </c>
      <c r="H755" s="18">
        <v>1930</v>
      </c>
      <c r="I755" s="376" t="s">
        <v>731</v>
      </c>
      <c r="J755" s="377" t="str">
        <f>IF(ISBLANK(INDEX('Policy Characteristics'!D:D,MATCH($C755,'Policy Characteristics'!$C:$C,0))),"",INDEX('Policy Characteristics'!D:D,MATCH($C755,'Policy Characteristics'!$C:$C,0)))</f>
        <v>Electrification</v>
      </c>
      <c r="K755" s="363"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63" t="str">
        <f>IF(ISBLANK(INDEX('Policy Characteristics'!I:I,MATCH($C755,'Policy Characteristics'!$C:$C,0))),"",INDEX('Policy Characteristics'!I:I,MATCH($C755,'Policy Characteristics'!$C:$C,0)))</f>
        <v>% of fuel shifted</v>
      </c>
      <c r="P755" s="363"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63" t="str">
        <f>IF(ISBLANK(INDEX('Policy Characteristics'!K:K,MATCH($C755,'Policy Characteristics'!$C:$C,0))),"",INDEX('Policy Characteristics'!K:K,MATCH($C755,'Policy Characteristics'!$C:$C,0)))</f>
        <v>industry-ag-main.html#fuel-switching</v>
      </c>
      <c r="R755" s="363" t="str">
        <f>IF(ISBLANK(INDEX('Policy Characteristics'!L:L,MATCH($C755,'Policy Characteristics'!$C:$C,0))),"",INDEX('Policy Characteristics'!L:L,MATCH($C755,'Policy Characteristics'!$C:$C,0)))</f>
        <v>industry-elec-and-hydrogen.html</v>
      </c>
    </row>
    <row r="756" spans="1:18" ht="19.95" customHeight="1">
      <c r="A756" s="363" t="str">
        <f>IF(ISBLANK(INDEX('Policy Characteristics'!A:A,MATCH($C756,'Policy Characteristics'!$C:$C,0))),"",INDEX('Policy Characteristics'!A:A,MATCH($C756,'Policy Characteristics'!$C:$C,0)))</f>
        <v>Industry</v>
      </c>
      <c r="B756" s="375" t="str">
        <f>IF(ISBLANK(INDEX('Policy Characteristics'!B:B,MATCH($C756,'Policy Characteristics'!$C:$C,0))),"",INDEX('Policy Characteristics'!B:B,MATCH($C756,'Policy Characteristics'!$C:$C,0)))</f>
        <v>Electrification</v>
      </c>
      <c r="C756" s="363" t="str">
        <f t="shared" si="38"/>
        <v>Fraction of Eligible Industrial Energy Use Shifted to Electricity</v>
      </c>
      <c r="D756" s="356" t="s">
        <v>869</v>
      </c>
      <c r="E756" t="s">
        <v>901</v>
      </c>
      <c r="F756" t="s">
        <v>870</v>
      </c>
      <c r="G756" s="255" t="s">
        <v>902</v>
      </c>
      <c r="H756" s="18">
        <v>1931</v>
      </c>
      <c r="I756" s="376" t="s">
        <v>731</v>
      </c>
      <c r="J756" s="377" t="str">
        <f>IF(ISBLANK(INDEX('Policy Characteristics'!D:D,MATCH($C756,'Policy Characteristics'!$C:$C,0))),"",INDEX('Policy Characteristics'!D:D,MATCH($C756,'Policy Characteristics'!$C:$C,0)))</f>
        <v>Electrification</v>
      </c>
      <c r="K756" s="363"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63" t="str">
        <f>IF(ISBLANK(INDEX('Policy Characteristics'!I:I,MATCH($C756,'Policy Characteristics'!$C:$C,0))),"",INDEX('Policy Characteristics'!I:I,MATCH($C756,'Policy Characteristics'!$C:$C,0)))</f>
        <v>% of fuel shifted</v>
      </c>
      <c r="P756" s="363"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63" t="str">
        <f>IF(ISBLANK(INDEX('Policy Characteristics'!K:K,MATCH($C756,'Policy Characteristics'!$C:$C,0))),"",INDEX('Policy Characteristics'!K:K,MATCH($C756,'Policy Characteristics'!$C:$C,0)))</f>
        <v>industry-ag-main.html#fuel-switching</v>
      </c>
      <c r="R756" s="363" t="str">
        <f>IF(ISBLANK(INDEX('Policy Characteristics'!L:L,MATCH($C756,'Policy Characteristics'!$C:$C,0))),"",INDEX('Policy Characteristics'!L:L,MATCH($C756,'Policy Characteristics'!$C:$C,0)))</f>
        <v>industry-elec-and-hydrogen.html</v>
      </c>
    </row>
    <row r="757" spans="1:18" ht="19.95" customHeight="1">
      <c r="A757" s="363" t="str">
        <f>IF(ISBLANK(INDEX('Policy Characteristics'!A:A,MATCH($C757,'Policy Characteristics'!$C:$C,0))),"",INDEX('Policy Characteristics'!A:A,MATCH($C757,'Policy Characteristics'!$C:$C,0)))</f>
        <v>Industry</v>
      </c>
      <c r="B757" s="375" t="str">
        <f>IF(ISBLANK(INDEX('Policy Characteristics'!B:B,MATCH($C757,'Policy Characteristics'!$C:$C,0))),"",INDEX('Policy Characteristics'!B:B,MATCH($C757,'Policy Characteristics'!$C:$C,0)))</f>
        <v>Electrification</v>
      </c>
      <c r="C757" s="363" t="str">
        <f t="shared" si="38"/>
        <v>Fraction of Eligible Industrial Energy Use Shifted to Electricity</v>
      </c>
      <c r="D757" s="356" t="s">
        <v>869</v>
      </c>
      <c r="E757" t="s">
        <v>903</v>
      </c>
      <c r="F757" t="s">
        <v>870</v>
      </c>
      <c r="G757" s="255" t="s">
        <v>904</v>
      </c>
      <c r="H757" s="18">
        <v>1932</v>
      </c>
      <c r="I757" s="376" t="s">
        <v>731</v>
      </c>
      <c r="J757" s="377" t="str">
        <f>IF(ISBLANK(INDEX('Policy Characteristics'!D:D,MATCH($C757,'Policy Characteristics'!$C:$C,0))),"",INDEX('Policy Characteristics'!D:D,MATCH($C757,'Policy Characteristics'!$C:$C,0)))</f>
        <v>Electrification</v>
      </c>
      <c r="K757" s="363"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63" t="str">
        <f>IF(ISBLANK(INDEX('Policy Characteristics'!I:I,MATCH($C757,'Policy Characteristics'!$C:$C,0))),"",INDEX('Policy Characteristics'!I:I,MATCH($C757,'Policy Characteristics'!$C:$C,0)))</f>
        <v>% of fuel shifted</v>
      </c>
      <c r="P757" s="363"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63" t="str">
        <f>IF(ISBLANK(INDEX('Policy Characteristics'!K:K,MATCH($C757,'Policy Characteristics'!$C:$C,0))),"",INDEX('Policy Characteristics'!K:K,MATCH($C757,'Policy Characteristics'!$C:$C,0)))</f>
        <v>industry-ag-main.html#fuel-switching</v>
      </c>
      <c r="R757" s="363" t="str">
        <f>IF(ISBLANK(INDEX('Policy Characteristics'!L:L,MATCH($C757,'Policy Characteristics'!$C:$C,0))),"",INDEX('Policy Characteristics'!L:L,MATCH($C757,'Policy Characteristics'!$C:$C,0)))</f>
        <v>industry-elec-and-hydrogen.html</v>
      </c>
    </row>
    <row r="758" spans="1:18" ht="19.95" customHeight="1">
      <c r="A758" s="363" t="str">
        <f>IF(ISBLANK(INDEX('Policy Characteristics'!A:A,MATCH($C758,'Policy Characteristics'!$C:$C,0))),"",INDEX('Policy Characteristics'!A:A,MATCH($C758,'Policy Characteristics'!$C:$C,0)))</f>
        <v>Industry</v>
      </c>
      <c r="B758" s="375" t="str">
        <f>IF(ISBLANK(INDEX('Policy Characteristics'!B:B,MATCH($C758,'Policy Characteristics'!$C:$C,0))),"",INDEX('Policy Characteristics'!B:B,MATCH($C758,'Policy Characteristics'!$C:$C,0)))</f>
        <v>Electrification</v>
      </c>
      <c r="C758" s="363" t="str">
        <f t="shared" si="38"/>
        <v>Fraction of Eligible Industrial Energy Use Shifted to Electricity</v>
      </c>
      <c r="D758" s="356" t="s">
        <v>869</v>
      </c>
      <c r="E758" t="s">
        <v>905</v>
      </c>
      <c r="F758" t="s">
        <v>870</v>
      </c>
      <c r="G758" s="255" t="s">
        <v>906</v>
      </c>
      <c r="H758" s="18">
        <v>1933</v>
      </c>
      <c r="I758" s="376" t="s">
        <v>731</v>
      </c>
      <c r="J758" s="377" t="str">
        <f>IF(ISBLANK(INDEX('Policy Characteristics'!D:D,MATCH($C758,'Policy Characteristics'!$C:$C,0))),"",INDEX('Policy Characteristics'!D:D,MATCH($C758,'Policy Characteristics'!$C:$C,0)))</f>
        <v>Electrification</v>
      </c>
      <c r="K758" s="363"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63" t="str">
        <f>IF(ISBLANK(INDEX('Policy Characteristics'!I:I,MATCH($C758,'Policy Characteristics'!$C:$C,0))),"",INDEX('Policy Characteristics'!I:I,MATCH($C758,'Policy Characteristics'!$C:$C,0)))</f>
        <v>% of fuel shifted</v>
      </c>
      <c r="P758" s="363"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63" t="str">
        <f>IF(ISBLANK(INDEX('Policy Characteristics'!K:K,MATCH($C758,'Policy Characteristics'!$C:$C,0))),"",INDEX('Policy Characteristics'!K:K,MATCH($C758,'Policy Characteristics'!$C:$C,0)))</f>
        <v>industry-ag-main.html#fuel-switching</v>
      </c>
      <c r="R758" s="363" t="str">
        <f>IF(ISBLANK(INDEX('Policy Characteristics'!L:L,MATCH($C758,'Policy Characteristics'!$C:$C,0))),"",INDEX('Policy Characteristics'!L:L,MATCH($C758,'Policy Characteristics'!$C:$C,0)))</f>
        <v>industry-elec-and-hydrogen.html</v>
      </c>
    </row>
    <row r="759" spans="1:18" ht="19.95" customHeight="1">
      <c r="A759" s="363" t="str">
        <f>IF(ISBLANK(INDEX('Policy Characteristics'!A:A,MATCH($C759,'Policy Characteristics'!$C:$C,0))),"",INDEX('Policy Characteristics'!A:A,MATCH($C759,'Policy Characteristics'!$C:$C,0)))</f>
        <v>Industry</v>
      </c>
      <c r="B759" s="375" t="str">
        <f>IF(ISBLANK(INDEX('Policy Characteristics'!B:B,MATCH($C759,'Policy Characteristics'!$C:$C,0))),"",INDEX('Policy Characteristics'!B:B,MATCH($C759,'Policy Characteristics'!$C:$C,0)))</f>
        <v>Electrification</v>
      </c>
      <c r="C759" s="363" t="str">
        <f t="shared" si="38"/>
        <v>Fraction of Eligible Industrial Energy Use Shifted to Electricity</v>
      </c>
      <c r="D759" s="356" t="s">
        <v>869</v>
      </c>
      <c r="E759" t="s">
        <v>907</v>
      </c>
      <c r="F759" t="s">
        <v>870</v>
      </c>
      <c r="G759" s="255" t="s">
        <v>908</v>
      </c>
      <c r="H759" s="18">
        <v>1934</v>
      </c>
      <c r="I759" s="376" t="s">
        <v>731</v>
      </c>
      <c r="J759" s="377" t="str">
        <f>IF(ISBLANK(INDEX('Policy Characteristics'!D:D,MATCH($C759,'Policy Characteristics'!$C:$C,0))),"",INDEX('Policy Characteristics'!D:D,MATCH($C759,'Policy Characteristics'!$C:$C,0)))</f>
        <v>Electrification</v>
      </c>
      <c r="K759" s="363"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63" t="str">
        <f>IF(ISBLANK(INDEX('Policy Characteristics'!I:I,MATCH($C759,'Policy Characteristics'!$C:$C,0))),"",INDEX('Policy Characteristics'!I:I,MATCH($C759,'Policy Characteristics'!$C:$C,0)))</f>
        <v>% of fuel shifted</v>
      </c>
      <c r="P759" s="363"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63" t="str">
        <f>IF(ISBLANK(INDEX('Policy Characteristics'!K:K,MATCH($C759,'Policy Characteristics'!$C:$C,0))),"",INDEX('Policy Characteristics'!K:K,MATCH($C759,'Policy Characteristics'!$C:$C,0)))</f>
        <v>industry-ag-main.html#fuel-switching</v>
      </c>
      <c r="R759" s="363" t="str">
        <f>IF(ISBLANK(INDEX('Policy Characteristics'!L:L,MATCH($C759,'Policy Characteristics'!$C:$C,0))),"",INDEX('Policy Characteristics'!L:L,MATCH($C759,'Policy Characteristics'!$C:$C,0)))</f>
        <v>industry-elec-and-hydrogen.html</v>
      </c>
    </row>
    <row r="760" spans="1:18" ht="19.95" customHeight="1">
      <c r="A760" s="363" t="str">
        <f>IF(ISBLANK(INDEX('Policy Characteristics'!A:A,MATCH($C760,'Policy Characteristics'!$C:$C,0))),"",INDEX('Policy Characteristics'!A:A,MATCH($C760,'Policy Characteristics'!$C:$C,0)))</f>
        <v>Industry</v>
      </c>
      <c r="B760" s="375" t="str">
        <f>IF(ISBLANK(INDEX('Policy Characteristics'!B:B,MATCH($C760,'Policy Characteristics'!$C:$C,0))),"",INDEX('Policy Characteristics'!B:B,MATCH($C760,'Policy Characteristics'!$C:$C,0)))</f>
        <v>Electrification</v>
      </c>
      <c r="C760" s="363" t="str">
        <f t="shared" si="38"/>
        <v>Fraction of Eligible Industrial Energy Use Shifted to Electricity</v>
      </c>
      <c r="D760" s="356" t="s">
        <v>869</v>
      </c>
      <c r="E760" t="s">
        <v>909</v>
      </c>
      <c r="F760" t="s">
        <v>870</v>
      </c>
      <c r="G760" s="255" t="s">
        <v>910</v>
      </c>
      <c r="H760" s="18">
        <v>1935</v>
      </c>
      <c r="I760" s="376" t="s">
        <v>731</v>
      </c>
      <c r="J760" s="377" t="str">
        <f>IF(ISBLANK(INDEX('Policy Characteristics'!D:D,MATCH($C760,'Policy Characteristics'!$C:$C,0))),"",INDEX('Policy Characteristics'!D:D,MATCH($C760,'Policy Characteristics'!$C:$C,0)))</f>
        <v>Electrification</v>
      </c>
      <c r="K760" s="363"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63" t="str">
        <f>IF(ISBLANK(INDEX('Policy Characteristics'!I:I,MATCH($C760,'Policy Characteristics'!$C:$C,0))),"",INDEX('Policy Characteristics'!I:I,MATCH($C760,'Policy Characteristics'!$C:$C,0)))</f>
        <v>% of fuel shifted</v>
      </c>
      <c r="P760" s="363"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63" t="str">
        <f>IF(ISBLANK(INDEX('Policy Characteristics'!K:K,MATCH($C760,'Policy Characteristics'!$C:$C,0))),"",INDEX('Policy Characteristics'!K:K,MATCH($C760,'Policy Characteristics'!$C:$C,0)))</f>
        <v>industry-ag-main.html#fuel-switching</v>
      </c>
      <c r="R760" s="363" t="str">
        <f>IF(ISBLANK(INDEX('Policy Characteristics'!L:L,MATCH($C760,'Policy Characteristics'!$C:$C,0))),"",INDEX('Policy Characteristics'!L:L,MATCH($C760,'Policy Characteristics'!$C:$C,0)))</f>
        <v>industry-elec-and-hydrogen.html</v>
      </c>
    </row>
    <row r="761" spans="1:18" ht="19.95" customHeight="1">
      <c r="A761" s="363" t="str">
        <f>IF(ISBLANK(INDEX('Policy Characteristics'!A:A,MATCH($C761,'Policy Characteristics'!$C:$C,0))),"",INDEX('Policy Characteristics'!A:A,MATCH($C761,'Policy Characteristics'!$C:$C,0)))</f>
        <v>Industry</v>
      </c>
      <c r="B761" s="375" t="str">
        <f>IF(ISBLANK(INDEX('Policy Characteristics'!B:B,MATCH($C761,'Policy Characteristics'!$C:$C,0))),"",INDEX('Policy Characteristics'!B:B,MATCH($C761,'Policy Characteristics'!$C:$C,0)))</f>
        <v>Electrification</v>
      </c>
      <c r="C761" s="363" t="str">
        <f t="shared" si="38"/>
        <v>Fraction of Eligible Industrial Energy Use Shifted to Electricity</v>
      </c>
      <c r="D761" s="356" t="s">
        <v>869</v>
      </c>
      <c r="E761" t="s">
        <v>911</v>
      </c>
      <c r="F761" t="s">
        <v>870</v>
      </c>
      <c r="G761" s="255" t="s">
        <v>912</v>
      </c>
      <c r="H761" s="18">
        <v>1936</v>
      </c>
      <c r="I761" s="376" t="s">
        <v>731</v>
      </c>
      <c r="J761" s="377" t="str">
        <f>IF(ISBLANK(INDEX('Policy Characteristics'!D:D,MATCH($C761,'Policy Characteristics'!$C:$C,0))),"",INDEX('Policy Characteristics'!D:D,MATCH($C761,'Policy Characteristics'!$C:$C,0)))</f>
        <v>Electrification</v>
      </c>
      <c r="K761" s="363"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63" t="str">
        <f>IF(ISBLANK(INDEX('Policy Characteristics'!I:I,MATCH($C761,'Policy Characteristics'!$C:$C,0))),"",INDEX('Policy Characteristics'!I:I,MATCH($C761,'Policy Characteristics'!$C:$C,0)))</f>
        <v>% of fuel shifted</v>
      </c>
      <c r="P761" s="363"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63" t="str">
        <f>IF(ISBLANK(INDEX('Policy Characteristics'!K:K,MATCH($C761,'Policy Characteristics'!$C:$C,0))),"",INDEX('Policy Characteristics'!K:K,MATCH($C761,'Policy Characteristics'!$C:$C,0)))</f>
        <v>industry-ag-main.html#fuel-switching</v>
      </c>
      <c r="R761" s="363" t="str">
        <f>IF(ISBLANK(INDEX('Policy Characteristics'!L:L,MATCH($C761,'Policy Characteristics'!$C:$C,0))),"",INDEX('Policy Characteristics'!L:L,MATCH($C761,'Policy Characteristics'!$C:$C,0)))</f>
        <v>industry-elec-and-hydrogen.html</v>
      </c>
    </row>
    <row r="762" spans="1:18" ht="19.95" customHeight="1">
      <c r="A762" s="363" t="str">
        <f>IF(ISBLANK(INDEX('Policy Characteristics'!A:A,MATCH($C762,'Policy Characteristics'!$C:$C,0))),"",INDEX('Policy Characteristics'!A:A,MATCH($C762,'Policy Characteristics'!$C:$C,0)))</f>
        <v>Industry</v>
      </c>
      <c r="B762" s="375" t="str">
        <f>IF(ISBLANK(INDEX('Policy Characteristics'!B:B,MATCH($C762,'Policy Characteristics'!$C:$C,0))),"",INDEX('Policy Characteristics'!B:B,MATCH($C762,'Policy Characteristics'!$C:$C,0)))</f>
        <v>Electrification</v>
      </c>
      <c r="C762" s="363" t="str">
        <f t="shared" si="38"/>
        <v>Fraction of Eligible Industrial Energy Use Shifted to Electricity</v>
      </c>
      <c r="D762" s="356" t="s">
        <v>869</v>
      </c>
      <c r="E762" t="s">
        <v>913</v>
      </c>
      <c r="F762" t="s">
        <v>870</v>
      </c>
      <c r="G762" s="255" t="s">
        <v>913</v>
      </c>
      <c r="H762" s="18">
        <v>1937</v>
      </c>
      <c r="I762" s="376" t="s">
        <v>731</v>
      </c>
      <c r="J762" s="377" t="str">
        <f>IF(ISBLANK(INDEX('Policy Characteristics'!D:D,MATCH($C762,'Policy Characteristics'!$C:$C,0))),"",INDEX('Policy Characteristics'!D:D,MATCH($C762,'Policy Characteristics'!$C:$C,0)))</f>
        <v>Electrification</v>
      </c>
      <c r="K762" s="363"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63" t="str">
        <f>IF(ISBLANK(INDEX('Policy Characteristics'!I:I,MATCH($C762,'Policy Characteristics'!$C:$C,0))),"",INDEX('Policy Characteristics'!I:I,MATCH($C762,'Policy Characteristics'!$C:$C,0)))</f>
        <v>% of fuel shifted</v>
      </c>
      <c r="P762" s="363"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63" t="str">
        <f>IF(ISBLANK(INDEX('Policy Characteristics'!K:K,MATCH($C762,'Policy Characteristics'!$C:$C,0))),"",INDEX('Policy Characteristics'!K:K,MATCH($C762,'Policy Characteristics'!$C:$C,0)))</f>
        <v>industry-ag-main.html#fuel-switching</v>
      </c>
      <c r="R762" s="363" t="str">
        <f>IF(ISBLANK(INDEX('Policy Characteristics'!L:L,MATCH($C762,'Policy Characteristics'!$C:$C,0))),"",INDEX('Policy Characteristics'!L:L,MATCH($C762,'Policy Characteristics'!$C:$C,0)))</f>
        <v>industry-elec-and-hydrogen.html</v>
      </c>
    </row>
    <row r="763" spans="1:18" ht="19.95" customHeight="1">
      <c r="A763" s="363" t="str">
        <f>IF(ISBLANK(INDEX('Policy Characteristics'!A:A,MATCH($C763,'Policy Characteristics'!$C:$C,0))),"",INDEX('Policy Characteristics'!A:A,MATCH($C763,'Policy Characteristics'!$C:$C,0)))</f>
        <v>Industry</v>
      </c>
      <c r="B763" s="375" t="str">
        <f>IF(ISBLANK(INDEX('Policy Characteristics'!B:B,MATCH($C763,'Policy Characteristics'!$C:$C,0))),"",INDEX('Policy Characteristics'!B:B,MATCH($C763,'Policy Characteristics'!$C:$C,0)))</f>
        <v>Electrification</v>
      </c>
      <c r="C763" s="363" t="str">
        <f t="shared" si="38"/>
        <v>Fraction of Eligible Industrial Energy Use Shifted to Electricity</v>
      </c>
      <c r="D763" s="356" t="s">
        <v>871</v>
      </c>
      <c r="E763" t="s">
        <v>899</v>
      </c>
      <c r="F763" t="s">
        <v>872</v>
      </c>
      <c r="G763" s="255" t="s">
        <v>900</v>
      </c>
      <c r="H763" s="18">
        <v>1938</v>
      </c>
      <c r="I763" s="376" t="s">
        <v>731</v>
      </c>
      <c r="J763" s="377" t="str">
        <f>IF(ISBLANK(INDEX('Policy Characteristics'!D:D,MATCH($C763,'Policy Characteristics'!$C:$C,0))),"",INDEX('Policy Characteristics'!D:D,MATCH($C763,'Policy Characteristics'!$C:$C,0)))</f>
        <v>Electrification</v>
      </c>
      <c r="K763" s="363"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63" t="str">
        <f>IF(ISBLANK(INDEX('Policy Characteristics'!I:I,MATCH($C763,'Policy Characteristics'!$C:$C,0))),"",INDEX('Policy Characteristics'!I:I,MATCH($C763,'Policy Characteristics'!$C:$C,0)))</f>
        <v>% of fuel shifted</v>
      </c>
      <c r="P763" s="363"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63" t="str">
        <f>IF(ISBLANK(INDEX('Policy Characteristics'!K:K,MATCH($C763,'Policy Characteristics'!$C:$C,0))),"",INDEX('Policy Characteristics'!K:K,MATCH($C763,'Policy Characteristics'!$C:$C,0)))</f>
        <v>industry-ag-main.html#fuel-switching</v>
      </c>
      <c r="R763" s="363" t="str">
        <f>IF(ISBLANK(INDEX('Policy Characteristics'!L:L,MATCH($C763,'Policy Characteristics'!$C:$C,0))),"",INDEX('Policy Characteristics'!L:L,MATCH($C763,'Policy Characteristics'!$C:$C,0)))</f>
        <v>industry-elec-and-hydrogen.html</v>
      </c>
    </row>
    <row r="764" spans="1:18" ht="19.95" customHeight="1">
      <c r="A764" s="363" t="str">
        <f>IF(ISBLANK(INDEX('Policy Characteristics'!A:A,MATCH($C764,'Policy Characteristics'!$C:$C,0))),"",INDEX('Policy Characteristics'!A:A,MATCH($C764,'Policy Characteristics'!$C:$C,0)))</f>
        <v>Industry</v>
      </c>
      <c r="B764" s="375" t="str">
        <f>IF(ISBLANK(INDEX('Policy Characteristics'!B:B,MATCH($C764,'Policy Characteristics'!$C:$C,0))),"",INDEX('Policy Characteristics'!B:B,MATCH($C764,'Policy Characteristics'!$C:$C,0)))</f>
        <v>Electrification</v>
      </c>
      <c r="C764" s="363" t="str">
        <f t="shared" si="38"/>
        <v>Fraction of Eligible Industrial Energy Use Shifted to Electricity</v>
      </c>
      <c r="D764" s="356" t="s">
        <v>871</v>
      </c>
      <c r="E764" t="s">
        <v>901</v>
      </c>
      <c r="F764" t="s">
        <v>872</v>
      </c>
      <c r="G764" s="255" t="s">
        <v>902</v>
      </c>
      <c r="H764" s="18">
        <v>1939</v>
      </c>
      <c r="I764" s="376" t="s">
        <v>731</v>
      </c>
      <c r="J764" s="377" t="str">
        <f>IF(ISBLANK(INDEX('Policy Characteristics'!D:D,MATCH($C764,'Policy Characteristics'!$C:$C,0))),"",INDEX('Policy Characteristics'!D:D,MATCH($C764,'Policy Characteristics'!$C:$C,0)))</f>
        <v>Electrification</v>
      </c>
      <c r="K764" s="363"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63" t="str">
        <f>IF(ISBLANK(INDEX('Policy Characteristics'!I:I,MATCH($C764,'Policy Characteristics'!$C:$C,0))),"",INDEX('Policy Characteristics'!I:I,MATCH($C764,'Policy Characteristics'!$C:$C,0)))</f>
        <v>% of fuel shifted</v>
      </c>
      <c r="P764" s="363"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63" t="str">
        <f>IF(ISBLANK(INDEX('Policy Characteristics'!K:K,MATCH($C764,'Policy Characteristics'!$C:$C,0))),"",INDEX('Policy Characteristics'!K:K,MATCH($C764,'Policy Characteristics'!$C:$C,0)))</f>
        <v>industry-ag-main.html#fuel-switching</v>
      </c>
      <c r="R764" s="363" t="str">
        <f>IF(ISBLANK(INDEX('Policy Characteristics'!L:L,MATCH($C764,'Policy Characteristics'!$C:$C,0))),"",INDEX('Policy Characteristics'!L:L,MATCH($C764,'Policy Characteristics'!$C:$C,0)))</f>
        <v>industry-elec-and-hydrogen.html</v>
      </c>
    </row>
    <row r="765" spans="1:18" ht="19.95" customHeight="1">
      <c r="A765" s="363" t="str">
        <f>IF(ISBLANK(INDEX('Policy Characteristics'!A:A,MATCH($C765,'Policy Characteristics'!$C:$C,0))),"",INDEX('Policy Characteristics'!A:A,MATCH($C765,'Policy Characteristics'!$C:$C,0)))</f>
        <v>Industry</v>
      </c>
      <c r="B765" s="375" t="str">
        <f>IF(ISBLANK(INDEX('Policy Characteristics'!B:B,MATCH($C765,'Policy Characteristics'!$C:$C,0))),"",INDEX('Policy Characteristics'!B:B,MATCH($C765,'Policy Characteristics'!$C:$C,0)))</f>
        <v>Electrification</v>
      </c>
      <c r="C765" s="363" t="str">
        <f t="shared" si="38"/>
        <v>Fraction of Eligible Industrial Energy Use Shifted to Electricity</v>
      </c>
      <c r="D765" s="356" t="s">
        <v>871</v>
      </c>
      <c r="E765" t="s">
        <v>903</v>
      </c>
      <c r="F765" t="s">
        <v>872</v>
      </c>
      <c r="G765" s="255" t="s">
        <v>904</v>
      </c>
      <c r="H765" s="18">
        <v>1940</v>
      </c>
      <c r="I765" s="376" t="s">
        <v>731</v>
      </c>
      <c r="J765" s="377" t="str">
        <f>IF(ISBLANK(INDEX('Policy Characteristics'!D:D,MATCH($C765,'Policy Characteristics'!$C:$C,0))),"",INDEX('Policy Characteristics'!D:D,MATCH($C765,'Policy Characteristics'!$C:$C,0)))</f>
        <v>Electrification</v>
      </c>
      <c r="K765" s="363"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63" t="str">
        <f>IF(ISBLANK(INDEX('Policy Characteristics'!I:I,MATCH($C765,'Policy Characteristics'!$C:$C,0))),"",INDEX('Policy Characteristics'!I:I,MATCH($C765,'Policy Characteristics'!$C:$C,0)))</f>
        <v>% of fuel shifted</v>
      </c>
      <c r="P765" s="363"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63" t="str">
        <f>IF(ISBLANK(INDEX('Policy Characteristics'!K:K,MATCH($C765,'Policy Characteristics'!$C:$C,0))),"",INDEX('Policy Characteristics'!K:K,MATCH($C765,'Policy Characteristics'!$C:$C,0)))</f>
        <v>industry-ag-main.html#fuel-switching</v>
      </c>
      <c r="R765" s="363" t="str">
        <f>IF(ISBLANK(INDEX('Policy Characteristics'!L:L,MATCH($C765,'Policy Characteristics'!$C:$C,0))),"",INDEX('Policy Characteristics'!L:L,MATCH($C765,'Policy Characteristics'!$C:$C,0)))</f>
        <v>industry-elec-and-hydrogen.html</v>
      </c>
    </row>
    <row r="766" spans="1:18" ht="19.95" customHeight="1">
      <c r="A766" s="363" t="str">
        <f>IF(ISBLANK(INDEX('Policy Characteristics'!A:A,MATCH($C766,'Policy Characteristics'!$C:$C,0))),"",INDEX('Policy Characteristics'!A:A,MATCH($C766,'Policy Characteristics'!$C:$C,0)))</f>
        <v>Industry</v>
      </c>
      <c r="B766" s="375" t="str">
        <f>IF(ISBLANK(INDEX('Policy Characteristics'!B:B,MATCH($C766,'Policy Characteristics'!$C:$C,0))),"",INDEX('Policy Characteristics'!B:B,MATCH($C766,'Policy Characteristics'!$C:$C,0)))</f>
        <v>Electrification</v>
      </c>
      <c r="C766" s="363" t="str">
        <f t="shared" si="38"/>
        <v>Fraction of Eligible Industrial Energy Use Shifted to Electricity</v>
      </c>
      <c r="D766" s="356" t="s">
        <v>871</v>
      </c>
      <c r="E766" t="s">
        <v>905</v>
      </c>
      <c r="F766" t="s">
        <v>872</v>
      </c>
      <c r="G766" s="255" t="s">
        <v>906</v>
      </c>
      <c r="H766" s="18">
        <v>1941</v>
      </c>
      <c r="I766" s="376" t="s">
        <v>731</v>
      </c>
      <c r="J766" s="377" t="str">
        <f>IF(ISBLANK(INDEX('Policy Characteristics'!D:D,MATCH($C766,'Policy Characteristics'!$C:$C,0))),"",INDEX('Policy Characteristics'!D:D,MATCH($C766,'Policy Characteristics'!$C:$C,0)))</f>
        <v>Electrification</v>
      </c>
      <c r="K766" s="363"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63" t="str">
        <f>IF(ISBLANK(INDEX('Policy Characteristics'!I:I,MATCH($C766,'Policy Characteristics'!$C:$C,0))),"",INDEX('Policy Characteristics'!I:I,MATCH($C766,'Policy Characteristics'!$C:$C,0)))</f>
        <v>% of fuel shifted</v>
      </c>
      <c r="P766" s="363"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63" t="str">
        <f>IF(ISBLANK(INDEX('Policy Characteristics'!K:K,MATCH($C766,'Policy Characteristics'!$C:$C,0))),"",INDEX('Policy Characteristics'!K:K,MATCH($C766,'Policy Characteristics'!$C:$C,0)))</f>
        <v>industry-ag-main.html#fuel-switching</v>
      </c>
      <c r="R766" s="363" t="str">
        <f>IF(ISBLANK(INDEX('Policy Characteristics'!L:L,MATCH($C766,'Policy Characteristics'!$C:$C,0))),"",INDEX('Policy Characteristics'!L:L,MATCH($C766,'Policy Characteristics'!$C:$C,0)))</f>
        <v>industry-elec-and-hydrogen.html</v>
      </c>
    </row>
    <row r="767" spans="1:18" ht="19.95" customHeight="1">
      <c r="A767" s="363" t="str">
        <f>IF(ISBLANK(INDEX('Policy Characteristics'!A:A,MATCH($C767,'Policy Characteristics'!$C:$C,0))),"",INDEX('Policy Characteristics'!A:A,MATCH($C767,'Policy Characteristics'!$C:$C,0)))</f>
        <v>Industry</v>
      </c>
      <c r="B767" s="375" t="str">
        <f>IF(ISBLANK(INDEX('Policy Characteristics'!B:B,MATCH($C767,'Policy Characteristics'!$C:$C,0))),"",INDEX('Policy Characteristics'!B:B,MATCH($C767,'Policy Characteristics'!$C:$C,0)))</f>
        <v>Electrification</v>
      </c>
      <c r="C767" s="363" t="str">
        <f t="shared" si="38"/>
        <v>Fraction of Eligible Industrial Energy Use Shifted to Electricity</v>
      </c>
      <c r="D767" s="356" t="s">
        <v>871</v>
      </c>
      <c r="E767" t="s">
        <v>907</v>
      </c>
      <c r="F767" t="s">
        <v>872</v>
      </c>
      <c r="G767" s="255" t="s">
        <v>908</v>
      </c>
      <c r="H767" s="18">
        <v>1942</v>
      </c>
      <c r="I767" s="376" t="s">
        <v>731</v>
      </c>
      <c r="J767" s="377" t="str">
        <f>IF(ISBLANK(INDEX('Policy Characteristics'!D:D,MATCH($C767,'Policy Characteristics'!$C:$C,0))),"",INDEX('Policy Characteristics'!D:D,MATCH($C767,'Policy Characteristics'!$C:$C,0)))</f>
        <v>Electrification</v>
      </c>
      <c r="K767" s="363"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63" t="str">
        <f>IF(ISBLANK(INDEX('Policy Characteristics'!I:I,MATCH($C767,'Policy Characteristics'!$C:$C,0))),"",INDEX('Policy Characteristics'!I:I,MATCH($C767,'Policy Characteristics'!$C:$C,0)))</f>
        <v>% of fuel shifted</v>
      </c>
      <c r="P767" s="363"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63" t="str">
        <f>IF(ISBLANK(INDEX('Policy Characteristics'!K:K,MATCH($C767,'Policy Characteristics'!$C:$C,0))),"",INDEX('Policy Characteristics'!K:K,MATCH($C767,'Policy Characteristics'!$C:$C,0)))</f>
        <v>industry-ag-main.html#fuel-switching</v>
      </c>
      <c r="R767" s="363" t="str">
        <f>IF(ISBLANK(INDEX('Policy Characteristics'!L:L,MATCH($C767,'Policy Characteristics'!$C:$C,0))),"",INDEX('Policy Characteristics'!L:L,MATCH($C767,'Policy Characteristics'!$C:$C,0)))</f>
        <v>industry-elec-and-hydrogen.html</v>
      </c>
    </row>
    <row r="768" spans="1:18" ht="19.95" customHeight="1">
      <c r="A768" s="363" t="str">
        <f>IF(ISBLANK(INDEX('Policy Characteristics'!A:A,MATCH($C768,'Policy Characteristics'!$C:$C,0))),"",INDEX('Policy Characteristics'!A:A,MATCH($C768,'Policy Characteristics'!$C:$C,0)))</f>
        <v>Industry</v>
      </c>
      <c r="B768" s="375" t="str">
        <f>IF(ISBLANK(INDEX('Policy Characteristics'!B:B,MATCH($C768,'Policy Characteristics'!$C:$C,0))),"",INDEX('Policy Characteristics'!B:B,MATCH($C768,'Policy Characteristics'!$C:$C,0)))</f>
        <v>Electrification</v>
      </c>
      <c r="C768" s="363" t="str">
        <f t="shared" si="38"/>
        <v>Fraction of Eligible Industrial Energy Use Shifted to Electricity</v>
      </c>
      <c r="D768" s="356" t="s">
        <v>871</v>
      </c>
      <c r="E768" t="s">
        <v>909</v>
      </c>
      <c r="F768" t="s">
        <v>872</v>
      </c>
      <c r="G768" s="255" t="s">
        <v>910</v>
      </c>
      <c r="H768" s="18">
        <v>1943</v>
      </c>
      <c r="I768" s="376" t="s">
        <v>731</v>
      </c>
      <c r="J768" s="377" t="str">
        <f>IF(ISBLANK(INDEX('Policy Characteristics'!D:D,MATCH($C768,'Policy Characteristics'!$C:$C,0))),"",INDEX('Policy Characteristics'!D:D,MATCH($C768,'Policy Characteristics'!$C:$C,0)))</f>
        <v>Electrification</v>
      </c>
      <c r="K768" s="363"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63" t="str">
        <f>IF(ISBLANK(INDEX('Policy Characteristics'!I:I,MATCH($C768,'Policy Characteristics'!$C:$C,0))),"",INDEX('Policy Characteristics'!I:I,MATCH($C768,'Policy Characteristics'!$C:$C,0)))</f>
        <v>% of fuel shifted</v>
      </c>
      <c r="P768" s="363"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63" t="str">
        <f>IF(ISBLANK(INDEX('Policy Characteristics'!K:K,MATCH($C768,'Policy Characteristics'!$C:$C,0))),"",INDEX('Policy Characteristics'!K:K,MATCH($C768,'Policy Characteristics'!$C:$C,0)))</f>
        <v>industry-ag-main.html#fuel-switching</v>
      </c>
      <c r="R768" s="363" t="str">
        <f>IF(ISBLANK(INDEX('Policy Characteristics'!L:L,MATCH($C768,'Policy Characteristics'!$C:$C,0))),"",INDEX('Policy Characteristics'!L:L,MATCH($C768,'Policy Characteristics'!$C:$C,0)))</f>
        <v>industry-elec-and-hydrogen.html</v>
      </c>
    </row>
    <row r="769" spans="1:18" ht="19.95" customHeight="1">
      <c r="A769" s="363" t="str">
        <f>IF(ISBLANK(INDEX('Policy Characteristics'!A:A,MATCH($C769,'Policy Characteristics'!$C:$C,0))),"",INDEX('Policy Characteristics'!A:A,MATCH($C769,'Policy Characteristics'!$C:$C,0)))</f>
        <v>Industry</v>
      </c>
      <c r="B769" s="375" t="str">
        <f>IF(ISBLANK(INDEX('Policy Characteristics'!B:B,MATCH($C769,'Policy Characteristics'!$C:$C,0))),"",INDEX('Policy Characteristics'!B:B,MATCH($C769,'Policy Characteristics'!$C:$C,0)))</f>
        <v>Electrification</v>
      </c>
      <c r="C769" s="363" t="str">
        <f t="shared" si="38"/>
        <v>Fraction of Eligible Industrial Energy Use Shifted to Electricity</v>
      </c>
      <c r="D769" s="356" t="s">
        <v>871</v>
      </c>
      <c r="E769" t="s">
        <v>911</v>
      </c>
      <c r="F769" t="s">
        <v>872</v>
      </c>
      <c r="G769" s="255" t="s">
        <v>912</v>
      </c>
      <c r="H769" s="18">
        <v>1944</v>
      </c>
      <c r="I769" s="376" t="s">
        <v>731</v>
      </c>
      <c r="J769" s="377" t="str">
        <f>IF(ISBLANK(INDEX('Policy Characteristics'!D:D,MATCH($C769,'Policy Characteristics'!$C:$C,0))),"",INDEX('Policy Characteristics'!D:D,MATCH($C769,'Policy Characteristics'!$C:$C,0)))</f>
        <v>Electrification</v>
      </c>
      <c r="K769" s="363"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63" t="str">
        <f>IF(ISBLANK(INDEX('Policy Characteristics'!I:I,MATCH($C769,'Policy Characteristics'!$C:$C,0))),"",INDEX('Policy Characteristics'!I:I,MATCH($C769,'Policy Characteristics'!$C:$C,0)))</f>
        <v>% of fuel shifted</v>
      </c>
      <c r="P769" s="363"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63" t="str">
        <f>IF(ISBLANK(INDEX('Policy Characteristics'!K:K,MATCH($C769,'Policy Characteristics'!$C:$C,0))),"",INDEX('Policy Characteristics'!K:K,MATCH($C769,'Policy Characteristics'!$C:$C,0)))</f>
        <v>industry-ag-main.html#fuel-switching</v>
      </c>
      <c r="R769" s="363" t="str">
        <f>IF(ISBLANK(INDEX('Policy Characteristics'!L:L,MATCH($C769,'Policy Characteristics'!$C:$C,0))),"",INDEX('Policy Characteristics'!L:L,MATCH($C769,'Policy Characteristics'!$C:$C,0)))</f>
        <v>industry-elec-and-hydrogen.html</v>
      </c>
    </row>
    <row r="770" spans="1:18" ht="19.95" customHeight="1">
      <c r="A770" s="363" t="str">
        <f>IF(ISBLANK(INDEX('Policy Characteristics'!A:A,MATCH($C770,'Policy Characteristics'!$C:$C,0))),"",INDEX('Policy Characteristics'!A:A,MATCH($C770,'Policy Characteristics'!$C:$C,0)))</f>
        <v>Industry</v>
      </c>
      <c r="B770" s="375" t="str">
        <f>IF(ISBLANK(INDEX('Policy Characteristics'!B:B,MATCH($C770,'Policy Characteristics'!$C:$C,0))),"",INDEX('Policy Characteristics'!B:B,MATCH($C770,'Policy Characteristics'!$C:$C,0)))</f>
        <v>Electrification</v>
      </c>
      <c r="C770" s="363" t="str">
        <f t="shared" si="38"/>
        <v>Fraction of Eligible Industrial Energy Use Shifted to Electricity</v>
      </c>
      <c r="D770" s="356" t="s">
        <v>871</v>
      </c>
      <c r="E770" t="s">
        <v>913</v>
      </c>
      <c r="F770" t="s">
        <v>872</v>
      </c>
      <c r="G770" s="255" t="s">
        <v>913</v>
      </c>
      <c r="H770" s="18">
        <v>1945</v>
      </c>
      <c r="I770" s="376" t="s">
        <v>731</v>
      </c>
      <c r="J770" s="377" t="str">
        <f>IF(ISBLANK(INDEX('Policy Characteristics'!D:D,MATCH($C770,'Policy Characteristics'!$C:$C,0))),"",INDEX('Policy Characteristics'!D:D,MATCH($C770,'Policy Characteristics'!$C:$C,0)))</f>
        <v>Electrification</v>
      </c>
      <c r="K770" s="363"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63" t="str">
        <f>IF(ISBLANK(INDEX('Policy Characteristics'!I:I,MATCH($C770,'Policy Characteristics'!$C:$C,0))),"",INDEX('Policy Characteristics'!I:I,MATCH($C770,'Policy Characteristics'!$C:$C,0)))</f>
        <v>% of fuel shifted</v>
      </c>
      <c r="P770" s="363"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63" t="str">
        <f>IF(ISBLANK(INDEX('Policy Characteristics'!K:K,MATCH($C770,'Policy Characteristics'!$C:$C,0))),"",INDEX('Policy Characteristics'!K:K,MATCH($C770,'Policy Characteristics'!$C:$C,0)))</f>
        <v>industry-ag-main.html#fuel-switching</v>
      </c>
      <c r="R770" s="363" t="str">
        <f>IF(ISBLANK(INDEX('Policy Characteristics'!L:L,MATCH($C770,'Policy Characteristics'!$C:$C,0))),"",INDEX('Policy Characteristics'!L:L,MATCH($C770,'Policy Characteristics'!$C:$C,0)))</f>
        <v>industry-elec-and-hydrogen.html</v>
      </c>
    </row>
    <row r="771" spans="1:18" ht="19.95" customHeight="1">
      <c r="A771" s="363" t="str">
        <f>IF(ISBLANK(INDEX('Policy Characteristics'!A:A,MATCH($C771,'Policy Characteristics'!$C:$C,0))),"",INDEX('Policy Characteristics'!A:A,MATCH($C771,'Policy Characteristics'!$C:$C,0)))</f>
        <v>Industry</v>
      </c>
      <c r="B771" s="375" t="str">
        <f>IF(ISBLANK(INDEX('Policy Characteristics'!B:B,MATCH($C771,'Policy Characteristics'!$C:$C,0))),"",INDEX('Policy Characteristics'!B:B,MATCH($C771,'Policy Characteristics'!$C:$C,0)))</f>
        <v>Electrification</v>
      </c>
      <c r="C771" s="363" t="str">
        <f t="shared" si="38"/>
        <v>Fraction of Eligible Industrial Energy Use Shifted to Electricity</v>
      </c>
      <c r="D771" s="356" t="s">
        <v>873</v>
      </c>
      <c r="E771" t="s">
        <v>899</v>
      </c>
      <c r="F771" t="s">
        <v>874</v>
      </c>
      <c r="G771" s="255" t="s">
        <v>900</v>
      </c>
      <c r="H771" s="18">
        <v>1946</v>
      </c>
      <c r="I771" s="376" t="s">
        <v>731</v>
      </c>
      <c r="J771" s="377" t="str">
        <f>IF(ISBLANK(INDEX('Policy Characteristics'!D:D,MATCH($C771,'Policy Characteristics'!$C:$C,0))),"",INDEX('Policy Characteristics'!D:D,MATCH($C771,'Policy Characteristics'!$C:$C,0)))</f>
        <v>Electrification</v>
      </c>
      <c r="K771" s="363"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63" t="str">
        <f>IF(ISBLANK(INDEX('Policy Characteristics'!I:I,MATCH($C771,'Policy Characteristics'!$C:$C,0))),"",INDEX('Policy Characteristics'!I:I,MATCH($C771,'Policy Characteristics'!$C:$C,0)))</f>
        <v>% of fuel shifted</v>
      </c>
      <c r="P771" s="363"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63" t="str">
        <f>IF(ISBLANK(INDEX('Policy Characteristics'!K:K,MATCH($C771,'Policy Characteristics'!$C:$C,0))),"",INDEX('Policy Characteristics'!K:K,MATCH($C771,'Policy Characteristics'!$C:$C,0)))</f>
        <v>industry-ag-main.html#fuel-switching</v>
      </c>
      <c r="R771" s="363" t="str">
        <f>IF(ISBLANK(INDEX('Policy Characteristics'!L:L,MATCH($C771,'Policy Characteristics'!$C:$C,0))),"",INDEX('Policy Characteristics'!L:L,MATCH($C771,'Policy Characteristics'!$C:$C,0)))</f>
        <v>industry-elec-and-hydrogen.html</v>
      </c>
    </row>
    <row r="772" spans="1:18" ht="19.95" customHeight="1">
      <c r="A772" s="363" t="str">
        <f>IF(ISBLANK(INDEX('Policy Characteristics'!A:A,MATCH($C772,'Policy Characteristics'!$C:$C,0))),"",INDEX('Policy Characteristics'!A:A,MATCH($C772,'Policy Characteristics'!$C:$C,0)))</f>
        <v>Industry</v>
      </c>
      <c r="B772" s="375" t="str">
        <f>IF(ISBLANK(INDEX('Policy Characteristics'!B:B,MATCH($C772,'Policy Characteristics'!$C:$C,0))),"",INDEX('Policy Characteristics'!B:B,MATCH($C772,'Policy Characteristics'!$C:$C,0)))</f>
        <v>Electrification</v>
      </c>
      <c r="C772" s="363" t="str">
        <f t="shared" si="38"/>
        <v>Fraction of Eligible Industrial Energy Use Shifted to Electricity</v>
      </c>
      <c r="D772" s="356" t="s">
        <v>873</v>
      </c>
      <c r="E772" t="s">
        <v>901</v>
      </c>
      <c r="F772" t="s">
        <v>874</v>
      </c>
      <c r="G772" s="255" t="s">
        <v>902</v>
      </c>
      <c r="H772" s="18">
        <v>1947</v>
      </c>
      <c r="I772" s="376" t="s">
        <v>731</v>
      </c>
      <c r="J772" s="377" t="str">
        <f>IF(ISBLANK(INDEX('Policy Characteristics'!D:D,MATCH($C772,'Policy Characteristics'!$C:$C,0))),"",INDEX('Policy Characteristics'!D:D,MATCH($C772,'Policy Characteristics'!$C:$C,0)))</f>
        <v>Electrification</v>
      </c>
      <c r="K772" s="363"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63" t="str">
        <f>IF(ISBLANK(INDEX('Policy Characteristics'!I:I,MATCH($C772,'Policy Characteristics'!$C:$C,0))),"",INDEX('Policy Characteristics'!I:I,MATCH($C772,'Policy Characteristics'!$C:$C,0)))</f>
        <v>% of fuel shifted</v>
      </c>
      <c r="P772" s="363"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63" t="str">
        <f>IF(ISBLANK(INDEX('Policy Characteristics'!K:K,MATCH($C772,'Policy Characteristics'!$C:$C,0))),"",INDEX('Policy Characteristics'!K:K,MATCH($C772,'Policy Characteristics'!$C:$C,0)))</f>
        <v>industry-ag-main.html#fuel-switching</v>
      </c>
      <c r="R772" s="363" t="str">
        <f>IF(ISBLANK(INDEX('Policy Characteristics'!L:L,MATCH($C772,'Policy Characteristics'!$C:$C,0))),"",INDEX('Policy Characteristics'!L:L,MATCH($C772,'Policy Characteristics'!$C:$C,0)))</f>
        <v>industry-elec-and-hydrogen.html</v>
      </c>
    </row>
    <row r="773" spans="1:18" ht="19.95" customHeight="1">
      <c r="A773" s="363" t="str">
        <f>IF(ISBLANK(INDEX('Policy Characteristics'!A:A,MATCH($C773,'Policy Characteristics'!$C:$C,0))),"",INDEX('Policy Characteristics'!A:A,MATCH($C773,'Policy Characteristics'!$C:$C,0)))</f>
        <v>Industry</v>
      </c>
      <c r="B773" s="375" t="str">
        <f>IF(ISBLANK(INDEX('Policy Characteristics'!B:B,MATCH($C773,'Policy Characteristics'!$C:$C,0))),"",INDEX('Policy Characteristics'!B:B,MATCH($C773,'Policy Characteristics'!$C:$C,0)))</f>
        <v>Electrification</v>
      </c>
      <c r="C773" s="363" t="str">
        <f t="shared" si="38"/>
        <v>Fraction of Eligible Industrial Energy Use Shifted to Electricity</v>
      </c>
      <c r="D773" s="356" t="s">
        <v>873</v>
      </c>
      <c r="E773" t="s">
        <v>903</v>
      </c>
      <c r="F773" t="s">
        <v>874</v>
      </c>
      <c r="G773" s="255" t="s">
        <v>904</v>
      </c>
      <c r="H773" s="18">
        <v>1948</v>
      </c>
      <c r="I773" s="376" t="s">
        <v>731</v>
      </c>
      <c r="J773" s="377" t="str">
        <f>IF(ISBLANK(INDEX('Policy Characteristics'!D:D,MATCH($C773,'Policy Characteristics'!$C:$C,0))),"",INDEX('Policy Characteristics'!D:D,MATCH($C773,'Policy Characteristics'!$C:$C,0)))</f>
        <v>Electrification</v>
      </c>
      <c r="K773" s="363"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63" t="str">
        <f>IF(ISBLANK(INDEX('Policy Characteristics'!I:I,MATCH($C773,'Policy Characteristics'!$C:$C,0))),"",INDEX('Policy Characteristics'!I:I,MATCH($C773,'Policy Characteristics'!$C:$C,0)))</f>
        <v>% of fuel shifted</v>
      </c>
      <c r="P773" s="363"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63" t="str">
        <f>IF(ISBLANK(INDEX('Policy Characteristics'!K:K,MATCH($C773,'Policy Characteristics'!$C:$C,0))),"",INDEX('Policy Characteristics'!K:K,MATCH($C773,'Policy Characteristics'!$C:$C,0)))</f>
        <v>industry-ag-main.html#fuel-switching</v>
      </c>
      <c r="R773" s="363" t="str">
        <f>IF(ISBLANK(INDEX('Policy Characteristics'!L:L,MATCH($C773,'Policy Characteristics'!$C:$C,0))),"",INDEX('Policy Characteristics'!L:L,MATCH($C773,'Policy Characteristics'!$C:$C,0)))</f>
        <v>industry-elec-and-hydrogen.html</v>
      </c>
    </row>
    <row r="774" spans="1:18" ht="19.95" customHeight="1">
      <c r="A774" s="363" t="str">
        <f>IF(ISBLANK(INDEX('Policy Characteristics'!A:A,MATCH($C774,'Policy Characteristics'!$C:$C,0))),"",INDEX('Policy Characteristics'!A:A,MATCH($C774,'Policy Characteristics'!$C:$C,0)))</f>
        <v>Industry</v>
      </c>
      <c r="B774" s="375" t="str">
        <f>IF(ISBLANK(INDEX('Policy Characteristics'!B:B,MATCH($C774,'Policy Characteristics'!$C:$C,0))),"",INDEX('Policy Characteristics'!B:B,MATCH($C774,'Policy Characteristics'!$C:$C,0)))</f>
        <v>Electrification</v>
      </c>
      <c r="C774" s="363" t="str">
        <f t="shared" si="38"/>
        <v>Fraction of Eligible Industrial Energy Use Shifted to Electricity</v>
      </c>
      <c r="D774" s="356" t="s">
        <v>873</v>
      </c>
      <c r="E774" t="s">
        <v>905</v>
      </c>
      <c r="F774" t="s">
        <v>874</v>
      </c>
      <c r="G774" s="255" t="s">
        <v>906</v>
      </c>
      <c r="H774" s="18">
        <v>1949</v>
      </c>
      <c r="I774" s="376" t="s">
        <v>731</v>
      </c>
      <c r="J774" s="377" t="str">
        <f>IF(ISBLANK(INDEX('Policy Characteristics'!D:D,MATCH($C774,'Policy Characteristics'!$C:$C,0))),"",INDEX('Policy Characteristics'!D:D,MATCH($C774,'Policy Characteristics'!$C:$C,0)))</f>
        <v>Electrification</v>
      </c>
      <c r="K774" s="363"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63" t="str">
        <f>IF(ISBLANK(INDEX('Policy Characteristics'!I:I,MATCH($C774,'Policy Characteristics'!$C:$C,0))),"",INDEX('Policy Characteristics'!I:I,MATCH($C774,'Policy Characteristics'!$C:$C,0)))</f>
        <v>% of fuel shifted</v>
      </c>
      <c r="P774" s="363"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63" t="str">
        <f>IF(ISBLANK(INDEX('Policy Characteristics'!K:K,MATCH($C774,'Policy Characteristics'!$C:$C,0))),"",INDEX('Policy Characteristics'!K:K,MATCH($C774,'Policy Characteristics'!$C:$C,0)))</f>
        <v>industry-ag-main.html#fuel-switching</v>
      </c>
      <c r="R774" s="363" t="str">
        <f>IF(ISBLANK(INDEX('Policy Characteristics'!L:L,MATCH($C774,'Policy Characteristics'!$C:$C,0))),"",INDEX('Policy Characteristics'!L:L,MATCH($C774,'Policy Characteristics'!$C:$C,0)))</f>
        <v>industry-elec-and-hydrogen.html</v>
      </c>
    </row>
    <row r="775" spans="1:18" ht="19.95" customHeight="1">
      <c r="A775" s="363" t="str">
        <f>IF(ISBLANK(INDEX('Policy Characteristics'!A:A,MATCH($C775,'Policy Characteristics'!$C:$C,0))),"",INDEX('Policy Characteristics'!A:A,MATCH($C775,'Policy Characteristics'!$C:$C,0)))</f>
        <v>Industry</v>
      </c>
      <c r="B775" s="375" t="str">
        <f>IF(ISBLANK(INDEX('Policy Characteristics'!B:B,MATCH($C775,'Policy Characteristics'!$C:$C,0))),"",INDEX('Policy Characteristics'!B:B,MATCH($C775,'Policy Characteristics'!$C:$C,0)))</f>
        <v>Electrification</v>
      </c>
      <c r="C775" s="363" t="str">
        <f t="shared" si="38"/>
        <v>Fraction of Eligible Industrial Energy Use Shifted to Electricity</v>
      </c>
      <c r="D775" s="356" t="s">
        <v>873</v>
      </c>
      <c r="E775" t="s">
        <v>907</v>
      </c>
      <c r="F775" t="s">
        <v>874</v>
      </c>
      <c r="G775" s="255" t="s">
        <v>908</v>
      </c>
      <c r="H775" s="18">
        <v>1950</v>
      </c>
      <c r="I775" s="376" t="s">
        <v>731</v>
      </c>
      <c r="J775" s="377" t="str">
        <f>IF(ISBLANK(INDEX('Policy Characteristics'!D:D,MATCH($C775,'Policy Characteristics'!$C:$C,0))),"",INDEX('Policy Characteristics'!D:D,MATCH($C775,'Policy Characteristics'!$C:$C,0)))</f>
        <v>Electrification</v>
      </c>
      <c r="K775" s="363"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63" t="str">
        <f>IF(ISBLANK(INDEX('Policy Characteristics'!I:I,MATCH($C775,'Policy Characteristics'!$C:$C,0))),"",INDEX('Policy Characteristics'!I:I,MATCH($C775,'Policy Characteristics'!$C:$C,0)))</f>
        <v>% of fuel shifted</v>
      </c>
      <c r="P775" s="363"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63" t="str">
        <f>IF(ISBLANK(INDEX('Policy Characteristics'!K:K,MATCH($C775,'Policy Characteristics'!$C:$C,0))),"",INDEX('Policy Characteristics'!K:K,MATCH($C775,'Policy Characteristics'!$C:$C,0)))</f>
        <v>industry-ag-main.html#fuel-switching</v>
      </c>
      <c r="R775" s="363" t="str">
        <f>IF(ISBLANK(INDEX('Policy Characteristics'!L:L,MATCH($C775,'Policy Characteristics'!$C:$C,0))),"",INDEX('Policy Characteristics'!L:L,MATCH($C775,'Policy Characteristics'!$C:$C,0)))</f>
        <v>industry-elec-and-hydrogen.html</v>
      </c>
    </row>
    <row r="776" spans="1:18" ht="19.95" customHeight="1">
      <c r="A776" s="363" t="str">
        <f>IF(ISBLANK(INDEX('Policy Characteristics'!A:A,MATCH($C776,'Policy Characteristics'!$C:$C,0))),"",INDEX('Policy Characteristics'!A:A,MATCH($C776,'Policy Characteristics'!$C:$C,0)))</f>
        <v>Industry</v>
      </c>
      <c r="B776" s="375" t="str">
        <f>IF(ISBLANK(INDEX('Policy Characteristics'!B:B,MATCH($C776,'Policy Characteristics'!$C:$C,0))),"",INDEX('Policy Characteristics'!B:B,MATCH($C776,'Policy Characteristics'!$C:$C,0)))</f>
        <v>Electrification</v>
      </c>
      <c r="C776" s="363" t="str">
        <f t="shared" ref="C776:C826" si="39">C$659</f>
        <v>Fraction of Eligible Industrial Energy Use Shifted to Electricity</v>
      </c>
      <c r="D776" s="356" t="s">
        <v>873</v>
      </c>
      <c r="E776" t="s">
        <v>909</v>
      </c>
      <c r="F776" t="s">
        <v>874</v>
      </c>
      <c r="G776" s="255" t="s">
        <v>910</v>
      </c>
      <c r="H776" s="18">
        <v>1951</v>
      </c>
      <c r="I776" s="376" t="s">
        <v>731</v>
      </c>
      <c r="J776" s="377" t="str">
        <f>IF(ISBLANK(INDEX('Policy Characteristics'!D:D,MATCH($C776,'Policy Characteristics'!$C:$C,0))),"",INDEX('Policy Characteristics'!D:D,MATCH($C776,'Policy Characteristics'!$C:$C,0)))</f>
        <v>Electrification</v>
      </c>
      <c r="K776" s="363"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63" t="str">
        <f>IF(ISBLANK(INDEX('Policy Characteristics'!I:I,MATCH($C776,'Policy Characteristics'!$C:$C,0))),"",INDEX('Policy Characteristics'!I:I,MATCH($C776,'Policy Characteristics'!$C:$C,0)))</f>
        <v>% of fuel shifted</v>
      </c>
      <c r="P776" s="363"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63" t="str">
        <f>IF(ISBLANK(INDEX('Policy Characteristics'!K:K,MATCH($C776,'Policy Characteristics'!$C:$C,0))),"",INDEX('Policy Characteristics'!K:K,MATCH($C776,'Policy Characteristics'!$C:$C,0)))</f>
        <v>industry-ag-main.html#fuel-switching</v>
      </c>
      <c r="R776" s="363" t="str">
        <f>IF(ISBLANK(INDEX('Policy Characteristics'!L:L,MATCH($C776,'Policy Characteristics'!$C:$C,0))),"",INDEX('Policy Characteristics'!L:L,MATCH($C776,'Policy Characteristics'!$C:$C,0)))</f>
        <v>industry-elec-and-hydrogen.html</v>
      </c>
    </row>
    <row r="777" spans="1:18" ht="19.95" customHeight="1">
      <c r="A777" s="363" t="str">
        <f>IF(ISBLANK(INDEX('Policy Characteristics'!A:A,MATCH($C777,'Policy Characteristics'!$C:$C,0))),"",INDEX('Policy Characteristics'!A:A,MATCH($C777,'Policy Characteristics'!$C:$C,0)))</f>
        <v>Industry</v>
      </c>
      <c r="B777" s="375" t="str">
        <f>IF(ISBLANK(INDEX('Policy Characteristics'!B:B,MATCH($C777,'Policy Characteristics'!$C:$C,0))),"",INDEX('Policy Characteristics'!B:B,MATCH($C777,'Policy Characteristics'!$C:$C,0)))</f>
        <v>Electrification</v>
      </c>
      <c r="C777" s="363" t="str">
        <f t="shared" si="39"/>
        <v>Fraction of Eligible Industrial Energy Use Shifted to Electricity</v>
      </c>
      <c r="D777" s="356" t="s">
        <v>873</v>
      </c>
      <c r="E777" t="s">
        <v>911</v>
      </c>
      <c r="F777" t="s">
        <v>874</v>
      </c>
      <c r="G777" s="255" t="s">
        <v>912</v>
      </c>
      <c r="H777" s="18">
        <v>1952</v>
      </c>
      <c r="I777" s="376" t="s">
        <v>731</v>
      </c>
      <c r="J777" s="377" t="str">
        <f>IF(ISBLANK(INDEX('Policy Characteristics'!D:D,MATCH($C777,'Policy Characteristics'!$C:$C,0))),"",INDEX('Policy Characteristics'!D:D,MATCH($C777,'Policy Characteristics'!$C:$C,0)))</f>
        <v>Electrification</v>
      </c>
      <c r="K777" s="363"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63" t="str">
        <f>IF(ISBLANK(INDEX('Policy Characteristics'!I:I,MATCH($C777,'Policy Characteristics'!$C:$C,0))),"",INDEX('Policy Characteristics'!I:I,MATCH($C777,'Policy Characteristics'!$C:$C,0)))</f>
        <v>% of fuel shifted</v>
      </c>
      <c r="P777" s="363"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63" t="str">
        <f>IF(ISBLANK(INDEX('Policy Characteristics'!K:K,MATCH($C777,'Policy Characteristics'!$C:$C,0))),"",INDEX('Policy Characteristics'!K:K,MATCH($C777,'Policy Characteristics'!$C:$C,0)))</f>
        <v>industry-ag-main.html#fuel-switching</v>
      </c>
      <c r="R777" s="363" t="str">
        <f>IF(ISBLANK(INDEX('Policy Characteristics'!L:L,MATCH($C777,'Policy Characteristics'!$C:$C,0))),"",INDEX('Policy Characteristics'!L:L,MATCH($C777,'Policy Characteristics'!$C:$C,0)))</f>
        <v>industry-elec-and-hydrogen.html</v>
      </c>
    </row>
    <row r="778" spans="1:18" ht="19.95" customHeight="1">
      <c r="A778" s="363" t="str">
        <f>IF(ISBLANK(INDEX('Policy Characteristics'!A:A,MATCH($C778,'Policy Characteristics'!$C:$C,0))),"",INDEX('Policy Characteristics'!A:A,MATCH($C778,'Policy Characteristics'!$C:$C,0)))</f>
        <v>Industry</v>
      </c>
      <c r="B778" s="375" t="str">
        <f>IF(ISBLANK(INDEX('Policy Characteristics'!B:B,MATCH($C778,'Policy Characteristics'!$C:$C,0))),"",INDEX('Policy Characteristics'!B:B,MATCH($C778,'Policy Characteristics'!$C:$C,0)))</f>
        <v>Electrification</v>
      </c>
      <c r="C778" s="363" t="str">
        <f t="shared" si="39"/>
        <v>Fraction of Eligible Industrial Energy Use Shifted to Electricity</v>
      </c>
      <c r="D778" s="356" t="s">
        <v>873</v>
      </c>
      <c r="E778" t="s">
        <v>913</v>
      </c>
      <c r="F778" t="s">
        <v>874</v>
      </c>
      <c r="G778" s="255" t="s">
        <v>913</v>
      </c>
      <c r="H778" s="18">
        <v>1953</v>
      </c>
      <c r="I778" s="376" t="s">
        <v>731</v>
      </c>
      <c r="J778" s="377" t="str">
        <f>IF(ISBLANK(INDEX('Policy Characteristics'!D:D,MATCH($C778,'Policy Characteristics'!$C:$C,0))),"",INDEX('Policy Characteristics'!D:D,MATCH($C778,'Policy Characteristics'!$C:$C,0)))</f>
        <v>Electrification</v>
      </c>
      <c r="K778" s="363"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63" t="str">
        <f>IF(ISBLANK(INDEX('Policy Characteristics'!I:I,MATCH($C778,'Policy Characteristics'!$C:$C,0))),"",INDEX('Policy Characteristics'!I:I,MATCH($C778,'Policy Characteristics'!$C:$C,0)))</f>
        <v>% of fuel shifted</v>
      </c>
      <c r="P778" s="363"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63" t="str">
        <f>IF(ISBLANK(INDEX('Policy Characteristics'!K:K,MATCH($C778,'Policy Characteristics'!$C:$C,0))),"",INDEX('Policy Characteristics'!K:K,MATCH($C778,'Policy Characteristics'!$C:$C,0)))</f>
        <v>industry-ag-main.html#fuel-switching</v>
      </c>
      <c r="R778" s="363" t="str">
        <f>IF(ISBLANK(INDEX('Policy Characteristics'!L:L,MATCH($C778,'Policy Characteristics'!$C:$C,0))),"",INDEX('Policy Characteristics'!L:L,MATCH($C778,'Policy Characteristics'!$C:$C,0)))</f>
        <v>industry-elec-and-hydrogen.html</v>
      </c>
    </row>
    <row r="779" spans="1:18" ht="19.95" customHeight="1">
      <c r="A779" s="363" t="str">
        <f>IF(ISBLANK(INDEX('Policy Characteristics'!A:A,MATCH($C779,'Policy Characteristics'!$C:$C,0))),"",INDEX('Policy Characteristics'!A:A,MATCH($C779,'Policy Characteristics'!$C:$C,0)))</f>
        <v>Industry</v>
      </c>
      <c r="B779" s="375" t="str">
        <f>IF(ISBLANK(INDEX('Policy Characteristics'!B:B,MATCH($C779,'Policy Characteristics'!$C:$C,0))),"",INDEX('Policy Characteristics'!B:B,MATCH($C779,'Policy Characteristics'!$C:$C,0)))</f>
        <v>Electrification</v>
      </c>
      <c r="C779" s="363" t="str">
        <f t="shared" si="39"/>
        <v>Fraction of Eligible Industrial Energy Use Shifted to Electricity</v>
      </c>
      <c r="D779" s="356" t="s">
        <v>875</v>
      </c>
      <c r="E779" t="s">
        <v>899</v>
      </c>
      <c r="F779" t="s">
        <v>876</v>
      </c>
      <c r="G779" s="255" t="s">
        <v>900</v>
      </c>
      <c r="H779" s="18">
        <v>1954</v>
      </c>
      <c r="I779" s="376" t="s">
        <v>731</v>
      </c>
      <c r="J779" s="377" t="str">
        <f>IF(ISBLANK(INDEX('Policy Characteristics'!D:D,MATCH($C779,'Policy Characteristics'!$C:$C,0))),"",INDEX('Policy Characteristics'!D:D,MATCH($C779,'Policy Characteristics'!$C:$C,0)))</f>
        <v>Electrification</v>
      </c>
      <c r="K779" s="363"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63" t="str">
        <f>IF(ISBLANK(INDEX('Policy Characteristics'!I:I,MATCH($C779,'Policy Characteristics'!$C:$C,0))),"",INDEX('Policy Characteristics'!I:I,MATCH($C779,'Policy Characteristics'!$C:$C,0)))</f>
        <v>% of fuel shifted</v>
      </c>
      <c r="P779" s="363"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63" t="str">
        <f>IF(ISBLANK(INDEX('Policy Characteristics'!K:K,MATCH($C779,'Policy Characteristics'!$C:$C,0))),"",INDEX('Policy Characteristics'!K:K,MATCH($C779,'Policy Characteristics'!$C:$C,0)))</f>
        <v>industry-ag-main.html#fuel-switching</v>
      </c>
      <c r="R779" s="363" t="str">
        <f>IF(ISBLANK(INDEX('Policy Characteristics'!L:L,MATCH($C779,'Policy Characteristics'!$C:$C,0))),"",INDEX('Policy Characteristics'!L:L,MATCH($C779,'Policy Characteristics'!$C:$C,0)))</f>
        <v>industry-elec-and-hydrogen.html</v>
      </c>
    </row>
    <row r="780" spans="1:18" ht="19.95" customHeight="1">
      <c r="A780" s="363" t="str">
        <f>IF(ISBLANK(INDEX('Policy Characteristics'!A:A,MATCH($C780,'Policy Characteristics'!$C:$C,0))),"",INDEX('Policy Characteristics'!A:A,MATCH($C780,'Policy Characteristics'!$C:$C,0)))</f>
        <v>Industry</v>
      </c>
      <c r="B780" s="375" t="str">
        <f>IF(ISBLANK(INDEX('Policy Characteristics'!B:B,MATCH($C780,'Policy Characteristics'!$C:$C,0))),"",INDEX('Policy Characteristics'!B:B,MATCH($C780,'Policy Characteristics'!$C:$C,0)))</f>
        <v>Electrification</v>
      </c>
      <c r="C780" s="363" t="str">
        <f t="shared" si="39"/>
        <v>Fraction of Eligible Industrial Energy Use Shifted to Electricity</v>
      </c>
      <c r="D780" s="356" t="s">
        <v>875</v>
      </c>
      <c r="E780" t="s">
        <v>901</v>
      </c>
      <c r="F780" t="s">
        <v>876</v>
      </c>
      <c r="G780" s="255" t="s">
        <v>902</v>
      </c>
      <c r="H780" s="18">
        <v>1955</v>
      </c>
      <c r="I780" s="376" t="s">
        <v>731</v>
      </c>
      <c r="J780" s="377" t="str">
        <f>IF(ISBLANK(INDEX('Policy Characteristics'!D:D,MATCH($C780,'Policy Characteristics'!$C:$C,0))),"",INDEX('Policy Characteristics'!D:D,MATCH($C780,'Policy Characteristics'!$C:$C,0)))</f>
        <v>Electrification</v>
      </c>
      <c r="K780" s="363"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63" t="str">
        <f>IF(ISBLANK(INDEX('Policy Characteristics'!I:I,MATCH($C780,'Policy Characteristics'!$C:$C,0))),"",INDEX('Policy Characteristics'!I:I,MATCH($C780,'Policy Characteristics'!$C:$C,0)))</f>
        <v>% of fuel shifted</v>
      </c>
      <c r="P780" s="363"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63" t="str">
        <f>IF(ISBLANK(INDEX('Policy Characteristics'!K:K,MATCH($C780,'Policy Characteristics'!$C:$C,0))),"",INDEX('Policy Characteristics'!K:K,MATCH($C780,'Policy Characteristics'!$C:$C,0)))</f>
        <v>industry-ag-main.html#fuel-switching</v>
      </c>
      <c r="R780" s="363" t="str">
        <f>IF(ISBLANK(INDEX('Policy Characteristics'!L:L,MATCH($C780,'Policy Characteristics'!$C:$C,0))),"",INDEX('Policy Characteristics'!L:L,MATCH($C780,'Policy Characteristics'!$C:$C,0)))</f>
        <v>industry-elec-and-hydrogen.html</v>
      </c>
    </row>
    <row r="781" spans="1:18" ht="19.95" customHeight="1">
      <c r="A781" s="363" t="str">
        <f>IF(ISBLANK(INDEX('Policy Characteristics'!A:A,MATCH($C781,'Policy Characteristics'!$C:$C,0))),"",INDEX('Policy Characteristics'!A:A,MATCH($C781,'Policy Characteristics'!$C:$C,0)))</f>
        <v>Industry</v>
      </c>
      <c r="B781" s="375" t="str">
        <f>IF(ISBLANK(INDEX('Policy Characteristics'!B:B,MATCH($C781,'Policy Characteristics'!$C:$C,0))),"",INDEX('Policy Characteristics'!B:B,MATCH($C781,'Policy Characteristics'!$C:$C,0)))</f>
        <v>Electrification</v>
      </c>
      <c r="C781" s="363" t="str">
        <f t="shared" si="39"/>
        <v>Fraction of Eligible Industrial Energy Use Shifted to Electricity</v>
      </c>
      <c r="D781" s="356" t="s">
        <v>875</v>
      </c>
      <c r="E781" t="s">
        <v>903</v>
      </c>
      <c r="F781" t="s">
        <v>876</v>
      </c>
      <c r="G781" s="255" t="s">
        <v>904</v>
      </c>
      <c r="H781" s="18">
        <v>1956</v>
      </c>
      <c r="I781" s="376" t="s">
        <v>731</v>
      </c>
      <c r="J781" s="377" t="str">
        <f>IF(ISBLANK(INDEX('Policy Characteristics'!D:D,MATCH($C781,'Policy Characteristics'!$C:$C,0))),"",INDEX('Policy Characteristics'!D:D,MATCH($C781,'Policy Characteristics'!$C:$C,0)))</f>
        <v>Electrification</v>
      </c>
      <c r="K781" s="363"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63" t="str">
        <f>IF(ISBLANK(INDEX('Policy Characteristics'!I:I,MATCH($C781,'Policy Characteristics'!$C:$C,0))),"",INDEX('Policy Characteristics'!I:I,MATCH($C781,'Policy Characteristics'!$C:$C,0)))</f>
        <v>% of fuel shifted</v>
      </c>
      <c r="P781" s="363"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63" t="str">
        <f>IF(ISBLANK(INDEX('Policy Characteristics'!K:K,MATCH($C781,'Policy Characteristics'!$C:$C,0))),"",INDEX('Policy Characteristics'!K:K,MATCH($C781,'Policy Characteristics'!$C:$C,0)))</f>
        <v>industry-ag-main.html#fuel-switching</v>
      </c>
      <c r="R781" s="363" t="str">
        <f>IF(ISBLANK(INDEX('Policy Characteristics'!L:L,MATCH($C781,'Policy Characteristics'!$C:$C,0))),"",INDEX('Policy Characteristics'!L:L,MATCH($C781,'Policy Characteristics'!$C:$C,0)))</f>
        <v>industry-elec-and-hydrogen.html</v>
      </c>
    </row>
    <row r="782" spans="1:18" ht="19.95" customHeight="1">
      <c r="A782" s="363" t="str">
        <f>IF(ISBLANK(INDEX('Policy Characteristics'!A:A,MATCH($C782,'Policy Characteristics'!$C:$C,0))),"",INDEX('Policy Characteristics'!A:A,MATCH($C782,'Policy Characteristics'!$C:$C,0)))</f>
        <v>Industry</v>
      </c>
      <c r="B782" s="375" t="str">
        <f>IF(ISBLANK(INDEX('Policy Characteristics'!B:B,MATCH($C782,'Policy Characteristics'!$C:$C,0))),"",INDEX('Policy Characteristics'!B:B,MATCH($C782,'Policy Characteristics'!$C:$C,0)))</f>
        <v>Electrification</v>
      </c>
      <c r="C782" s="363" t="str">
        <f t="shared" si="39"/>
        <v>Fraction of Eligible Industrial Energy Use Shifted to Electricity</v>
      </c>
      <c r="D782" s="356" t="s">
        <v>875</v>
      </c>
      <c r="E782" t="s">
        <v>905</v>
      </c>
      <c r="F782" t="s">
        <v>876</v>
      </c>
      <c r="G782" s="255" t="s">
        <v>906</v>
      </c>
      <c r="H782" s="18">
        <v>1957</v>
      </c>
      <c r="I782" s="376" t="s">
        <v>731</v>
      </c>
      <c r="J782" s="377" t="str">
        <f>IF(ISBLANK(INDEX('Policy Characteristics'!D:D,MATCH($C782,'Policy Characteristics'!$C:$C,0))),"",INDEX('Policy Characteristics'!D:D,MATCH($C782,'Policy Characteristics'!$C:$C,0)))</f>
        <v>Electrification</v>
      </c>
      <c r="K782" s="363"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63" t="str">
        <f>IF(ISBLANK(INDEX('Policy Characteristics'!I:I,MATCH($C782,'Policy Characteristics'!$C:$C,0))),"",INDEX('Policy Characteristics'!I:I,MATCH($C782,'Policy Characteristics'!$C:$C,0)))</f>
        <v>% of fuel shifted</v>
      </c>
      <c r="P782" s="363"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63" t="str">
        <f>IF(ISBLANK(INDEX('Policy Characteristics'!K:K,MATCH($C782,'Policy Characteristics'!$C:$C,0))),"",INDEX('Policy Characteristics'!K:K,MATCH($C782,'Policy Characteristics'!$C:$C,0)))</f>
        <v>industry-ag-main.html#fuel-switching</v>
      </c>
      <c r="R782" s="363" t="str">
        <f>IF(ISBLANK(INDEX('Policy Characteristics'!L:L,MATCH($C782,'Policy Characteristics'!$C:$C,0))),"",INDEX('Policy Characteristics'!L:L,MATCH($C782,'Policy Characteristics'!$C:$C,0)))</f>
        <v>industry-elec-and-hydrogen.html</v>
      </c>
    </row>
    <row r="783" spans="1:18" ht="19.95" customHeight="1">
      <c r="A783" s="363" t="str">
        <f>IF(ISBLANK(INDEX('Policy Characteristics'!A:A,MATCH($C783,'Policy Characteristics'!$C:$C,0))),"",INDEX('Policy Characteristics'!A:A,MATCH($C783,'Policy Characteristics'!$C:$C,0)))</f>
        <v>Industry</v>
      </c>
      <c r="B783" s="375" t="str">
        <f>IF(ISBLANK(INDEX('Policy Characteristics'!B:B,MATCH($C783,'Policy Characteristics'!$C:$C,0))),"",INDEX('Policy Characteristics'!B:B,MATCH($C783,'Policy Characteristics'!$C:$C,0)))</f>
        <v>Electrification</v>
      </c>
      <c r="C783" s="363" t="str">
        <f t="shared" si="39"/>
        <v>Fraction of Eligible Industrial Energy Use Shifted to Electricity</v>
      </c>
      <c r="D783" s="356" t="s">
        <v>875</v>
      </c>
      <c r="E783" t="s">
        <v>907</v>
      </c>
      <c r="F783" t="s">
        <v>876</v>
      </c>
      <c r="G783" s="255" t="s">
        <v>908</v>
      </c>
      <c r="H783" s="18">
        <v>1958</v>
      </c>
      <c r="I783" s="376" t="s">
        <v>731</v>
      </c>
      <c r="J783" s="377" t="str">
        <f>IF(ISBLANK(INDEX('Policy Characteristics'!D:D,MATCH($C783,'Policy Characteristics'!$C:$C,0))),"",INDEX('Policy Characteristics'!D:D,MATCH($C783,'Policy Characteristics'!$C:$C,0)))</f>
        <v>Electrification</v>
      </c>
      <c r="K783" s="363"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63" t="str">
        <f>IF(ISBLANK(INDEX('Policy Characteristics'!I:I,MATCH($C783,'Policy Characteristics'!$C:$C,0))),"",INDEX('Policy Characteristics'!I:I,MATCH($C783,'Policy Characteristics'!$C:$C,0)))</f>
        <v>% of fuel shifted</v>
      </c>
      <c r="P783" s="363"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63" t="str">
        <f>IF(ISBLANK(INDEX('Policy Characteristics'!K:K,MATCH($C783,'Policy Characteristics'!$C:$C,0))),"",INDEX('Policy Characteristics'!K:K,MATCH($C783,'Policy Characteristics'!$C:$C,0)))</f>
        <v>industry-ag-main.html#fuel-switching</v>
      </c>
      <c r="R783" s="363" t="str">
        <f>IF(ISBLANK(INDEX('Policy Characteristics'!L:L,MATCH($C783,'Policy Characteristics'!$C:$C,0))),"",INDEX('Policy Characteristics'!L:L,MATCH($C783,'Policy Characteristics'!$C:$C,0)))</f>
        <v>industry-elec-and-hydrogen.html</v>
      </c>
    </row>
    <row r="784" spans="1:18" ht="19.95" customHeight="1">
      <c r="A784" s="363" t="str">
        <f>IF(ISBLANK(INDEX('Policy Characteristics'!A:A,MATCH($C784,'Policy Characteristics'!$C:$C,0))),"",INDEX('Policy Characteristics'!A:A,MATCH($C784,'Policy Characteristics'!$C:$C,0)))</f>
        <v>Industry</v>
      </c>
      <c r="B784" s="375" t="str">
        <f>IF(ISBLANK(INDEX('Policy Characteristics'!B:B,MATCH($C784,'Policy Characteristics'!$C:$C,0))),"",INDEX('Policy Characteristics'!B:B,MATCH($C784,'Policy Characteristics'!$C:$C,0)))</f>
        <v>Electrification</v>
      </c>
      <c r="C784" s="363" t="str">
        <f t="shared" si="39"/>
        <v>Fraction of Eligible Industrial Energy Use Shifted to Electricity</v>
      </c>
      <c r="D784" s="356" t="s">
        <v>875</v>
      </c>
      <c r="E784" t="s">
        <v>909</v>
      </c>
      <c r="F784" t="s">
        <v>876</v>
      </c>
      <c r="G784" s="255" t="s">
        <v>910</v>
      </c>
      <c r="H784" s="18">
        <v>1959</v>
      </c>
      <c r="I784" s="376" t="s">
        <v>731</v>
      </c>
      <c r="J784" s="377" t="str">
        <f>IF(ISBLANK(INDEX('Policy Characteristics'!D:D,MATCH($C784,'Policy Characteristics'!$C:$C,0))),"",INDEX('Policy Characteristics'!D:D,MATCH($C784,'Policy Characteristics'!$C:$C,0)))</f>
        <v>Electrification</v>
      </c>
      <c r="K784" s="363"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63" t="str">
        <f>IF(ISBLANK(INDEX('Policy Characteristics'!I:I,MATCH($C784,'Policy Characteristics'!$C:$C,0))),"",INDEX('Policy Characteristics'!I:I,MATCH($C784,'Policy Characteristics'!$C:$C,0)))</f>
        <v>% of fuel shifted</v>
      </c>
      <c r="P784" s="363"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63" t="str">
        <f>IF(ISBLANK(INDEX('Policy Characteristics'!K:K,MATCH($C784,'Policy Characteristics'!$C:$C,0))),"",INDEX('Policy Characteristics'!K:K,MATCH($C784,'Policy Characteristics'!$C:$C,0)))</f>
        <v>industry-ag-main.html#fuel-switching</v>
      </c>
      <c r="R784" s="363" t="str">
        <f>IF(ISBLANK(INDEX('Policy Characteristics'!L:L,MATCH($C784,'Policy Characteristics'!$C:$C,0))),"",INDEX('Policy Characteristics'!L:L,MATCH($C784,'Policy Characteristics'!$C:$C,0)))</f>
        <v>industry-elec-and-hydrogen.html</v>
      </c>
    </row>
    <row r="785" spans="1:18" ht="19.95" customHeight="1">
      <c r="A785" s="363" t="str">
        <f>IF(ISBLANK(INDEX('Policy Characteristics'!A:A,MATCH($C785,'Policy Characteristics'!$C:$C,0))),"",INDEX('Policy Characteristics'!A:A,MATCH($C785,'Policy Characteristics'!$C:$C,0)))</f>
        <v>Industry</v>
      </c>
      <c r="B785" s="375" t="str">
        <f>IF(ISBLANK(INDEX('Policy Characteristics'!B:B,MATCH($C785,'Policy Characteristics'!$C:$C,0))),"",INDEX('Policy Characteristics'!B:B,MATCH($C785,'Policy Characteristics'!$C:$C,0)))</f>
        <v>Electrification</v>
      </c>
      <c r="C785" s="363" t="str">
        <f t="shared" si="39"/>
        <v>Fraction of Eligible Industrial Energy Use Shifted to Electricity</v>
      </c>
      <c r="D785" s="356" t="s">
        <v>875</v>
      </c>
      <c r="E785" t="s">
        <v>911</v>
      </c>
      <c r="F785" t="s">
        <v>876</v>
      </c>
      <c r="G785" s="255" t="s">
        <v>912</v>
      </c>
      <c r="H785" s="18">
        <v>1960</v>
      </c>
      <c r="I785" s="376" t="s">
        <v>731</v>
      </c>
      <c r="J785" s="377" t="str">
        <f>IF(ISBLANK(INDEX('Policy Characteristics'!D:D,MATCH($C785,'Policy Characteristics'!$C:$C,0))),"",INDEX('Policy Characteristics'!D:D,MATCH($C785,'Policy Characteristics'!$C:$C,0)))</f>
        <v>Electrification</v>
      </c>
      <c r="K785" s="363"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63" t="str">
        <f>IF(ISBLANK(INDEX('Policy Characteristics'!I:I,MATCH($C785,'Policy Characteristics'!$C:$C,0))),"",INDEX('Policy Characteristics'!I:I,MATCH($C785,'Policy Characteristics'!$C:$C,0)))</f>
        <v>% of fuel shifted</v>
      </c>
      <c r="P785" s="363"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63" t="str">
        <f>IF(ISBLANK(INDEX('Policy Characteristics'!K:K,MATCH($C785,'Policy Characteristics'!$C:$C,0))),"",INDEX('Policy Characteristics'!K:K,MATCH($C785,'Policy Characteristics'!$C:$C,0)))</f>
        <v>industry-ag-main.html#fuel-switching</v>
      </c>
      <c r="R785" s="363" t="str">
        <f>IF(ISBLANK(INDEX('Policy Characteristics'!L:L,MATCH($C785,'Policy Characteristics'!$C:$C,0))),"",INDEX('Policy Characteristics'!L:L,MATCH($C785,'Policy Characteristics'!$C:$C,0)))</f>
        <v>industry-elec-and-hydrogen.html</v>
      </c>
    </row>
    <row r="786" spans="1:18" ht="19.95" customHeight="1">
      <c r="A786" s="363" t="str">
        <f>IF(ISBLANK(INDEX('Policy Characteristics'!A:A,MATCH($C786,'Policy Characteristics'!$C:$C,0))),"",INDEX('Policy Characteristics'!A:A,MATCH($C786,'Policy Characteristics'!$C:$C,0)))</f>
        <v>Industry</v>
      </c>
      <c r="B786" s="375" t="str">
        <f>IF(ISBLANK(INDEX('Policy Characteristics'!B:B,MATCH($C786,'Policy Characteristics'!$C:$C,0))),"",INDEX('Policy Characteristics'!B:B,MATCH($C786,'Policy Characteristics'!$C:$C,0)))</f>
        <v>Electrification</v>
      </c>
      <c r="C786" s="363" t="str">
        <f t="shared" si="39"/>
        <v>Fraction of Eligible Industrial Energy Use Shifted to Electricity</v>
      </c>
      <c r="D786" s="356" t="s">
        <v>875</v>
      </c>
      <c r="E786" t="s">
        <v>913</v>
      </c>
      <c r="F786" t="s">
        <v>876</v>
      </c>
      <c r="G786" s="255" t="s">
        <v>913</v>
      </c>
      <c r="H786" s="18">
        <v>1961</v>
      </c>
      <c r="I786" s="376" t="s">
        <v>731</v>
      </c>
      <c r="J786" s="377" t="str">
        <f>IF(ISBLANK(INDEX('Policy Characteristics'!D:D,MATCH($C786,'Policy Characteristics'!$C:$C,0))),"",INDEX('Policy Characteristics'!D:D,MATCH($C786,'Policy Characteristics'!$C:$C,0)))</f>
        <v>Electrification</v>
      </c>
      <c r="K786" s="363"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63" t="str">
        <f>IF(ISBLANK(INDEX('Policy Characteristics'!I:I,MATCH($C786,'Policy Characteristics'!$C:$C,0))),"",INDEX('Policy Characteristics'!I:I,MATCH($C786,'Policy Characteristics'!$C:$C,0)))</f>
        <v>% of fuel shifted</v>
      </c>
      <c r="P786" s="363"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63" t="str">
        <f>IF(ISBLANK(INDEX('Policy Characteristics'!K:K,MATCH($C786,'Policy Characteristics'!$C:$C,0))),"",INDEX('Policy Characteristics'!K:K,MATCH($C786,'Policy Characteristics'!$C:$C,0)))</f>
        <v>industry-ag-main.html#fuel-switching</v>
      </c>
      <c r="R786" s="363" t="str">
        <f>IF(ISBLANK(INDEX('Policy Characteristics'!L:L,MATCH($C786,'Policy Characteristics'!$C:$C,0))),"",INDEX('Policy Characteristics'!L:L,MATCH($C786,'Policy Characteristics'!$C:$C,0)))</f>
        <v>industry-elec-and-hydrogen.html</v>
      </c>
    </row>
    <row r="787" spans="1:18" ht="19.95" customHeight="1">
      <c r="A787" s="363" t="str">
        <f>IF(ISBLANK(INDEX('Policy Characteristics'!A:A,MATCH($C787,'Policy Characteristics'!$C:$C,0))),"",INDEX('Policy Characteristics'!A:A,MATCH($C787,'Policy Characteristics'!$C:$C,0)))</f>
        <v>Industry</v>
      </c>
      <c r="B787" s="375" t="str">
        <f>IF(ISBLANK(INDEX('Policy Characteristics'!B:B,MATCH($C787,'Policy Characteristics'!$C:$C,0))),"",INDEX('Policy Characteristics'!B:B,MATCH($C787,'Policy Characteristics'!$C:$C,0)))</f>
        <v>Electrification</v>
      </c>
      <c r="C787" s="363" t="str">
        <f t="shared" si="39"/>
        <v>Fraction of Eligible Industrial Energy Use Shifted to Electricity</v>
      </c>
      <c r="D787" s="356" t="s">
        <v>877</v>
      </c>
      <c r="E787" t="s">
        <v>899</v>
      </c>
      <c r="F787" t="s">
        <v>878</v>
      </c>
      <c r="G787" s="255" t="s">
        <v>900</v>
      </c>
      <c r="H787" s="18">
        <v>1962</v>
      </c>
      <c r="I787" s="376" t="s">
        <v>731</v>
      </c>
      <c r="J787" s="377" t="str">
        <f>IF(ISBLANK(INDEX('Policy Characteristics'!D:D,MATCH($C787,'Policy Characteristics'!$C:$C,0))),"",INDEX('Policy Characteristics'!D:D,MATCH($C787,'Policy Characteristics'!$C:$C,0)))</f>
        <v>Electrification</v>
      </c>
      <c r="K787" s="363"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63" t="str">
        <f>IF(ISBLANK(INDEX('Policy Characteristics'!I:I,MATCH($C787,'Policy Characteristics'!$C:$C,0))),"",INDEX('Policy Characteristics'!I:I,MATCH($C787,'Policy Characteristics'!$C:$C,0)))</f>
        <v>% of fuel shifted</v>
      </c>
      <c r="P787" s="363"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63" t="str">
        <f>IF(ISBLANK(INDEX('Policy Characteristics'!K:K,MATCH($C787,'Policy Characteristics'!$C:$C,0))),"",INDEX('Policy Characteristics'!K:K,MATCH($C787,'Policy Characteristics'!$C:$C,0)))</f>
        <v>industry-ag-main.html#fuel-switching</v>
      </c>
      <c r="R787" s="363" t="str">
        <f>IF(ISBLANK(INDEX('Policy Characteristics'!L:L,MATCH($C787,'Policy Characteristics'!$C:$C,0))),"",INDEX('Policy Characteristics'!L:L,MATCH($C787,'Policy Characteristics'!$C:$C,0)))</f>
        <v>industry-elec-and-hydrogen.html</v>
      </c>
    </row>
    <row r="788" spans="1:18" ht="19.95" customHeight="1">
      <c r="A788" s="363" t="str">
        <f>IF(ISBLANK(INDEX('Policy Characteristics'!A:A,MATCH($C788,'Policy Characteristics'!$C:$C,0))),"",INDEX('Policy Characteristics'!A:A,MATCH($C788,'Policy Characteristics'!$C:$C,0)))</f>
        <v>Industry</v>
      </c>
      <c r="B788" s="375" t="str">
        <f>IF(ISBLANK(INDEX('Policy Characteristics'!B:B,MATCH($C788,'Policy Characteristics'!$C:$C,0))),"",INDEX('Policy Characteristics'!B:B,MATCH($C788,'Policy Characteristics'!$C:$C,0)))</f>
        <v>Electrification</v>
      </c>
      <c r="C788" s="363" t="str">
        <f t="shared" si="39"/>
        <v>Fraction of Eligible Industrial Energy Use Shifted to Electricity</v>
      </c>
      <c r="D788" s="356" t="s">
        <v>877</v>
      </c>
      <c r="E788" t="s">
        <v>901</v>
      </c>
      <c r="F788" t="s">
        <v>878</v>
      </c>
      <c r="G788" s="255" t="s">
        <v>902</v>
      </c>
      <c r="H788" s="18">
        <v>1963</v>
      </c>
      <c r="I788" s="376" t="s">
        <v>731</v>
      </c>
      <c r="J788" s="377" t="str">
        <f>IF(ISBLANK(INDEX('Policy Characteristics'!D:D,MATCH($C788,'Policy Characteristics'!$C:$C,0))),"",INDEX('Policy Characteristics'!D:D,MATCH($C788,'Policy Characteristics'!$C:$C,0)))</f>
        <v>Electrification</v>
      </c>
      <c r="K788" s="363"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63" t="str">
        <f>IF(ISBLANK(INDEX('Policy Characteristics'!I:I,MATCH($C788,'Policy Characteristics'!$C:$C,0))),"",INDEX('Policy Characteristics'!I:I,MATCH($C788,'Policy Characteristics'!$C:$C,0)))</f>
        <v>% of fuel shifted</v>
      </c>
      <c r="P788" s="363"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63" t="str">
        <f>IF(ISBLANK(INDEX('Policy Characteristics'!K:K,MATCH($C788,'Policy Characteristics'!$C:$C,0))),"",INDEX('Policy Characteristics'!K:K,MATCH($C788,'Policy Characteristics'!$C:$C,0)))</f>
        <v>industry-ag-main.html#fuel-switching</v>
      </c>
      <c r="R788" s="363" t="str">
        <f>IF(ISBLANK(INDEX('Policy Characteristics'!L:L,MATCH($C788,'Policy Characteristics'!$C:$C,0))),"",INDEX('Policy Characteristics'!L:L,MATCH($C788,'Policy Characteristics'!$C:$C,0)))</f>
        <v>industry-elec-and-hydrogen.html</v>
      </c>
    </row>
    <row r="789" spans="1:18" ht="19.95" customHeight="1">
      <c r="A789" s="363" t="str">
        <f>IF(ISBLANK(INDEX('Policy Characteristics'!A:A,MATCH($C789,'Policy Characteristics'!$C:$C,0))),"",INDEX('Policy Characteristics'!A:A,MATCH($C789,'Policy Characteristics'!$C:$C,0)))</f>
        <v>Industry</v>
      </c>
      <c r="B789" s="375" t="str">
        <f>IF(ISBLANK(INDEX('Policy Characteristics'!B:B,MATCH($C789,'Policy Characteristics'!$C:$C,0))),"",INDEX('Policy Characteristics'!B:B,MATCH($C789,'Policy Characteristics'!$C:$C,0)))</f>
        <v>Electrification</v>
      </c>
      <c r="C789" s="363" t="str">
        <f t="shared" si="39"/>
        <v>Fraction of Eligible Industrial Energy Use Shifted to Electricity</v>
      </c>
      <c r="D789" s="356" t="s">
        <v>877</v>
      </c>
      <c r="E789" t="s">
        <v>903</v>
      </c>
      <c r="F789" t="s">
        <v>878</v>
      </c>
      <c r="G789" s="255" t="s">
        <v>904</v>
      </c>
      <c r="H789" s="18">
        <v>1964</v>
      </c>
      <c r="I789" s="376" t="s">
        <v>731</v>
      </c>
      <c r="J789" s="377" t="str">
        <f>IF(ISBLANK(INDEX('Policy Characteristics'!D:D,MATCH($C789,'Policy Characteristics'!$C:$C,0))),"",INDEX('Policy Characteristics'!D:D,MATCH($C789,'Policy Characteristics'!$C:$C,0)))</f>
        <v>Electrification</v>
      </c>
      <c r="K789" s="363"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63" t="str">
        <f>IF(ISBLANK(INDEX('Policy Characteristics'!I:I,MATCH($C789,'Policy Characteristics'!$C:$C,0))),"",INDEX('Policy Characteristics'!I:I,MATCH($C789,'Policy Characteristics'!$C:$C,0)))</f>
        <v>% of fuel shifted</v>
      </c>
      <c r="P789" s="363"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63" t="str">
        <f>IF(ISBLANK(INDEX('Policy Characteristics'!K:K,MATCH($C789,'Policy Characteristics'!$C:$C,0))),"",INDEX('Policy Characteristics'!K:K,MATCH($C789,'Policy Characteristics'!$C:$C,0)))</f>
        <v>industry-ag-main.html#fuel-switching</v>
      </c>
      <c r="R789" s="363" t="str">
        <f>IF(ISBLANK(INDEX('Policy Characteristics'!L:L,MATCH($C789,'Policy Characteristics'!$C:$C,0))),"",INDEX('Policy Characteristics'!L:L,MATCH($C789,'Policy Characteristics'!$C:$C,0)))</f>
        <v>industry-elec-and-hydrogen.html</v>
      </c>
    </row>
    <row r="790" spans="1:18" ht="19.95" customHeight="1">
      <c r="A790" s="363" t="str">
        <f>IF(ISBLANK(INDEX('Policy Characteristics'!A:A,MATCH($C790,'Policy Characteristics'!$C:$C,0))),"",INDEX('Policy Characteristics'!A:A,MATCH($C790,'Policy Characteristics'!$C:$C,0)))</f>
        <v>Industry</v>
      </c>
      <c r="B790" s="375" t="str">
        <f>IF(ISBLANK(INDEX('Policy Characteristics'!B:B,MATCH($C790,'Policy Characteristics'!$C:$C,0))),"",INDEX('Policy Characteristics'!B:B,MATCH($C790,'Policy Characteristics'!$C:$C,0)))</f>
        <v>Electrification</v>
      </c>
      <c r="C790" s="363" t="str">
        <f t="shared" si="39"/>
        <v>Fraction of Eligible Industrial Energy Use Shifted to Electricity</v>
      </c>
      <c r="D790" s="356" t="s">
        <v>877</v>
      </c>
      <c r="E790" t="s">
        <v>905</v>
      </c>
      <c r="F790" t="s">
        <v>878</v>
      </c>
      <c r="G790" s="255" t="s">
        <v>906</v>
      </c>
      <c r="H790" s="18">
        <v>1965</v>
      </c>
      <c r="I790" s="376" t="s">
        <v>731</v>
      </c>
      <c r="J790" s="377" t="str">
        <f>IF(ISBLANK(INDEX('Policy Characteristics'!D:D,MATCH($C790,'Policy Characteristics'!$C:$C,0))),"",INDEX('Policy Characteristics'!D:D,MATCH($C790,'Policy Characteristics'!$C:$C,0)))</f>
        <v>Electrification</v>
      </c>
      <c r="K790" s="363"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63" t="str">
        <f>IF(ISBLANK(INDEX('Policy Characteristics'!I:I,MATCH($C790,'Policy Characteristics'!$C:$C,0))),"",INDEX('Policy Characteristics'!I:I,MATCH($C790,'Policy Characteristics'!$C:$C,0)))</f>
        <v>% of fuel shifted</v>
      </c>
      <c r="P790" s="363"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63" t="str">
        <f>IF(ISBLANK(INDEX('Policy Characteristics'!K:K,MATCH($C790,'Policy Characteristics'!$C:$C,0))),"",INDEX('Policy Characteristics'!K:K,MATCH($C790,'Policy Characteristics'!$C:$C,0)))</f>
        <v>industry-ag-main.html#fuel-switching</v>
      </c>
      <c r="R790" s="363" t="str">
        <f>IF(ISBLANK(INDEX('Policy Characteristics'!L:L,MATCH($C790,'Policy Characteristics'!$C:$C,0))),"",INDEX('Policy Characteristics'!L:L,MATCH($C790,'Policy Characteristics'!$C:$C,0)))</f>
        <v>industry-elec-and-hydrogen.html</v>
      </c>
    </row>
    <row r="791" spans="1:18" ht="19.95" customHeight="1">
      <c r="A791" s="363" t="str">
        <f>IF(ISBLANK(INDEX('Policy Characteristics'!A:A,MATCH($C791,'Policy Characteristics'!$C:$C,0))),"",INDEX('Policy Characteristics'!A:A,MATCH($C791,'Policy Characteristics'!$C:$C,0)))</f>
        <v>Industry</v>
      </c>
      <c r="B791" s="375" t="str">
        <f>IF(ISBLANK(INDEX('Policy Characteristics'!B:B,MATCH($C791,'Policy Characteristics'!$C:$C,0))),"",INDEX('Policy Characteristics'!B:B,MATCH($C791,'Policy Characteristics'!$C:$C,0)))</f>
        <v>Electrification</v>
      </c>
      <c r="C791" s="363" t="str">
        <f t="shared" si="39"/>
        <v>Fraction of Eligible Industrial Energy Use Shifted to Electricity</v>
      </c>
      <c r="D791" s="356" t="s">
        <v>877</v>
      </c>
      <c r="E791" t="s">
        <v>907</v>
      </c>
      <c r="F791" t="s">
        <v>878</v>
      </c>
      <c r="G791" s="255" t="s">
        <v>908</v>
      </c>
      <c r="H791" s="18">
        <v>1966</v>
      </c>
      <c r="I791" s="376" t="s">
        <v>731</v>
      </c>
      <c r="J791" s="377" t="str">
        <f>IF(ISBLANK(INDEX('Policy Characteristics'!D:D,MATCH($C791,'Policy Characteristics'!$C:$C,0))),"",INDEX('Policy Characteristics'!D:D,MATCH($C791,'Policy Characteristics'!$C:$C,0)))</f>
        <v>Electrification</v>
      </c>
      <c r="K791" s="363"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63" t="str">
        <f>IF(ISBLANK(INDEX('Policy Characteristics'!I:I,MATCH($C791,'Policy Characteristics'!$C:$C,0))),"",INDEX('Policy Characteristics'!I:I,MATCH($C791,'Policy Characteristics'!$C:$C,0)))</f>
        <v>% of fuel shifted</v>
      </c>
      <c r="P791" s="363"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63" t="str">
        <f>IF(ISBLANK(INDEX('Policy Characteristics'!K:K,MATCH($C791,'Policy Characteristics'!$C:$C,0))),"",INDEX('Policy Characteristics'!K:K,MATCH($C791,'Policy Characteristics'!$C:$C,0)))</f>
        <v>industry-ag-main.html#fuel-switching</v>
      </c>
      <c r="R791" s="363" t="str">
        <f>IF(ISBLANK(INDEX('Policy Characteristics'!L:L,MATCH($C791,'Policy Characteristics'!$C:$C,0))),"",INDEX('Policy Characteristics'!L:L,MATCH($C791,'Policy Characteristics'!$C:$C,0)))</f>
        <v>industry-elec-and-hydrogen.html</v>
      </c>
    </row>
    <row r="792" spans="1:18" ht="19.95" customHeight="1">
      <c r="A792" s="363" t="str">
        <f>IF(ISBLANK(INDEX('Policy Characteristics'!A:A,MATCH($C792,'Policy Characteristics'!$C:$C,0))),"",INDEX('Policy Characteristics'!A:A,MATCH($C792,'Policy Characteristics'!$C:$C,0)))</f>
        <v>Industry</v>
      </c>
      <c r="B792" s="375" t="str">
        <f>IF(ISBLANK(INDEX('Policy Characteristics'!B:B,MATCH($C792,'Policy Characteristics'!$C:$C,0))),"",INDEX('Policy Characteristics'!B:B,MATCH($C792,'Policy Characteristics'!$C:$C,0)))</f>
        <v>Electrification</v>
      </c>
      <c r="C792" s="363" t="str">
        <f t="shared" si="39"/>
        <v>Fraction of Eligible Industrial Energy Use Shifted to Electricity</v>
      </c>
      <c r="D792" s="356" t="s">
        <v>877</v>
      </c>
      <c r="E792" t="s">
        <v>909</v>
      </c>
      <c r="F792" t="s">
        <v>878</v>
      </c>
      <c r="G792" s="255" t="s">
        <v>910</v>
      </c>
      <c r="H792" s="18">
        <v>1967</v>
      </c>
      <c r="I792" s="376" t="s">
        <v>731</v>
      </c>
      <c r="J792" s="377" t="str">
        <f>IF(ISBLANK(INDEX('Policy Characteristics'!D:D,MATCH($C792,'Policy Characteristics'!$C:$C,0))),"",INDEX('Policy Characteristics'!D:D,MATCH($C792,'Policy Characteristics'!$C:$C,0)))</f>
        <v>Electrification</v>
      </c>
      <c r="K792" s="363"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63" t="str">
        <f>IF(ISBLANK(INDEX('Policy Characteristics'!I:I,MATCH($C792,'Policy Characteristics'!$C:$C,0))),"",INDEX('Policy Characteristics'!I:I,MATCH($C792,'Policy Characteristics'!$C:$C,0)))</f>
        <v>% of fuel shifted</v>
      </c>
      <c r="P792" s="363"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63" t="str">
        <f>IF(ISBLANK(INDEX('Policy Characteristics'!K:K,MATCH($C792,'Policy Characteristics'!$C:$C,0))),"",INDEX('Policy Characteristics'!K:K,MATCH($C792,'Policy Characteristics'!$C:$C,0)))</f>
        <v>industry-ag-main.html#fuel-switching</v>
      </c>
      <c r="R792" s="363" t="str">
        <f>IF(ISBLANK(INDEX('Policy Characteristics'!L:L,MATCH($C792,'Policy Characteristics'!$C:$C,0))),"",INDEX('Policy Characteristics'!L:L,MATCH($C792,'Policy Characteristics'!$C:$C,0)))</f>
        <v>industry-elec-and-hydrogen.html</v>
      </c>
    </row>
    <row r="793" spans="1:18" ht="19.95" customHeight="1">
      <c r="A793" s="363" t="str">
        <f>IF(ISBLANK(INDEX('Policy Characteristics'!A:A,MATCH($C793,'Policy Characteristics'!$C:$C,0))),"",INDEX('Policy Characteristics'!A:A,MATCH($C793,'Policy Characteristics'!$C:$C,0)))</f>
        <v>Industry</v>
      </c>
      <c r="B793" s="375" t="str">
        <f>IF(ISBLANK(INDEX('Policy Characteristics'!B:B,MATCH($C793,'Policy Characteristics'!$C:$C,0))),"",INDEX('Policy Characteristics'!B:B,MATCH($C793,'Policy Characteristics'!$C:$C,0)))</f>
        <v>Electrification</v>
      </c>
      <c r="C793" s="363" t="str">
        <f t="shared" si="39"/>
        <v>Fraction of Eligible Industrial Energy Use Shifted to Electricity</v>
      </c>
      <c r="D793" s="356" t="s">
        <v>877</v>
      </c>
      <c r="E793" t="s">
        <v>911</v>
      </c>
      <c r="F793" t="s">
        <v>878</v>
      </c>
      <c r="G793" s="255" t="s">
        <v>912</v>
      </c>
      <c r="H793" s="18">
        <v>1968</v>
      </c>
      <c r="I793" s="376" t="s">
        <v>731</v>
      </c>
      <c r="J793" s="377" t="str">
        <f>IF(ISBLANK(INDEX('Policy Characteristics'!D:D,MATCH($C793,'Policy Characteristics'!$C:$C,0))),"",INDEX('Policy Characteristics'!D:D,MATCH($C793,'Policy Characteristics'!$C:$C,0)))</f>
        <v>Electrification</v>
      </c>
      <c r="K793" s="363"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63" t="str">
        <f>IF(ISBLANK(INDEX('Policy Characteristics'!I:I,MATCH($C793,'Policy Characteristics'!$C:$C,0))),"",INDEX('Policy Characteristics'!I:I,MATCH($C793,'Policy Characteristics'!$C:$C,0)))</f>
        <v>% of fuel shifted</v>
      </c>
      <c r="P793" s="363"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63" t="str">
        <f>IF(ISBLANK(INDEX('Policy Characteristics'!K:K,MATCH($C793,'Policy Characteristics'!$C:$C,0))),"",INDEX('Policy Characteristics'!K:K,MATCH($C793,'Policy Characteristics'!$C:$C,0)))</f>
        <v>industry-ag-main.html#fuel-switching</v>
      </c>
      <c r="R793" s="363" t="str">
        <f>IF(ISBLANK(INDEX('Policy Characteristics'!L:L,MATCH($C793,'Policy Characteristics'!$C:$C,0))),"",INDEX('Policy Characteristics'!L:L,MATCH($C793,'Policy Characteristics'!$C:$C,0)))</f>
        <v>industry-elec-and-hydrogen.html</v>
      </c>
    </row>
    <row r="794" spans="1:18" ht="19.95" customHeight="1">
      <c r="A794" s="363" t="str">
        <f>IF(ISBLANK(INDEX('Policy Characteristics'!A:A,MATCH($C794,'Policy Characteristics'!$C:$C,0))),"",INDEX('Policy Characteristics'!A:A,MATCH($C794,'Policy Characteristics'!$C:$C,0)))</f>
        <v>Industry</v>
      </c>
      <c r="B794" s="375" t="str">
        <f>IF(ISBLANK(INDEX('Policy Characteristics'!B:B,MATCH($C794,'Policy Characteristics'!$C:$C,0))),"",INDEX('Policy Characteristics'!B:B,MATCH($C794,'Policy Characteristics'!$C:$C,0)))</f>
        <v>Electrification</v>
      </c>
      <c r="C794" s="363" t="str">
        <f t="shared" si="39"/>
        <v>Fraction of Eligible Industrial Energy Use Shifted to Electricity</v>
      </c>
      <c r="D794" s="356" t="s">
        <v>877</v>
      </c>
      <c r="E794" t="s">
        <v>913</v>
      </c>
      <c r="F794" t="s">
        <v>878</v>
      </c>
      <c r="G794" s="255" t="s">
        <v>913</v>
      </c>
      <c r="H794" s="18">
        <v>1969</v>
      </c>
      <c r="I794" s="376" t="s">
        <v>731</v>
      </c>
      <c r="J794" s="377" t="str">
        <f>IF(ISBLANK(INDEX('Policy Characteristics'!D:D,MATCH($C794,'Policy Characteristics'!$C:$C,0))),"",INDEX('Policy Characteristics'!D:D,MATCH($C794,'Policy Characteristics'!$C:$C,0)))</f>
        <v>Electrification</v>
      </c>
      <c r="K794" s="363"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63" t="str">
        <f>IF(ISBLANK(INDEX('Policy Characteristics'!I:I,MATCH($C794,'Policy Characteristics'!$C:$C,0))),"",INDEX('Policy Characteristics'!I:I,MATCH($C794,'Policy Characteristics'!$C:$C,0)))</f>
        <v>% of fuel shifted</v>
      </c>
      <c r="P794" s="363"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63" t="str">
        <f>IF(ISBLANK(INDEX('Policy Characteristics'!K:K,MATCH($C794,'Policy Characteristics'!$C:$C,0))),"",INDEX('Policy Characteristics'!K:K,MATCH($C794,'Policy Characteristics'!$C:$C,0)))</f>
        <v>industry-ag-main.html#fuel-switching</v>
      </c>
      <c r="R794" s="363" t="str">
        <f>IF(ISBLANK(INDEX('Policy Characteristics'!L:L,MATCH($C794,'Policy Characteristics'!$C:$C,0))),"",INDEX('Policy Characteristics'!L:L,MATCH($C794,'Policy Characteristics'!$C:$C,0)))</f>
        <v>industry-elec-and-hydrogen.html</v>
      </c>
    </row>
    <row r="795" spans="1:18" ht="19.95" customHeight="1">
      <c r="A795" s="363" t="str">
        <f>IF(ISBLANK(INDEX('Policy Characteristics'!A:A,MATCH($C795,'Policy Characteristics'!$C:$C,0))),"",INDEX('Policy Characteristics'!A:A,MATCH($C795,'Policy Characteristics'!$C:$C,0)))</f>
        <v>Industry</v>
      </c>
      <c r="B795" s="375" t="str">
        <f>IF(ISBLANK(INDEX('Policy Characteristics'!B:B,MATCH($C795,'Policy Characteristics'!$C:$C,0))),"",INDEX('Policy Characteristics'!B:B,MATCH($C795,'Policy Characteristics'!$C:$C,0)))</f>
        <v>Electrification</v>
      </c>
      <c r="C795" s="363" t="str">
        <f t="shared" si="39"/>
        <v>Fraction of Eligible Industrial Energy Use Shifted to Electricity</v>
      </c>
      <c r="D795" s="356" t="s">
        <v>879</v>
      </c>
      <c r="E795" t="s">
        <v>899</v>
      </c>
      <c r="F795" t="s">
        <v>880</v>
      </c>
      <c r="G795" s="255" t="s">
        <v>900</v>
      </c>
      <c r="H795" s="18">
        <v>1970</v>
      </c>
      <c r="I795" s="376" t="s">
        <v>731</v>
      </c>
      <c r="J795" s="377" t="str">
        <f>IF(ISBLANK(INDEX('Policy Characteristics'!D:D,MATCH($C795,'Policy Characteristics'!$C:$C,0))),"",INDEX('Policy Characteristics'!D:D,MATCH($C795,'Policy Characteristics'!$C:$C,0)))</f>
        <v>Electrification</v>
      </c>
      <c r="K795" s="363"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63" t="str">
        <f>IF(ISBLANK(INDEX('Policy Characteristics'!I:I,MATCH($C795,'Policy Characteristics'!$C:$C,0))),"",INDEX('Policy Characteristics'!I:I,MATCH($C795,'Policy Characteristics'!$C:$C,0)))</f>
        <v>% of fuel shifted</v>
      </c>
      <c r="P795" s="363"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63" t="str">
        <f>IF(ISBLANK(INDEX('Policy Characteristics'!K:K,MATCH($C795,'Policy Characteristics'!$C:$C,0))),"",INDEX('Policy Characteristics'!K:K,MATCH($C795,'Policy Characteristics'!$C:$C,0)))</f>
        <v>industry-ag-main.html#fuel-switching</v>
      </c>
      <c r="R795" s="363" t="str">
        <f>IF(ISBLANK(INDEX('Policy Characteristics'!L:L,MATCH($C795,'Policy Characteristics'!$C:$C,0))),"",INDEX('Policy Characteristics'!L:L,MATCH($C795,'Policy Characteristics'!$C:$C,0)))</f>
        <v>industry-elec-and-hydrogen.html</v>
      </c>
    </row>
    <row r="796" spans="1:18" ht="19.95" customHeight="1">
      <c r="A796" s="363" t="str">
        <f>IF(ISBLANK(INDEX('Policy Characteristics'!A:A,MATCH($C796,'Policy Characteristics'!$C:$C,0))),"",INDEX('Policy Characteristics'!A:A,MATCH($C796,'Policy Characteristics'!$C:$C,0)))</f>
        <v>Industry</v>
      </c>
      <c r="B796" s="375" t="str">
        <f>IF(ISBLANK(INDEX('Policy Characteristics'!B:B,MATCH($C796,'Policy Characteristics'!$C:$C,0))),"",INDEX('Policy Characteristics'!B:B,MATCH($C796,'Policy Characteristics'!$C:$C,0)))</f>
        <v>Electrification</v>
      </c>
      <c r="C796" s="363" t="str">
        <f t="shared" si="39"/>
        <v>Fraction of Eligible Industrial Energy Use Shifted to Electricity</v>
      </c>
      <c r="D796" s="356" t="s">
        <v>879</v>
      </c>
      <c r="E796" t="s">
        <v>901</v>
      </c>
      <c r="F796" t="s">
        <v>880</v>
      </c>
      <c r="G796" s="255" t="s">
        <v>902</v>
      </c>
      <c r="H796" s="18">
        <v>1971</v>
      </c>
      <c r="I796" s="376" t="s">
        <v>731</v>
      </c>
      <c r="J796" s="377" t="str">
        <f>IF(ISBLANK(INDEX('Policy Characteristics'!D:D,MATCH($C796,'Policy Characteristics'!$C:$C,0))),"",INDEX('Policy Characteristics'!D:D,MATCH($C796,'Policy Characteristics'!$C:$C,0)))</f>
        <v>Electrification</v>
      </c>
      <c r="K796" s="363"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63" t="str">
        <f>IF(ISBLANK(INDEX('Policy Characteristics'!I:I,MATCH($C796,'Policy Characteristics'!$C:$C,0))),"",INDEX('Policy Characteristics'!I:I,MATCH($C796,'Policy Characteristics'!$C:$C,0)))</f>
        <v>% of fuel shifted</v>
      </c>
      <c r="P796" s="363"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63" t="str">
        <f>IF(ISBLANK(INDEX('Policy Characteristics'!K:K,MATCH($C796,'Policy Characteristics'!$C:$C,0))),"",INDEX('Policy Characteristics'!K:K,MATCH($C796,'Policy Characteristics'!$C:$C,0)))</f>
        <v>industry-ag-main.html#fuel-switching</v>
      </c>
      <c r="R796" s="363" t="str">
        <f>IF(ISBLANK(INDEX('Policy Characteristics'!L:L,MATCH($C796,'Policy Characteristics'!$C:$C,0))),"",INDEX('Policy Characteristics'!L:L,MATCH($C796,'Policy Characteristics'!$C:$C,0)))</f>
        <v>industry-elec-and-hydrogen.html</v>
      </c>
    </row>
    <row r="797" spans="1:18" ht="19.95" customHeight="1">
      <c r="A797" s="363" t="str">
        <f>IF(ISBLANK(INDEX('Policy Characteristics'!A:A,MATCH($C797,'Policy Characteristics'!$C:$C,0))),"",INDEX('Policy Characteristics'!A:A,MATCH($C797,'Policy Characteristics'!$C:$C,0)))</f>
        <v>Industry</v>
      </c>
      <c r="B797" s="375" t="str">
        <f>IF(ISBLANK(INDEX('Policy Characteristics'!B:B,MATCH($C797,'Policy Characteristics'!$C:$C,0))),"",INDEX('Policy Characteristics'!B:B,MATCH($C797,'Policy Characteristics'!$C:$C,0)))</f>
        <v>Electrification</v>
      </c>
      <c r="C797" s="363" t="str">
        <f t="shared" si="39"/>
        <v>Fraction of Eligible Industrial Energy Use Shifted to Electricity</v>
      </c>
      <c r="D797" s="356" t="s">
        <v>879</v>
      </c>
      <c r="E797" t="s">
        <v>903</v>
      </c>
      <c r="F797" t="s">
        <v>880</v>
      </c>
      <c r="G797" s="255" t="s">
        <v>904</v>
      </c>
      <c r="H797" s="18">
        <v>1972</v>
      </c>
      <c r="I797" s="376" t="s">
        <v>731</v>
      </c>
      <c r="J797" s="377" t="str">
        <f>IF(ISBLANK(INDEX('Policy Characteristics'!D:D,MATCH($C797,'Policy Characteristics'!$C:$C,0))),"",INDEX('Policy Characteristics'!D:D,MATCH($C797,'Policy Characteristics'!$C:$C,0)))</f>
        <v>Electrification</v>
      </c>
      <c r="K797" s="363"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63" t="str">
        <f>IF(ISBLANK(INDEX('Policy Characteristics'!I:I,MATCH($C797,'Policy Characteristics'!$C:$C,0))),"",INDEX('Policy Characteristics'!I:I,MATCH($C797,'Policy Characteristics'!$C:$C,0)))</f>
        <v>% of fuel shifted</v>
      </c>
      <c r="P797" s="363"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63" t="str">
        <f>IF(ISBLANK(INDEX('Policy Characteristics'!K:K,MATCH($C797,'Policy Characteristics'!$C:$C,0))),"",INDEX('Policy Characteristics'!K:K,MATCH($C797,'Policy Characteristics'!$C:$C,0)))</f>
        <v>industry-ag-main.html#fuel-switching</v>
      </c>
      <c r="R797" s="363" t="str">
        <f>IF(ISBLANK(INDEX('Policy Characteristics'!L:L,MATCH($C797,'Policy Characteristics'!$C:$C,0))),"",INDEX('Policy Characteristics'!L:L,MATCH($C797,'Policy Characteristics'!$C:$C,0)))</f>
        <v>industry-elec-and-hydrogen.html</v>
      </c>
    </row>
    <row r="798" spans="1:18" ht="19.95" customHeight="1">
      <c r="A798" s="363" t="str">
        <f>IF(ISBLANK(INDEX('Policy Characteristics'!A:A,MATCH($C798,'Policy Characteristics'!$C:$C,0))),"",INDEX('Policy Characteristics'!A:A,MATCH($C798,'Policy Characteristics'!$C:$C,0)))</f>
        <v>Industry</v>
      </c>
      <c r="B798" s="375" t="str">
        <f>IF(ISBLANK(INDEX('Policy Characteristics'!B:B,MATCH($C798,'Policy Characteristics'!$C:$C,0))),"",INDEX('Policy Characteristics'!B:B,MATCH($C798,'Policy Characteristics'!$C:$C,0)))</f>
        <v>Electrification</v>
      </c>
      <c r="C798" s="363" t="str">
        <f t="shared" si="39"/>
        <v>Fraction of Eligible Industrial Energy Use Shifted to Electricity</v>
      </c>
      <c r="D798" s="356" t="s">
        <v>879</v>
      </c>
      <c r="E798" t="s">
        <v>905</v>
      </c>
      <c r="F798" t="s">
        <v>880</v>
      </c>
      <c r="G798" s="255" t="s">
        <v>906</v>
      </c>
      <c r="H798" s="18">
        <v>1973</v>
      </c>
      <c r="I798" s="376" t="s">
        <v>731</v>
      </c>
      <c r="J798" s="377" t="str">
        <f>IF(ISBLANK(INDEX('Policy Characteristics'!D:D,MATCH($C798,'Policy Characteristics'!$C:$C,0))),"",INDEX('Policy Characteristics'!D:D,MATCH($C798,'Policy Characteristics'!$C:$C,0)))</f>
        <v>Electrification</v>
      </c>
      <c r="K798" s="363"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63" t="str">
        <f>IF(ISBLANK(INDEX('Policy Characteristics'!I:I,MATCH($C798,'Policy Characteristics'!$C:$C,0))),"",INDEX('Policy Characteristics'!I:I,MATCH($C798,'Policy Characteristics'!$C:$C,0)))</f>
        <v>% of fuel shifted</v>
      </c>
      <c r="P798" s="363"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63" t="str">
        <f>IF(ISBLANK(INDEX('Policy Characteristics'!K:K,MATCH($C798,'Policy Characteristics'!$C:$C,0))),"",INDEX('Policy Characteristics'!K:K,MATCH($C798,'Policy Characteristics'!$C:$C,0)))</f>
        <v>industry-ag-main.html#fuel-switching</v>
      </c>
      <c r="R798" s="363" t="str">
        <f>IF(ISBLANK(INDEX('Policy Characteristics'!L:L,MATCH($C798,'Policy Characteristics'!$C:$C,0))),"",INDEX('Policy Characteristics'!L:L,MATCH($C798,'Policy Characteristics'!$C:$C,0)))</f>
        <v>industry-elec-and-hydrogen.html</v>
      </c>
    </row>
    <row r="799" spans="1:18" ht="19.95" customHeight="1">
      <c r="A799" s="363" t="str">
        <f>IF(ISBLANK(INDEX('Policy Characteristics'!A:A,MATCH($C799,'Policy Characteristics'!$C:$C,0))),"",INDEX('Policy Characteristics'!A:A,MATCH($C799,'Policy Characteristics'!$C:$C,0)))</f>
        <v>Industry</v>
      </c>
      <c r="B799" s="375" t="str">
        <f>IF(ISBLANK(INDEX('Policy Characteristics'!B:B,MATCH($C799,'Policy Characteristics'!$C:$C,0))),"",INDEX('Policy Characteristics'!B:B,MATCH($C799,'Policy Characteristics'!$C:$C,0)))</f>
        <v>Electrification</v>
      </c>
      <c r="C799" s="363" t="str">
        <f t="shared" si="39"/>
        <v>Fraction of Eligible Industrial Energy Use Shifted to Electricity</v>
      </c>
      <c r="D799" s="356" t="s">
        <v>879</v>
      </c>
      <c r="E799" t="s">
        <v>907</v>
      </c>
      <c r="F799" t="s">
        <v>880</v>
      </c>
      <c r="G799" s="255" t="s">
        <v>908</v>
      </c>
      <c r="H799" s="18">
        <v>1974</v>
      </c>
      <c r="I799" s="376" t="s">
        <v>731</v>
      </c>
      <c r="J799" s="377" t="str">
        <f>IF(ISBLANK(INDEX('Policy Characteristics'!D:D,MATCH($C799,'Policy Characteristics'!$C:$C,0))),"",INDEX('Policy Characteristics'!D:D,MATCH($C799,'Policy Characteristics'!$C:$C,0)))</f>
        <v>Electrification</v>
      </c>
      <c r="K799" s="363"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63" t="str">
        <f>IF(ISBLANK(INDEX('Policy Characteristics'!I:I,MATCH($C799,'Policy Characteristics'!$C:$C,0))),"",INDEX('Policy Characteristics'!I:I,MATCH($C799,'Policy Characteristics'!$C:$C,0)))</f>
        <v>% of fuel shifted</v>
      </c>
      <c r="P799" s="363"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63" t="str">
        <f>IF(ISBLANK(INDEX('Policy Characteristics'!K:K,MATCH($C799,'Policy Characteristics'!$C:$C,0))),"",INDEX('Policy Characteristics'!K:K,MATCH($C799,'Policy Characteristics'!$C:$C,0)))</f>
        <v>industry-ag-main.html#fuel-switching</v>
      </c>
      <c r="R799" s="363" t="str">
        <f>IF(ISBLANK(INDEX('Policy Characteristics'!L:L,MATCH($C799,'Policy Characteristics'!$C:$C,0))),"",INDEX('Policy Characteristics'!L:L,MATCH($C799,'Policy Characteristics'!$C:$C,0)))</f>
        <v>industry-elec-and-hydrogen.html</v>
      </c>
    </row>
    <row r="800" spans="1:18" ht="19.95" customHeight="1">
      <c r="A800" s="363" t="str">
        <f>IF(ISBLANK(INDEX('Policy Characteristics'!A:A,MATCH($C800,'Policy Characteristics'!$C:$C,0))),"",INDEX('Policy Characteristics'!A:A,MATCH($C800,'Policy Characteristics'!$C:$C,0)))</f>
        <v>Industry</v>
      </c>
      <c r="B800" s="375" t="str">
        <f>IF(ISBLANK(INDEX('Policy Characteristics'!B:B,MATCH($C800,'Policy Characteristics'!$C:$C,0))),"",INDEX('Policy Characteristics'!B:B,MATCH($C800,'Policy Characteristics'!$C:$C,0)))</f>
        <v>Electrification</v>
      </c>
      <c r="C800" s="363" t="str">
        <f t="shared" si="39"/>
        <v>Fraction of Eligible Industrial Energy Use Shifted to Electricity</v>
      </c>
      <c r="D800" s="356" t="s">
        <v>879</v>
      </c>
      <c r="E800" t="s">
        <v>909</v>
      </c>
      <c r="F800" t="s">
        <v>880</v>
      </c>
      <c r="G800" s="255" t="s">
        <v>910</v>
      </c>
      <c r="H800" s="18">
        <v>1975</v>
      </c>
      <c r="I800" s="376" t="s">
        <v>731</v>
      </c>
      <c r="J800" s="377" t="str">
        <f>IF(ISBLANK(INDEX('Policy Characteristics'!D:D,MATCH($C800,'Policy Characteristics'!$C:$C,0))),"",INDEX('Policy Characteristics'!D:D,MATCH($C800,'Policy Characteristics'!$C:$C,0)))</f>
        <v>Electrification</v>
      </c>
      <c r="K800" s="363"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63" t="str">
        <f>IF(ISBLANK(INDEX('Policy Characteristics'!I:I,MATCH($C800,'Policy Characteristics'!$C:$C,0))),"",INDEX('Policy Characteristics'!I:I,MATCH($C800,'Policy Characteristics'!$C:$C,0)))</f>
        <v>% of fuel shifted</v>
      </c>
      <c r="P800" s="363"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63" t="str">
        <f>IF(ISBLANK(INDEX('Policy Characteristics'!K:K,MATCH($C800,'Policy Characteristics'!$C:$C,0))),"",INDEX('Policy Characteristics'!K:K,MATCH($C800,'Policy Characteristics'!$C:$C,0)))</f>
        <v>industry-ag-main.html#fuel-switching</v>
      </c>
      <c r="R800" s="363" t="str">
        <f>IF(ISBLANK(INDEX('Policy Characteristics'!L:L,MATCH($C800,'Policy Characteristics'!$C:$C,0))),"",INDEX('Policy Characteristics'!L:L,MATCH($C800,'Policy Characteristics'!$C:$C,0)))</f>
        <v>industry-elec-and-hydrogen.html</v>
      </c>
    </row>
    <row r="801" spans="1:18" ht="19.95" customHeight="1">
      <c r="A801" s="363" t="str">
        <f>IF(ISBLANK(INDEX('Policy Characteristics'!A:A,MATCH($C801,'Policy Characteristics'!$C:$C,0))),"",INDEX('Policy Characteristics'!A:A,MATCH($C801,'Policy Characteristics'!$C:$C,0)))</f>
        <v>Industry</v>
      </c>
      <c r="B801" s="375" t="str">
        <f>IF(ISBLANK(INDEX('Policy Characteristics'!B:B,MATCH($C801,'Policy Characteristics'!$C:$C,0))),"",INDEX('Policy Characteristics'!B:B,MATCH($C801,'Policy Characteristics'!$C:$C,0)))</f>
        <v>Electrification</v>
      </c>
      <c r="C801" s="363" t="str">
        <f t="shared" si="39"/>
        <v>Fraction of Eligible Industrial Energy Use Shifted to Electricity</v>
      </c>
      <c r="D801" s="356" t="s">
        <v>879</v>
      </c>
      <c r="E801" t="s">
        <v>911</v>
      </c>
      <c r="F801" t="s">
        <v>880</v>
      </c>
      <c r="G801" s="255" t="s">
        <v>912</v>
      </c>
      <c r="H801" s="18">
        <v>1976</v>
      </c>
      <c r="I801" s="376" t="s">
        <v>731</v>
      </c>
      <c r="J801" s="377" t="str">
        <f>IF(ISBLANK(INDEX('Policy Characteristics'!D:D,MATCH($C801,'Policy Characteristics'!$C:$C,0))),"",INDEX('Policy Characteristics'!D:D,MATCH($C801,'Policy Characteristics'!$C:$C,0)))</f>
        <v>Electrification</v>
      </c>
      <c r="K801" s="363"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63" t="str">
        <f>IF(ISBLANK(INDEX('Policy Characteristics'!I:I,MATCH($C801,'Policy Characteristics'!$C:$C,0))),"",INDEX('Policy Characteristics'!I:I,MATCH($C801,'Policy Characteristics'!$C:$C,0)))</f>
        <v>% of fuel shifted</v>
      </c>
      <c r="P801" s="363"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63" t="str">
        <f>IF(ISBLANK(INDEX('Policy Characteristics'!K:K,MATCH($C801,'Policy Characteristics'!$C:$C,0))),"",INDEX('Policy Characteristics'!K:K,MATCH($C801,'Policy Characteristics'!$C:$C,0)))</f>
        <v>industry-ag-main.html#fuel-switching</v>
      </c>
      <c r="R801" s="363" t="str">
        <f>IF(ISBLANK(INDEX('Policy Characteristics'!L:L,MATCH($C801,'Policy Characteristics'!$C:$C,0))),"",INDEX('Policy Characteristics'!L:L,MATCH($C801,'Policy Characteristics'!$C:$C,0)))</f>
        <v>industry-elec-and-hydrogen.html</v>
      </c>
    </row>
    <row r="802" spans="1:18" ht="19.95" customHeight="1">
      <c r="A802" s="363" t="str">
        <f>IF(ISBLANK(INDEX('Policy Characteristics'!A:A,MATCH($C802,'Policy Characteristics'!$C:$C,0))),"",INDEX('Policy Characteristics'!A:A,MATCH($C802,'Policy Characteristics'!$C:$C,0)))</f>
        <v>Industry</v>
      </c>
      <c r="B802" s="375" t="str">
        <f>IF(ISBLANK(INDEX('Policy Characteristics'!B:B,MATCH($C802,'Policy Characteristics'!$C:$C,0))),"",INDEX('Policy Characteristics'!B:B,MATCH($C802,'Policy Characteristics'!$C:$C,0)))</f>
        <v>Electrification</v>
      </c>
      <c r="C802" s="363" t="str">
        <f t="shared" si="39"/>
        <v>Fraction of Eligible Industrial Energy Use Shifted to Electricity</v>
      </c>
      <c r="D802" s="356" t="s">
        <v>879</v>
      </c>
      <c r="E802" t="s">
        <v>913</v>
      </c>
      <c r="F802" t="s">
        <v>880</v>
      </c>
      <c r="G802" s="255" t="s">
        <v>913</v>
      </c>
      <c r="H802" s="18">
        <v>1977</v>
      </c>
      <c r="I802" s="376" t="s">
        <v>731</v>
      </c>
      <c r="J802" s="377" t="str">
        <f>IF(ISBLANK(INDEX('Policy Characteristics'!D:D,MATCH($C802,'Policy Characteristics'!$C:$C,0))),"",INDEX('Policy Characteristics'!D:D,MATCH($C802,'Policy Characteristics'!$C:$C,0)))</f>
        <v>Electrification</v>
      </c>
      <c r="K802" s="363"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63" t="str">
        <f>IF(ISBLANK(INDEX('Policy Characteristics'!I:I,MATCH($C802,'Policy Characteristics'!$C:$C,0))),"",INDEX('Policy Characteristics'!I:I,MATCH($C802,'Policy Characteristics'!$C:$C,0)))</f>
        <v>% of fuel shifted</v>
      </c>
      <c r="P802" s="363"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63" t="str">
        <f>IF(ISBLANK(INDEX('Policy Characteristics'!K:K,MATCH($C802,'Policy Characteristics'!$C:$C,0))),"",INDEX('Policy Characteristics'!K:K,MATCH($C802,'Policy Characteristics'!$C:$C,0)))</f>
        <v>industry-ag-main.html#fuel-switching</v>
      </c>
      <c r="R802" s="363" t="str">
        <f>IF(ISBLANK(INDEX('Policy Characteristics'!L:L,MATCH($C802,'Policy Characteristics'!$C:$C,0))),"",INDEX('Policy Characteristics'!L:L,MATCH($C802,'Policy Characteristics'!$C:$C,0)))</f>
        <v>industry-elec-and-hydrogen.html</v>
      </c>
    </row>
    <row r="803" spans="1:18" ht="19.95" customHeight="1">
      <c r="A803" s="363" t="str">
        <f>IF(ISBLANK(INDEX('Policy Characteristics'!A:A,MATCH($C803,'Policy Characteristics'!$C:$C,0))),"",INDEX('Policy Characteristics'!A:A,MATCH($C803,'Policy Characteristics'!$C:$C,0)))</f>
        <v>Industry</v>
      </c>
      <c r="B803" s="375" t="str">
        <f>IF(ISBLANK(INDEX('Policy Characteristics'!B:B,MATCH($C803,'Policy Characteristics'!$C:$C,0))),"",INDEX('Policy Characteristics'!B:B,MATCH($C803,'Policy Characteristics'!$C:$C,0)))</f>
        <v>Electrification</v>
      </c>
      <c r="C803" s="363" t="str">
        <f t="shared" si="39"/>
        <v>Fraction of Eligible Industrial Energy Use Shifted to Electricity</v>
      </c>
      <c r="D803" s="356" t="s">
        <v>881</v>
      </c>
      <c r="E803" t="s">
        <v>899</v>
      </c>
      <c r="F803" t="s">
        <v>882</v>
      </c>
      <c r="G803" s="255" t="s">
        <v>900</v>
      </c>
      <c r="H803" s="18">
        <v>1978</v>
      </c>
      <c r="I803" s="376" t="s">
        <v>731</v>
      </c>
      <c r="J803" s="377" t="str">
        <f>IF(ISBLANK(INDEX('Policy Characteristics'!D:D,MATCH($C803,'Policy Characteristics'!$C:$C,0))),"",INDEX('Policy Characteristics'!D:D,MATCH($C803,'Policy Characteristics'!$C:$C,0)))</f>
        <v>Electrification</v>
      </c>
      <c r="K803" s="363"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63" t="str">
        <f>IF(ISBLANK(INDEX('Policy Characteristics'!I:I,MATCH($C803,'Policy Characteristics'!$C:$C,0))),"",INDEX('Policy Characteristics'!I:I,MATCH($C803,'Policy Characteristics'!$C:$C,0)))</f>
        <v>% of fuel shifted</v>
      </c>
      <c r="P803" s="363"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63" t="str">
        <f>IF(ISBLANK(INDEX('Policy Characteristics'!K:K,MATCH($C803,'Policy Characteristics'!$C:$C,0))),"",INDEX('Policy Characteristics'!K:K,MATCH($C803,'Policy Characteristics'!$C:$C,0)))</f>
        <v>industry-ag-main.html#fuel-switching</v>
      </c>
      <c r="R803" s="363" t="str">
        <f>IF(ISBLANK(INDEX('Policy Characteristics'!L:L,MATCH($C803,'Policy Characteristics'!$C:$C,0))),"",INDEX('Policy Characteristics'!L:L,MATCH($C803,'Policy Characteristics'!$C:$C,0)))</f>
        <v>industry-elec-and-hydrogen.html</v>
      </c>
    </row>
    <row r="804" spans="1:18" ht="19.95" customHeight="1">
      <c r="A804" s="363" t="str">
        <f>IF(ISBLANK(INDEX('Policy Characteristics'!A:A,MATCH($C804,'Policy Characteristics'!$C:$C,0))),"",INDEX('Policy Characteristics'!A:A,MATCH($C804,'Policy Characteristics'!$C:$C,0)))</f>
        <v>Industry</v>
      </c>
      <c r="B804" s="375" t="str">
        <f>IF(ISBLANK(INDEX('Policy Characteristics'!B:B,MATCH($C804,'Policy Characteristics'!$C:$C,0))),"",INDEX('Policy Characteristics'!B:B,MATCH($C804,'Policy Characteristics'!$C:$C,0)))</f>
        <v>Electrification</v>
      </c>
      <c r="C804" s="363" t="str">
        <f t="shared" si="39"/>
        <v>Fraction of Eligible Industrial Energy Use Shifted to Electricity</v>
      </c>
      <c r="D804" s="356" t="s">
        <v>881</v>
      </c>
      <c r="E804" t="s">
        <v>901</v>
      </c>
      <c r="F804" t="s">
        <v>882</v>
      </c>
      <c r="G804" s="255" t="s">
        <v>902</v>
      </c>
      <c r="H804" s="18">
        <v>1979</v>
      </c>
      <c r="I804" s="376" t="s">
        <v>731</v>
      </c>
      <c r="J804" s="377" t="str">
        <f>IF(ISBLANK(INDEX('Policy Characteristics'!D:D,MATCH($C804,'Policy Characteristics'!$C:$C,0))),"",INDEX('Policy Characteristics'!D:D,MATCH($C804,'Policy Characteristics'!$C:$C,0)))</f>
        <v>Electrification</v>
      </c>
      <c r="K804" s="363"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63" t="str">
        <f>IF(ISBLANK(INDEX('Policy Characteristics'!I:I,MATCH($C804,'Policy Characteristics'!$C:$C,0))),"",INDEX('Policy Characteristics'!I:I,MATCH($C804,'Policy Characteristics'!$C:$C,0)))</f>
        <v>% of fuel shifted</v>
      </c>
      <c r="P804" s="363"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63" t="str">
        <f>IF(ISBLANK(INDEX('Policy Characteristics'!K:K,MATCH($C804,'Policy Characteristics'!$C:$C,0))),"",INDEX('Policy Characteristics'!K:K,MATCH($C804,'Policy Characteristics'!$C:$C,0)))</f>
        <v>industry-ag-main.html#fuel-switching</v>
      </c>
      <c r="R804" s="363" t="str">
        <f>IF(ISBLANK(INDEX('Policy Characteristics'!L:L,MATCH($C804,'Policy Characteristics'!$C:$C,0))),"",INDEX('Policy Characteristics'!L:L,MATCH($C804,'Policy Characteristics'!$C:$C,0)))</f>
        <v>industry-elec-and-hydrogen.html</v>
      </c>
    </row>
    <row r="805" spans="1:18" ht="19.95" customHeight="1">
      <c r="A805" s="363" t="str">
        <f>IF(ISBLANK(INDEX('Policy Characteristics'!A:A,MATCH($C805,'Policy Characteristics'!$C:$C,0))),"",INDEX('Policy Characteristics'!A:A,MATCH($C805,'Policy Characteristics'!$C:$C,0)))</f>
        <v>Industry</v>
      </c>
      <c r="B805" s="375" t="str">
        <f>IF(ISBLANK(INDEX('Policy Characteristics'!B:B,MATCH($C805,'Policy Characteristics'!$C:$C,0))),"",INDEX('Policy Characteristics'!B:B,MATCH($C805,'Policy Characteristics'!$C:$C,0)))</f>
        <v>Electrification</v>
      </c>
      <c r="C805" s="363" t="str">
        <f t="shared" si="39"/>
        <v>Fraction of Eligible Industrial Energy Use Shifted to Electricity</v>
      </c>
      <c r="D805" s="356" t="s">
        <v>881</v>
      </c>
      <c r="E805" t="s">
        <v>903</v>
      </c>
      <c r="F805" t="s">
        <v>882</v>
      </c>
      <c r="G805" s="255" t="s">
        <v>904</v>
      </c>
      <c r="H805" s="18">
        <v>1980</v>
      </c>
      <c r="I805" s="376" t="s">
        <v>731</v>
      </c>
      <c r="J805" s="377" t="str">
        <f>IF(ISBLANK(INDEX('Policy Characteristics'!D:D,MATCH($C805,'Policy Characteristics'!$C:$C,0))),"",INDEX('Policy Characteristics'!D:D,MATCH($C805,'Policy Characteristics'!$C:$C,0)))</f>
        <v>Electrification</v>
      </c>
      <c r="K805" s="363"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63" t="str">
        <f>IF(ISBLANK(INDEX('Policy Characteristics'!I:I,MATCH($C805,'Policy Characteristics'!$C:$C,0))),"",INDEX('Policy Characteristics'!I:I,MATCH($C805,'Policy Characteristics'!$C:$C,0)))</f>
        <v>% of fuel shifted</v>
      </c>
      <c r="P805" s="363"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63" t="str">
        <f>IF(ISBLANK(INDEX('Policy Characteristics'!K:K,MATCH($C805,'Policy Characteristics'!$C:$C,0))),"",INDEX('Policy Characteristics'!K:K,MATCH($C805,'Policy Characteristics'!$C:$C,0)))</f>
        <v>industry-ag-main.html#fuel-switching</v>
      </c>
      <c r="R805" s="363" t="str">
        <f>IF(ISBLANK(INDEX('Policy Characteristics'!L:L,MATCH($C805,'Policy Characteristics'!$C:$C,0))),"",INDEX('Policy Characteristics'!L:L,MATCH($C805,'Policy Characteristics'!$C:$C,0)))</f>
        <v>industry-elec-and-hydrogen.html</v>
      </c>
    </row>
    <row r="806" spans="1:18" ht="19.95" customHeight="1">
      <c r="A806" s="363" t="str">
        <f>IF(ISBLANK(INDEX('Policy Characteristics'!A:A,MATCH($C806,'Policy Characteristics'!$C:$C,0))),"",INDEX('Policy Characteristics'!A:A,MATCH($C806,'Policy Characteristics'!$C:$C,0)))</f>
        <v>Industry</v>
      </c>
      <c r="B806" s="375" t="str">
        <f>IF(ISBLANK(INDEX('Policy Characteristics'!B:B,MATCH($C806,'Policy Characteristics'!$C:$C,0))),"",INDEX('Policy Characteristics'!B:B,MATCH($C806,'Policy Characteristics'!$C:$C,0)))</f>
        <v>Electrification</v>
      </c>
      <c r="C806" s="363" t="str">
        <f t="shared" si="39"/>
        <v>Fraction of Eligible Industrial Energy Use Shifted to Electricity</v>
      </c>
      <c r="D806" s="356" t="s">
        <v>881</v>
      </c>
      <c r="E806" t="s">
        <v>905</v>
      </c>
      <c r="F806" t="s">
        <v>882</v>
      </c>
      <c r="G806" s="255" t="s">
        <v>906</v>
      </c>
      <c r="H806" s="18">
        <v>1981</v>
      </c>
      <c r="I806" s="376" t="s">
        <v>731</v>
      </c>
      <c r="J806" s="377" t="str">
        <f>IF(ISBLANK(INDEX('Policy Characteristics'!D:D,MATCH($C806,'Policy Characteristics'!$C:$C,0))),"",INDEX('Policy Characteristics'!D:D,MATCH($C806,'Policy Characteristics'!$C:$C,0)))</f>
        <v>Electrification</v>
      </c>
      <c r="K806" s="363"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63" t="str">
        <f>IF(ISBLANK(INDEX('Policy Characteristics'!I:I,MATCH($C806,'Policy Characteristics'!$C:$C,0))),"",INDEX('Policy Characteristics'!I:I,MATCH($C806,'Policy Characteristics'!$C:$C,0)))</f>
        <v>% of fuel shifted</v>
      </c>
      <c r="P806" s="363"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63" t="str">
        <f>IF(ISBLANK(INDEX('Policy Characteristics'!K:K,MATCH($C806,'Policy Characteristics'!$C:$C,0))),"",INDEX('Policy Characteristics'!K:K,MATCH($C806,'Policy Characteristics'!$C:$C,0)))</f>
        <v>industry-ag-main.html#fuel-switching</v>
      </c>
      <c r="R806" s="363" t="str">
        <f>IF(ISBLANK(INDEX('Policy Characteristics'!L:L,MATCH($C806,'Policy Characteristics'!$C:$C,0))),"",INDEX('Policy Characteristics'!L:L,MATCH($C806,'Policy Characteristics'!$C:$C,0)))</f>
        <v>industry-elec-and-hydrogen.html</v>
      </c>
    </row>
    <row r="807" spans="1:18" ht="19.95" customHeight="1">
      <c r="A807" s="363" t="str">
        <f>IF(ISBLANK(INDEX('Policy Characteristics'!A:A,MATCH($C807,'Policy Characteristics'!$C:$C,0))),"",INDEX('Policy Characteristics'!A:A,MATCH($C807,'Policy Characteristics'!$C:$C,0)))</f>
        <v>Industry</v>
      </c>
      <c r="B807" s="375" t="str">
        <f>IF(ISBLANK(INDEX('Policy Characteristics'!B:B,MATCH($C807,'Policy Characteristics'!$C:$C,0))),"",INDEX('Policy Characteristics'!B:B,MATCH($C807,'Policy Characteristics'!$C:$C,0)))</f>
        <v>Electrification</v>
      </c>
      <c r="C807" s="363" t="str">
        <f t="shared" si="39"/>
        <v>Fraction of Eligible Industrial Energy Use Shifted to Electricity</v>
      </c>
      <c r="D807" s="356" t="s">
        <v>881</v>
      </c>
      <c r="E807" t="s">
        <v>907</v>
      </c>
      <c r="F807" t="s">
        <v>882</v>
      </c>
      <c r="G807" s="255" t="s">
        <v>908</v>
      </c>
      <c r="H807" s="18">
        <v>1982</v>
      </c>
      <c r="I807" s="376" t="s">
        <v>731</v>
      </c>
      <c r="J807" s="377" t="str">
        <f>IF(ISBLANK(INDEX('Policy Characteristics'!D:D,MATCH($C807,'Policy Characteristics'!$C:$C,0))),"",INDEX('Policy Characteristics'!D:D,MATCH($C807,'Policy Characteristics'!$C:$C,0)))</f>
        <v>Electrification</v>
      </c>
      <c r="K807" s="363"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63" t="str">
        <f>IF(ISBLANK(INDEX('Policy Characteristics'!I:I,MATCH($C807,'Policy Characteristics'!$C:$C,0))),"",INDEX('Policy Characteristics'!I:I,MATCH($C807,'Policy Characteristics'!$C:$C,0)))</f>
        <v>% of fuel shifted</v>
      </c>
      <c r="P807" s="363"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63" t="str">
        <f>IF(ISBLANK(INDEX('Policy Characteristics'!K:K,MATCH($C807,'Policy Characteristics'!$C:$C,0))),"",INDEX('Policy Characteristics'!K:K,MATCH($C807,'Policy Characteristics'!$C:$C,0)))</f>
        <v>industry-ag-main.html#fuel-switching</v>
      </c>
      <c r="R807" s="363" t="str">
        <f>IF(ISBLANK(INDEX('Policy Characteristics'!L:L,MATCH($C807,'Policy Characteristics'!$C:$C,0))),"",INDEX('Policy Characteristics'!L:L,MATCH($C807,'Policy Characteristics'!$C:$C,0)))</f>
        <v>industry-elec-and-hydrogen.html</v>
      </c>
    </row>
    <row r="808" spans="1:18" ht="19.95" customHeight="1">
      <c r="A808" s="363" t="str">
        <f>IF(ISBLANK(INDEX('Policy Characteristics'!A:A,MATCH($C808,'Policy Characteristics'!$C:$C,0))),"",INDEX('Policy Characteristics'!A:A,MATCH($C808,'Policy Characteristics'!$C:$C,0)))</f>
        <v>Industry</v>
      </c>
      <c r="B808" s="375" t="str">
        <f>IF(ISBLANK(INDEX('Policy Characteristics'!B:B,MATCH($C808,'Policy Characteristics'!$C:$C,0))),"",INDEX('Policy Characteristics'!B:B,MATCH($C808,'Policy Characteristics'!$C:$C,0)))</f>
        <v>Electrification</v>
      </c>
      <c r="C808" s="363" t="str">
        <f t="shared" si="39"/>
        <v>Fraction of Eligible Industrial Energy Use Shifted to Electricity</v>
      </c>
      <c r="D808" s="356" t="s">
        <v>881</v>
      </c>
      <c r="E808" t="s">
        <v>909</v>
      </c>
      <c r="F808" t="s">
        <v>882</v>
      </c>
      <c r="G808" s="255" t="s">
        <v>910</v>
      </c>
      <c r="H808" s="18">
        <v>1983</v>
      </c>
      <c r="I808" s="376" t="s">
        <v>731</v>
      </c>
      <c r="J808" s="377" t="str">
        <f>IF(ISBLANK(INDEX('Policy Characteristics'!D:D,MATCH($C808,'Policy Characteristics'!$C:$C,0))),"",INDEX('Policy Characteristics'!D:D,MATCH($C808,'Policy Characteristics'!$C:$C,0)))</f>
        <v>Electrification</v>
      </c>
      <c r="K808" s="363"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63" t="str">
        <f>IF(ISBLANK(INDEX('Policy Characteristics'!I:I,MATCH($C808,'Policy Characteristics'!$C:$C,0))),"",INDEX('Policy Characteristics'!I:I,MATCH($C808,'Policy Characteristics'!$C:$C,0)))</f>
        <v>% of fuel shifted</v>
      </c>
      <c r="P808" s="363"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63" t="str">
        <f>IF(ISBLANK(INDEX('Policy Characteristics'!K:K,MATCH($C808,'Policy Characteristics'!$C:$C,0))),"",INDEX('Policy Characteristics'!K:K,MATCH($C808,'Policy Characteristics'!$C:$C,0)))</f>
        <v>industry-ag-main.html#fuel-switching</v>
      </c>
      <c r="R808" s="363" t="str">
        <f>IF(ISBLANK(INDEX('Policy Characteristics'!L:L,MATCH($C808,'Policy Characteristics'!$C:$C,0))),"",INDEX('Policy Characteristics'!L:L,MATCH($C808,'Policy Characteristics'!$C:$C,0)))</f>
        <v>industry-elec-and-hydrogen.html</v>
      </c>
    </row>
    <row r="809" spans="1:18" ht="19.95" customHeight="1">
      <c r="A809" s="363" t="str">
        <f>IF(ISBLANK(INDEX('Policy Characteristics'!A:A,MATCH($C809,'Policy Characteristics'!$C:$C,0))),"",INDEX('Policy Characteristics'!A:A,MATCH($C809,'Policy Characteristics'!$C:$C,0)))</f>
        <v>Industry</v>
      </c>
      <c r="B809" s="375" t="str">
        <f>IF(ISBLANK(INDEX('Policy Characteristics'!B:B,MATCH($C809,'Policy Characteristics'!$C:$C,0))),"",INDEX('Policy Characteristics'!B:B,MATCH($C809,'Policy Characteristics'!$C:$C,0)))</f>
        <v>Electrification</v>
      </c>
      <c r="C809" s="363" t="str">
        <f t="shared" si="39"/>
        <v>Fraction of Eligible Industrial Energy Use Shifted to Electricity</v>
      </c>
      <c r="D809" s="356" t="s">
        <v>881</v>
      </c>
      <c r="E809" t="s">
        <v>911</v>
      </c>
      <c r="F809" t="s">
        <v>882</v>
      </c>
      <c r="G809" s="255" t="s">
        <v>912</v>
      </c>
      <c r="H809" s="18">
        <v>1984</v>
      </c>
      <c r="I809" s="376" t="s">
        <v>731</v>
      </c>
      <c r="J809" s="377" t="str">
        <f>IF(ISBLANK(INDEX('Policy Characteristics'!D:D,MATCH($C809,'Policy Characteristics'!$C:$C,0))),"",INDEX('Policy Characteristics'!D:D,MATCH($C809,'Policy Characteristics'!$C:$C,0)))</f>
        <v>Electrification</v>
      </c>
      <c r="K809" s="363"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63" t="str">
        <f>IF(ISBLANK(INDEX('Policy Characteristics'!I:I,MATCH($C809,'Policy Characteristics'!$C:$C,0))),"",INDEX('Policy Characteristics'!I:I,MATCH($C809,'Policy Characteristics'!$C:$C,0)))</f>
        <v>% of fuel shifted</v>
      </c>
      <c r="P809" s="363"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63" t="str">
        <f>IF(ISBLANK(INDEX('Policy Characteristics'!K:K,MATCH($C809,'Policy Characteristics'!$C:$C,0))),"",INDEX('Policy Characteristics'!K:K,MATCH($C809,'Policy Characteristics'!$C:$C,0)))</f>
        <v>industry-ag-main.html#fuel-switching</v>
      </c>
      <c r="R809" s="363" t="str">
        <f>IF(ISBLANK(INDEX('Policy Characteristics'!L:L,MATCH($C809,'Policy Characteristics'!$C:$C,0))),"",INDEX('Policy Characteristics'!L:L,MATCH($C809,'Policy Characteristics'!$C:$C,0)))</f>
        <v>industry-elec-and-hydrogen.html</v>
      </c>
    </row>
    <row r="810" spans="1:18" ht="19.95" customHeight="1">
      <c r="A810" s="363" t="str">
        <f>IF(ISBLANK(INDEX('Policy Characteristics'!A:A,MATCH($C810,'Policy Characteristics'!$C:$C,0))),"",INDEX('Policy Characteristics'!A:A,MATCH($C810,'Policy Characteristics'!$C:$C,0)))</f>
        <v>Industry</v>
      </c>
      <c r="B810" s="375" t="str">
        <f>IF(ISBLANK(INDEX('Policy Characteristics'!B:B,MATCH($C810,'Policy Characteristics'!$C:$C,0))),"",INDEX('Policy Characteristics'!B:B,MATCH($C810,'Policy Characteristics'!$C:$C,0)))</f>
        <v>Electrification</v>
      </c>
      <c r="C810" s="363" t="str">
        <f t="shared" si="39"/>
        <v>Fraction of Eligible Industrial Energy Use Shifted to Electricity</v>
      </c>
      <c r="D810" s="356" t="s">
        <v>881</v>
      </c>
      <c r="E810" t="s">
        <v>913</v>
      </c>
      <c r="F810" t="s">
        <v>882</v>
      </c>
      <c r="G810" s="255" t="s">
        <v>913</v>
      </c>
      <c r="H810" s="18">
        <v>1985</v>
      </c>
      <c r="I810" s="376" t="s">
        <v>731</v>
      </c>
      <c r="J810" s="377" t="str">
        <f>IF(ISBLANK(INDEX('Policy Characteristics'!D:D,MATCH($C810,'Policy Characteristics'!$C:$C,0))),"",INDEX('Policy Characteristics'!D:D,MATCH($C810,'Policy Characteristics'!$C:$C,0)))</f>
        <v>Electrification</v>
      </c>
      <c r="K810" s="363"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63" t="str">
        <f>IF(ISBLANK(INDEX('Policy Characteristics'!I:I,MATCH($C810,'Policy Characteristics'!$C:$C,0))),"",INDEX('Policy Characteristics'!I:I,MATCH($C810,'Policy Characteristics'!$C:$C,0)))</f>
        <v>% of fuel shifted</v>
      </c>
      <c r="P810" s="363"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63" t="str">
        <f>IF(ISBLANK(INDEX('Policy Characteristics'!K:K,MATCH($C810,'Policy Characteristics'!$C:$C,0))),"",INDEX('Policy Characteristics'!K:K,MATCH($C810,'Policy Characteristics'!$C:$C,0)))</f>
        <v>industry-ag-main.html#fuel-switching</v>
      </c>
      <c r="R810" s="363" t="str">
        <f>IF(ISBLANK(INDEX('Policy Characteristics'!L:L,MATCH($C810,'Policy Characteristics'!$C:$C,0))),"",INDEX('Policy Characteristics'!L:L,MATCH($C810,'Policy Characteristics'!$C:$C,0)))</f>
        <v>industry-elec-and-hydrogen.html</v>
      </c>
    </row>
    <row r="811" spans="1:18" ht="19.95" customHeight="1">
      <c r="A811" s="363" t="str">
        <f>IF(ISBLANK(INDEX('Policy Characteristics'!A:A,MATCH($C811,'Policy Characteristics'!$C:$C,0))),"",INDEX('Policy Characteristics'!A:A,MATCH($C811,'Policy Characteristics'!$C:$C,0)))</f>
        <v>Industry</v>
      </c>
      <c r="B811" s="375" t="str">
        <f>IF(ISBLANK(INDEX('Policy Characteristics'!B:B,MATCH($C811,'Policy Characteristics'!$C:$C,0))),"",INDEX('Policy Characteristics'!B:B,MATCH($C811,'Policy Characteristics'!$C:$C,0)))</f>
        <v>Electrification</v>
      </c>
      <c r="C811" s="363" t="str">
        <f t="shared" si="39"/>
        <v>Fraction of Eligible Industrial Energy Use Shifted to Electricity</v>
      </c>
      <c r="D811" s="356" t="s">
        <v>883</v>
      </c>
      <c r="E811" t="s">
        <v>899</v>
      </c>
      <c r="F811" t="s">
        <v>884</v>
      </c>
      <c r="G811" s="255" t="s">
        <v>900</v>
      </c>
      <c r="H811" s="18">
        <v>1986</v>
      </c>
      <c r="I811" s="376" t="s">
        <v>731</v>
      </c>
      <c r="J811" s="377" t="str">
        <f>IF(ISBLANK(INDEX('Policy Characteristics'!D:D,MATCH($C811,'Policy Characteristics'!$C:$C,0))),"",INDEX('Policy Characteristics'!D:D,MATCH($C811,'Policy Characteristics'!$C:$C,0)))</f>
        <v>Electrification</v>
      </c>
      <c r="K811" s="363"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63" t="str">
        <f>IF(ISBLANK(INDEX('Policy Characteristics'!I:I,MATCH($C811,'Policy Characteristics'!$C:$C,0))),"",INDEX('Policy Characteristics'!I:I,MATCH($C811,'Policy Characteristics'!$C:$C,0)))</f>
        <v>% of fuel shifted</v>
      </c>
      <c r="P811" s="363"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63" t="str">
        <f>IF(ISBLANK(INDEX('Policy Characteristics'!K:K,MATCH($C811,'Policy Characteristics'!$C:$C,0))),"",INDEX('Policy Characteristics'!K:K,MATCH($C811,'Policy Characteristics'!$C:$C,0)))</f>
        <v>industry-ag-main.html#fuel-switching</v>
      </c>
      <c r="R811" s="363" t="str">
        <f>IF(ISBLANK(INDEX('Policy Characteristics'!L:L,MATCH($C811,'Policy Characteristics'!$C:$C,0))),"",INDEX('Policy Characteristics'!L:L,MATCH($C811,'Policy Characteristics'!$C:$C,0)))</f>
        <v>industry-elec-and-hydrogen.html</v>
      </c>
    </row>
    <row r="812" spans="1:18" ht="19.95" customHeight="1">
      <c r="A812" s="363" t="str">
        <f>IF(ISBLANK(INDEX('Policy Characteristics'!A:A,MATCH($C812,'Policy Characteristics'!$C:$C,0))),"",INDEX('Policy Characteristics'!A:A,MATCH($C812,'Policy Characteristics'!$C:$C,0)))</f>
        <v>Industry</v>
      </c>
      <c r="B812" s="375" t="str">
        <f>IF(ISBLANK(INDEX('Policy Characteristics'!B:B,MATCH($C812,'Policy Characteristics'!$C:$C,0))),"",INDEX('Policy Characteristics'!B:B,MATCH($C812,'Policy Characteristics'!$C:$C,0)))</f>
        <v>Electrification</v>
      </c>
      <c r="C812" s="363" t="str">
        <f t="shared" si="39"/>
        <v>Fraction of Eligible Industrial Energy Use Shifted to Electricity</v>
      </c>
      <c r="D812" s="356" t="s">
        <v>883</v>
      </c>
      <c r="E812" t="s">
        <v>901</v>
      </c>
      <c r="F812" t="s">
        <v>884</v>
      </c>
      <c r="G812" s="255" t="s">
        <v>902</v>
      </c>
      <c r="H812" s="18">
        <v>1987</v>
      </c>
      <c r="I812" s="376" t="s">
        <v>731</v>
      </c>
      <c r="J812" s="377" t="str">
        <f>IF(ISBLANK(INDEX('Policy Characteristics'!D:D,MATCH($C812,'Policy Characteristics'!$C:$C,0))),"",INDEX('Policy Characteristics'!D:D,MATCH($C812,'Policy Characteristics'!$C:$C,0)))</f>
        <v>Electrification</v>
      </c>
      <c r="K812" s="363"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63" t="str">
        <f>IF(ISBLANK(INDEX('Policy Characteristics'!I:I,MATCH($C812,'Policy Characteristics'!$C:$C,0))),"",INDEX('Policy Characteristics'!I:I,MATCH($C812,'Policy Characteristics'!$C:$C,0)))</f>
        <v>% of fuel shifted</v>
      </c>
      <c r="P812" s="363"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63" t="str">
        <f>IF(ISBLANK(INDEX('Policy Characteristics'!K:K,MATCH($C812,'Policy Characteristics'!$C:$C,0))),"",INDEX('Policy Characteristics'!K:K,MATCH($C812,'Policy Characteristics'!$C:$C,0)))</f>
        <v>industry-ag-main.html#fuel-switching</v>
      </c>
      <c r="R812" s="363" t="str">
        <f>IF(ISBLANK(INDEX('Policy Characteristics'!L:L,MATCH($C812,'Policy Characteristics'!$C:$C,0))),"",INDEX('Policy Characteristics'!L:L,MATCH($C812,'Policy Characteristics'!$C:$C,0)))</f>
        <v>industry-elec-and-hydrogen.html</v>
      </c>
    </row>
    <row r="813" spans="1:18" ht="19.95" customHeight="1">
      <c r="A813" s="363" t="str">
        <f>IF(ISBLANK(INDEX('Policy Characteristics'!A:A,MATCH($C813,'Policy Characteristics'!$C:$C,0))),"",INDEX('Policy Characteristics'!A:A,MATCH($C813,'Policy Characteristics'!$C:$C,0)))</f>
        <v>Industry</v>
      </c>
      <c r="B813" s="375" t="str">
        <f>IF(ISBLANK(INDEX('Policy Characteristics'!B:B,MATCH($C813,'Policy Characteristics'!$C:$C,0))),"",INDEX('Policy Characteristics'!B:B,MATCH($C813,'Policy Characteristics'!$C:$C,0)))</f>
        <v>Electrification</v>
      </c>
      <c r="C813" s="363" t="str">
        <f t="shared" si="39"/>
        <v>Fraction of Eligible Industrial Energy Use Shifted to Electricity</v>
      </c>
      <c r="D813" s="356" t="s">
        <v>883</v>
      </c>
      <c r="E813" t="s">
        <v>903</v>
      </c>
      <c r="F813" t="s">
        <v>884</v>
      </c>
      <c r="G813" s="255" t="s">
        <v>904</v>
      </c>
      <c r="H813" s="18">
        <v>1988</v>
      </c>
      <c r="I813" s="376" t="s">
        <v>731</v>
      </c>
      <c r="J813" s="377" t="str">
        <f>IF(ISBLANK(INDEX('Policy Characteristics'!D:D,MATCH($C813,'Policy Characteristics'!$C:$C,0))),"",INDEX('Policy Characteristics'!D:D,MATCH($C813,'Policy Characteristics'!$C:$C,0)))</f>
        <v>Electrification</v>
      </c>
      <c r="K813" s="363"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63" t="str">
        <f>IF(ISBLANK(INDEX('Policy Characteristics'!I:I,MATCH($C813,'Policy Characteristics'!$C:$C,0))),"",INDEX('Policy Characteristics'!I:I,MATCH($C813,'Policy Characteristics'!$C:$C,0)))</f>
        <v>% of fuel shifted</v>
      </c>
      <c r="P813" s="363"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63" t="str">
        <f>IF(ISBLANK(INDEX('Policy Characteristics'!K:K,MATCH($C813,'Policy Characteristics'!$C:$C,0))),"",INDEX('Policy Characteristics'!K:K,MATCH($C813,'Policy Characteristics'!$C:$C,0)))</f>
        <v>industry-ag-main.html#fuel-switching</v>
      </c>
      <c r="R813" s="363" t="str">
        <f>IF(ISBLANK(INDEX('Policy Characteristics'!L:L,MATCH($C813,'Policy Characteristics'!$C:$C,0))),"",INDEX('Policy Characteristics'!L:L,MATCH($C813,'Policy Characteristics'!$C:$C,0)))</f>
        <v>industry-elec-and-hydrogen.html</v>
      </c>
    </row>
    <row r="814" spans="1:18" ht="19.95" customHeight="1">
      <c r="A814" s="363" t="str">
        <f>IF(ISBLANK(INDEX('Policy Characteristics'!A:A,MATCH($C814,'Policy Characteristics'!$C:$C,0))),"",INDEX('Policy Characteristics'!A:A,MATCH($C814,'Policy Characteristics'!$C:$C,0)))</f>
        <v>Industry</v>
      </c>
      <c r="B814" s="375" t="str">
        <f>IF(ISBLANK(INDEX('Policy Characteristics'!B:B,MATCH($C814,'Policy Characteristics'!$C:$C,0))),"",INDEX('Policy Characteristics'!B:B,MATCH($C814,'Policy Characteristics'!$C:$C,0)))</f>
        <v>Electrification</v>
      </c>
      <c r="C814" s="363" t="str">
        <f t="shared" si="39"/>
        <v>Fraction of Eligible Industrial Energy Use Shifted to Electricity</v>
      </c>
      <c r="D814" s="356" t="s">
        <v>883</v>
      </c>
      <c r="E814" t="s">
        <v>905</v>
      </c>
      <c r="F814" t="s">
        <v>884</v>
      </c>
      <c r="G814" s="255" t="s">
        <v>906</v>
      </c>
      <c r="H814" s="18">
        <v>1989</v>
      </c>
      <c r="I814" s="376" t="s">
        <v>731</v>
      </c>
      <c r="J814" s="377" t="str">
        <f>IF(ISBLANK(INDEX('Policy Characteristics'!D:D,MATCH($C814,'Policy Characteristics'!$C:$C,0))),"",INDEX('Policy Characteristics'!D:D,MATCH($C814,'Policy Characteristics'!$C:$C,0)))</f>
        <v>Electrification</v>
      </c>
      <c r="K814" s="363"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63" t="str">
        <f>IF(ISBLANK(INDEX('Policy Characteristics'!I:I,MATCH($C814,'Policy Characteristics'!$C:$C,0))),"",INDEX('Policy Characteristics'!I:I,MATCH($C814,'Policy Characteristics'!$C:$C,0)))</f>
        <v>% of fuel shifted</v>
      </c>
      <c r="P814" s="363"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63" t="str">
        <f>IF(ISBLANK(INDEX('Policy Characteristics'!K:K,MATCH($C814,'Policy Characteristics'!$C:$C,0))),"",INDEX('Policy Characteristics'!K:K,MATCH($C814,'Policy Characteristics'!$C:$C,0)))</f>
        <v>industry-ag-main.html#fuel-switching</v>
      </c>
      <c r="R814" s="363" t="str">
        <f>IF(ISBLANK(INDEX('Policy Characteristics'!L:L,MATCH($C814,'Policy Characteristics'!$C:$C,0))),"",INDEX('Policy Characteristics'!L:L,MATCH($C814,'Policy Characteristics'!$C:$C,0)))</f>
        <v>industry-elec-and-hydrogen.html</v>
      </c>
    </row>
    <row r="815" spans="1:18" ht="19.95" customHeight="1">
      <c r="A815" s="363" t="str">
        <f>IF(ISBLANK(INDEX('Policy Characteristics'!A:A,MATCH($C815,'Policy Characteristics'!$C:$C,0))),"",INDEX('Policy Characteristics'!A:A,MATCH($C815,'Policy Characteristics'!$C:$C,0)))</f>
        <v>Industry</v>
      </c>
      <c r="B815" s="375" t="str">
        <f>IF(ISBLANK(INDEX('Policy Characteristics'!B:B,MATCH($C815,'Policy Characteristics'!$C:$C,0))),"",INDEX('Policy Characteristics'!B:B,MATCH($C815,'Policy Characteristics'!$C:$C,0)))</f>
        <v>Electrification</v>
      </c>
      <c r="C815" s="363" t="str">
        <f t="shared" si="39"/>
        <v>Fraction of Eligible Industrial Energy Use Shifted to Electricity</v>
      </c>
      <c r="D815" s="356" t="s">
        <v>883</v>
      </c>
      <c r="E815" t="s">
        <v>907</v>
      </c>
      <c r="F815" t="s">
        <v>884</v>
      </c>
      <c r="G815" s="255" t="s">
        <v>908</v>
      </c>
      <c r="H815" s="18">
        <v>1990</v>
      </c>
      <c r="I815" s="376" t="s">
        <v>731</v>
      </c>
      <c r="J815" s="377" t="str">
        <f>IF(ISBLANK(INDEX('Policy Characteristics'!D:D,MATCH($C815,'Policy Characteristics'!$C:$C,0))),"",INDEX('Policy Characteristics'!D:D,MATCH($C815,'Policy Characteristics'!$C:$C,0)))</f>
        <v>Electrification</v>
      </c>
      <c r="K815" s="363"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63" t="str">
        <f>IF(ISBLANK(INDEX('Policy Characteristics'!I:I,MATCH($C815,'Policy Characteristics'!$C:$C,0))),"",INDEX('Policy Characteristics'!I:I,MATCH($C815,'Policy Characteristics'!$C:$C,0)))</f>
        <v>% of fuel shifted</v>
      </c>
      <c r="P815" s="363"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63" t="str">
        <f>IF(ISBLANK(INDEX('Policy Characteristics'!K:K,MATCH($C815,'Policy Characteristics'!$C:$C,0))),"",INDEX('Policy Characteristics'!K:K,MATCH($C815,'Policy Characteristics'!$C:$C,0)))</f>
        <v>industry-ag-main.html#fuel-switching</v>
      </c>
      <c r="R815" s="363" t="str">
        <f>IF(ISBLANK(INDEX('Policy Characteristics'!L:L,MATCH($C815,'Policy Characteristics'!$C:$C,0))),"",INDEX('Policy Characteristics'!L:L,MATCH($C815,'Policy Characteristics'!$C:$C,0)))</f>
        <v>industry-elec-and-hydrogen.html</v>
      </c>
    </row>
    <row r="816" spans="1:18" ht="19.95" customHeight="1">
      <c r="A816" s="363" t="str">
        <f>IF(ISBLANK(INDEX('Policy Characteristics'!A:A,MATCH($C816,'Policy Characteristics'!$C:$C,0))),"",INDEX('Policy Characteristics'!A:A,MATCH($C816,'Policy Characteristics'!$C:$C,0)))</f>
        <v>Industry</v>
      </c>
      <c r="B816" s="375" t="str">
        <f>IF(ISBLANK(INDEX('Policy Characteristics'!B:B,MATCH($C816,'Policy Characteristics'!$C:$C,0))),"",INDEX('Policy Characteristics'!B:B,MATCH($C816,'Policy Characteristics'!$C:$C,0)))</f>
        <v>Electrification</v>
      </c>
      <c r="C816" s="363" t="str">
        <f t="shared" si="39"/>
        <v>Fraction of Eligible Industrial Energy Use Shifted to Electricity</v>
      </c>
      <c r="D816" s="356" t="s">
        <v>883</v>
      </c>
      <c r="E816" t="s">
        <v>909</v>
      </c>
      <c r="F816" t="s">
        <v>884</v>
      </c>
      <c r="G816" s="255" t="s">
        <v>910</v>
      </c>
      <c r="H816" s="18">
        <v>1991</v>
      </c>
      <c r="I816" s="376" t="s">
        <v>731</v>
      </c>
      <c r="J816" s="377" t="str">
        <f>IF(ISBLANK(INDEX('Policy Characteristics'!D:D,MATCH($C816,'Policy Characteristics'!$C:$C,0))),"",INDEX('Policy Characteristics'!D:D,MATCH($C816,'Policy Characteristics'!$C:$C,0)))</f>
        <v>Electrification</v>
      </c>
      <c r="K816" s="363"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63" t="str">
        <f>IF(ISBLANK(INDEX('Policy Characteristics'!I:I,MATCH($C816,'Policy Characteristics'!$C:$C,0))),"",INDEX('Policy Characteristics'!I:I,MATCH($C816,'Policy Characteristics'!$C:$C,0)))</f>
        <v>% of fuel shifted</v>
      </c>
      <c r="P816" s="363"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63" t="str">
        <f>IF(ISBLANK(INDEX('Policy Characteristics'!K:K,MATCH($C816,'Policy Characteristics'!$C:$C,0))),"",INDEX('Policy Characteristics'!K:K,MATCH($C816,'Policy Characteristics'!$C:$C,0)))</f>
        <v>industry-ag-main.html#fuel-switching</v>
      </c>
      <c r="R816" s="363" t="str">
        <f>IF(ISBLANK(INDEX('Policy Characteristics'!L:L,MATCH($C816,'Policy Characteristics'!$C:$C,0))),"",INDEX('Policy Characteristics'!L:L,MATCH($C816,'Policy Characteristics'!$C:$C,0)))</f>
        <v>industry-elec-and-hydrogen.html</v>
      </c>
    </row>
    <row r="817" spans="1:18" ht="19.95" customHeight="1">
      <c r="A817" s="363" t="str">
        <f>IF(ISBLANK(INDEX('Policy Characteristics'!A:A,MATCH($C817,'Policy Characteristics'!$C:$C,0))),"",INDEX('Policy Characteristics'!A:A,MATCH($C817,'Policy Characteristics'!$C:$C,0)))</f>
        <v>Industry</v>
      </c>
      <c r="B817" s="375" t="str">
        <f>IF(ISBLANK(INDEX('Policy Characteristics'!B:B,MATCH($C817,'Policy Characteristics'!$C:$C,0))),"",INDEX('Policy Characteristics'!B:B,MATCH($C817,'Policy Characteristics'!$C:$C,0)))</f>
        <v>Electrification</v>
      </c>
      <c r="C817" s="363" t="str">
        <f t="shared" si="39"/>
        <v>Fraction of Eligible Industrial Energy Use Shifted to Electricity</v>
      </c>
      <c r="D817" s="356" t="s">
        <v>883</v>
      </c>
      <c r="E817" t="s">
        <v>911</v>
      </c>
      <c r="F817" t="s">
        <v>884</v>
      </c>
      <c r="G817" s="255" t="s">
        <v>912</v>
      </c>
      <c r="H817" s="18">
        <v>1992</v>
      </c>
      <c r="I817" s="376" t="s">
        <v>731</v>
      </c>
      <c r="J817" s="377" t="str">
        <f>IF(ISBLANK(INDEX('Policy Characteristics'!D:D,MATCH($C817,'Policy Characteristics'!$C:$C,0))),"",INDEX('Policy Characteristics'!D:D,MATCH($C817,'Policy Characteristics'!$C:$C,0)))</f>
        <v>Electrification</v>
      </c>
      <c r="K817" s="363"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63" t="str">
        <f>IF(ISBLANK(INDEX('Policy Characteristics'!I:I,MATCH($C817,'Policy Characteristics'!$C:$C,0))),"",INDEX('Policy Characteristics'!I:I,MATCH($C817,'Policy Characteristics'!$C:$C,0)))</f>
        <v>% of fuel shifted</v>
      </c>
      <c r="P817" s="363"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63" t="str">
        <f>IF(ISBLANK(INDEX('Policy Characteristics'!K:K,MATCH($C817,'Policy Characteristics'!$C:$C,0))),"",INDEX('Policy Characteristics'!K:K,MATCH($C817,'Policy Characteristics'!$C:$C,0)))</f>
        <v>industry-ag-main.html#fuel-switching</v>
      </c>
      <c r="R817" s="363" t="str">
        <f>IF(ISBLANK(INDEX('Policy Characteristics'!L:L,MATCH($C817,'Policy Characteristics'!$C:$C,0))),"",INDEX('Policy Characteristics'!L:L,MATCH($C817,'Policy Characteristics'!$C:$C,0)))</f>
        <v>industry-elec-and-hydrogen.html</v>
      </c>
    </row>
    <row r="818" spans="1:18" ht="19.95" customHeight="1">
      <c r="A818" s="363" t="str">
        <f>IF(ISBLANK(INDEX('Policy Characteristics'!A:A,MATCH($C818,'Policy Characteristics'!$C:$C,0))),"",INDEX('Policy Characteristics'!A:A,MATCH($C818,'Policy Characteristics'!$C:$C,0)))</f>
        <v>Industry</v>
      </c>
      <c r="B818" s="375" t="str">
        <f>IF(ISBLANK(INDEX('Policy Characteristics'!B:B,MATCH($C818,'Policy Characteristics'!$C:$C,0))),"",INDEX('Policy Characteristics'!B:B,MATCH($C818,'Policy Characteristics'!$C:$C,0)))</f>
        <v>Electrification</v>
      </c>
      <c r="C818" s="363" t="str">
        <f t="shared" si="39"/>
        <v>Fraction of Eligible Industrial Energy Use Shifted to Electricity</v>
      </c>
      <c r="D818" s="356" t="s">
        <v>883</v>
      </c>
      <c r="E818" t="s">
        <v>913</v>
      </c>
      <c r="F818" t="s">
        <v>884</v>
      </c>
      <c r="G818" s="255" t="s">
        <v>913</v>
      </c>
      <c r="H818" s="18">
        <v>1993</v>
      </c>
      <c r="I818" s="376" t="s">
        <v>731</v>
      </c>
      <c r="J818" s="377" t="str">
        <f>IF(ISBLANK(INDEX('Policy Characteristics'!D:D,MATCH($C818,'Policy Characteristics'!$C:$C,0))),"",INDEX('Policy Characteristics'!D:D,MATCH($C818,'Policy Characteristics'!$C:$C,0)))</f>
        <v>Electrification</v>
      </c>
      <c r="K818" s="363"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63" t="str">
        <f>IF(ISBLANK(INDEX('Policy Characteristics'!I:I,MATCH($C818,'Policy Characteristics'!$C:$C,0))),"",INDEX('Policy Characteristics'!I:I,MATCH($C818,'Policy Characteristics'!$C:$C,0)))</f>
        <v>% of fuel shifted</v>
      </c>
      <c r="P818" s="363"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63" t="str">
        <f>IF(ISBLANK(INDEX('Policy Characteristics'!K:K,MATCH($C818,'Policy Characteristics'!$C:$C,0))),"",INDEX('Policy Characteristics'!K:K,MATCH($C818,'Policy Characteristics'!$C:$C,0)))</f>
        <v>industry-ag-main.html#fuel-switching</v>
      </c>
      <c r="R818" s="363" t="str">
        <f>IF(ISBLANK(INDEX('Policy Characteristics'!L:L,MATCH($C818,'Policy Characteristics'!$C:$C,0))),"",INDEX('Policy Characteristics'!L:L,MATCH($C818,'Policy Characteristics'!$C:$C,0)))</f>
        <v>industry-elec-and-hydrogen.html</v>
      </c>
    </row>
    <row r="819" spans="1:18" ht="19.95" customHeight="1">
      <c r="A819" s="363" t="str">
        <f>IF(ISBLANK(INDEX('Policy Characteristics'!A:A,MATCH($C819,'Policy Characteristics'!$C:$C,0))),"",INDEX('Policy Characteristics'!A:A,MATCH($C819,'Policy Characteristics'!$C:$C,0)))</f>
        <v>Industry</v>
      </c>
      <c r="B819" s="375" t="str">
        <f>IF(ISBLANK(INDEX('Policy Characteristics'!B:B,MATCH($C819,'Policy Characteristics'!$C:$C,0))),"",INDEX('Policy Characteristics'!B:B,MATCH($C819,'Policy Characteristics'!$C:$C,0)))</f>
        <v>Electrification</v>
      </c>
      <c r="C819" s="363" t="str">
        <f t="shared" si="39"/>
        <v>Fraction of Eligible Industrial Energy Use Shifted to Electricity</v>
      </c>
      <c r="D819" s="356" t="s">
        <v>885</v>
      </c>
      <c r="E819" t="s">
        <v>899</v>
      </c>
      <c r="F819" t="s">
        <v>886</v>
      </c>
      <c r="G819" s="255" t="s">
        <v>900</v>
      </c>
      <c r="H819" s="18">
        <v>1994</v>
      </c>
      <c r="I819" s="376" t="s">
        <v>731</v>
      </c>
      <c r="J819" s="377" t="str">
        <f>IF(ISBLANK(INDEX('Policy Characteristics'!D:D,MATCH($C819,'Policy Characteristics'!$C:$C,0))),"",INDEX('Policy Characteristics'!D:D,MATCH($C819,'Policy Characteristics'!$C:$C,0)))</f>
        <v>Electrification</v>
      </c>
      <c r="K819" s="363"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63" t="str">
        <f>IF(ISBLANK(INDEX('Policy Characteristics'!I:I,MATCH($C819,'Policy Characteristics'!$C:$C,0))),"",INDEX('Policy Characteristics'!I:I,MATCH($C819,'Policy Characteristics'!$C:$C,0)))</f>
        <v>% of fuel shifted</v>
      </c>
      <c r="P819" s="363"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63" t="str">
        <f>IF(ISBLANK(INDEX('Policy Characteristics'!K:K,MATCH($C819,'Policy Characteristics'!$C:$C,0))),"",INDEX('Policy Characteristics'!K:K,MATCH($C819,'Policy Characteristics'!$C:$C,0)))</f>
        <v>industry-ag-main.html#fuel-switching</v>
      </c>
      <c r="R819" s="363" t="str">
        <f>IF(ISBLANK(INDEX('Policy Characteristics'!L:L,MATCH($C819,'Policy Characteristics'!$C:$C,0))),"",INDEX('Policy Characteristics'!L:L,MATCH($C819,'Policy Characteristics'!$C:$C,0)))</f>
        <v>industry-elec-and-hydrogen.html</v>
      </c>
    </row>
    <row r="820" spans="1:18" ht="19.95" customHeight="1">
      <c r="A820" s="363" t="str">
        <f>IF(ISBLANK(INDEX('Policy Characteristics'!A:A,MATCH($C820,'Policy Characteristics'!$C:$C,0))),"",INDEX('Policy Characteristics'!A:A,MATCH($C820,'Policy Characteristics'!$C:$C,0)))</f>
        <v>Industry</v>
      </c>
      <c r="B820" s="375" t="str">
        <f>IF(ISBLANK(INDEX('Policy Characteristics'!B:B,MATCH($C820,'Policy Characteristics'!$C:$C,0))),"",INDEX('Policy Characteristics'!B:B,MATCH($C820,'Policy Characteristics'!$C:$C,0)))</f>
        <v>Electrification</v>
      </c>
      <c r="C820" s="363" t="str">
        <f t="shared" si="39"/>
        <v>Fraction of Eligible Industrial Energy Use Shifted to Electricity</v>
      </c>
      <c r="D820" s="356" t="s">
        <v>885</v>
      </c>
      <c r="E820" t="s">
        <v>901</v>
      </c>
      <c r="F820" t="s">
        <v>886</v>
      </c>
      <c r="G820" s="255" t="s">
        <v>902</v>
      </c>
      <c r="H820" s="18">
        <v>1995</v>
      </c>
      <c r="I820" s="376" t="s">
        <v>731</v>
      </c>
      <c r="J820" s="377" t="str">
        <f>IF(ISBLANK(INDEX('Policy Characteristics'!D:D,MATCH($C820,'Policy Characteristics'!$C:$C,0))),"",INDEX('Policy Characteristics'!D:D,MATCH($C820,'Policy Characteristics'!$C:$C,0)))</f>
        <v>Electrification</v>
      </c>
      <c r="K820" s="363"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63" t="str">
        <f>IF(ISBLANK(INDEX('Policy Characteristics'!I:I,MATCH($C820,'Policy Characteristics'!$C:$C,0))),"",INDEX('Policy Characteristics'!I:I,MATCH($C820,'Policy Characteristics'!$C:$C,0)))</f>
        <v>% of fuel shifted</v>
      </c>
      <c r="P820" s="363"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63" t="str">
        <f>IF(ISBLANK(INDEX('Policy Characteristics'!K:K,MATCH($C820,'Policy Characteristics'!$C:$C,0))),"",INDEX('Policy Characteristics'!K:K,MATCH($C820,'Policy Characteristics'!$C:$C,0)))</f>
        <v>industry-ag-main.html#fuel-switching</v>
      </c>
      <c r="R820" s="363" t="str">
        <f>IF(ISBLANK(INDEX('Policy Characteristics'!L:L,MATCH($C820,'Policy Characteristics'!$C:$C,0))),"",INDEX('Policy Characteristics'!L:L,MATCH($C820,'Policy Characteristics'!$C:$C,0)))</f>
        <v>industry-elec-and-hydrogen.html</v>
      </c>
    </row>
    <row r="821" spans="1:18" ht="19.95" customHeight="1">
      <c r="A821" s="363" t="str">
        <f>IF(ISBLANK(INDEX('Policy Characteristics'!A:A,MATCH($C821,'Policy Characteristics'!$C:$C,0))),"",INDEX('Policy Characteristics'!A:A,MATCH($C821,'Policy Characteristics'!$C:$C,0)))</f>
        <v>Industry</v>
      </c>
      <c r="B821" s="375" t="str">
        <f>IF(ISBLANK(INDEX('Policy Characteristics'!B:B,MATCH($C821,'Policy Characteristics'!$C:$C,0))),"",INDEX('Policy Characteristics'!B:B,MATCH($C821,'Policy Characteristics'!$C:$C,0)))</f>
        <v>Electrification</v>
      </c>
      <c r="C821" s="363" t="str">
        <f t="shared" si="39"/>
        <v>Fraction of Eligible Industrial Energy Use Shifted to Electricity</v>
      </c>
      <c r="D821" s="356" t="s">
        <v>885</v>
      </c>
      <c r="E821" t="s">
        <v>903</v>
      </c>
      <c r="F821" t="s">
        <v>886</v>
      </c>
      <c r="G821" s="255" t="s">
        <v>904</v>
      </c>
      <c r="H821" s="18">
        <v>1996</v>
      </c>
      <c r="I821" s="376" t="s">
        <v>731</v>
      </c>
      <c r="J821" s="377" t="str">
        <f>IF(ISBLANK(INDEX('Policy Characteristics'!D:D,MATCH($C821,'Policy Characteristics'!$C:$C,0))),"",INDEX('Policy Characteristics'!D:D,MATCH($C821,'Policy Characteristics'!$C:$C,0)))</f>
        <v>Electrification</v>
      </c>
      <c r="K821" s="363"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63" t="str">
        <f>IF(ISBLANK(INDEX('Policy Characteristics'!I:I,MATCH($C821,'Policy Characteristics'!$C:$C,0))),"",INDEX('Policy Characteristics'!I:I,MATCH($C821,'Policy Characteristics'!$C:$C,0)))</f>
        <v>% of fuel shifted</v>
      </c>
      <c r="P821" s="363"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63" t="str">
        <f>IF(ISBLANK(INDEX('Policy Characteristics'!K:K,MATCH($C821,'Policy Characteristics'!$C:$C,0))),"",INDEX('Policy Characteristics'!K:K,MATCH($C821,'Policy Characteristics'!$C:$C,0)))</f>
        <v>industry-ag-main.html#fuel-switching</v>
      </c>
      <c r="R821" s="363" t="str">
        <f>IF(ISBLANK(INDEX('Policy Characteristics'!L:L,MATCH($C821,'Policy Characteristics'!$C:$C,0))),"",INDEX('Policy Characteristics'!L:L,MATCH($C821,'Policy Characteristics'!$C:$C,0)))</f>
        <v>industry-elec-and-hydrogen.html</v>
      </c>
    </row>
    <row r="822" spans="1:18" ht="19.95" customHeight="1">
      <c r="A822" s="363" t="str">
        <f>IF(ISBLANK(INDEX('Policy Characteristics'!A:A,MATCH($C822,'Policy Characteristics'!$C:$C,0))),"",INDEX('Policy Characteristics'!A:A,MATCH($C822,'Policy Characteristics'!$C:$C,0)))</f>
        <v>Industry</v>
      </c>
      <c r="B822" s="375" t="str">
        <f>IF(ISBLANK(INDEX('Policy Characteristics'!B:B,MATCH($C822,'Policy Characteristics'!$C:$C,0))),"",INDEX('Policy Characteristics'!B:B,MATCH($C822,'Policy Characteristics'!$C:$C,0)))</f>
        <v>Electrification</v>
      </c>
      <c r="C822" s="363" t="str">
        <f t="shared" si="39"/>
        <v>Fraction of Eligible Industrial Energy Use Shifted to Electricity</v>
      </c>
      <c r="D822" s="356" t="s">
        <v>885</v>
      </c>
      <c r="E822" t="s">
        <v>905</v>
      </c>
      <c r="F822" t="s">
        <v>886</v>
      </c>
      <c r="G822" s="255" t="s">
        <v>906</v>
      </c>
      <c r="H822" s="18">
        <v>1997</v>
      </c>
      <c r="I822" s="376" t="s">
        <v>731</v>
      </c>
      <c r="J822" s="377" t="str">
        <f>IF(ISBLANK(INDEX('Policy Characteristics'!D:D,MATCH($C822,'Policy Characteristics'!$C:$C,0))),"",INDEX('Policy Characteristics'!D:D,MATCH($C822,'Policy Characteristics'!$C:$C,0)))</f>
        <v>Electrification</v>
      </c>
      <c r="K822" s="363"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63" t="str">
        <f>IF(ISBLANK(INDEX('Policy Characteristics'!I:I,MATCH($C822,'Policy Characteristics'!$C:$C,0))),"",INDEX('Policy Characteristics'!I:I,MATCH($C822,'Policy Characteristics'!$C:$C,0)))</f>
        <v>% of fuel shifted</v>
      </c>
      <c r="P822" s="363"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63" t="str">
        <f>IF(ISBLANK(INDEX('Policy Characteristics'!K:K,MATCH($C822,'Policy Characteristics'!$C:$C,0))),"",INDEX('Policy Characteristics'!K:K,MATCH($C822,'Policy Characteristics'!$C:$C,0)))</f>
        <v>industry-ag-main.html#fuel-switching</v>
      </c>
      <c r="R822" s="363" t="str">
        <f>IF(ISBLANK(INDEX('Policy Characteristics'!L:L,MATCH($C822,'Policy Characteristics'!$C:$C,0))),"",INDEX('Policy Characteristics'!L:L,MATCH($C822,'Policy Characteristics'!$C:$C,0)))</f>
        <v>industry-elec-and-hydrogen.html</v>
      </c>
    </row>
    <row r="823" spans="1:18" ht="19.95" customHeight="1">
      <c r="A823" s="363" t="str">
        <f>IF(ISBLANK(INDEX('Policy Characteristics'!A:A,MATCH($C823,'Policy Characteristics'!$C:$C,0))),"",INDEX('Policy Characteristics'!A:A,MATCH($C823,'Policy Characteristics'!$C:$C,0)))</f>
        <v>Industry</v>
      </c>
      <c r="B823" s="375" t="str">
        <f>IF(ISBLANK(INDEX('Policy Characteristics'!B:B,MATCH($C823,'Policy Characteristics'!$C:$C,0))),"",INDEX('Policy Characteristics'!B:B,MATCH($C823,'Policy Characteristics'!$C:$C,0)))</f>
        <v>Electrification</v>
      </c>
      <c r="C823" s="363" t="str">
        <f t="shared" si="39"/>
        <v>Fraction of Eligible Industrial Energy Use Shifted to Electricity</v>
      </c>
      <c r="D823" s="356" t="s">
        <v>885</v>
      </c>
      <c r="E823" t="s">
        <v>907</v>
      </c>
      <c r="F823" t="s">
        <v>886</v>
      </c>
      <c r="G823" s="255" t="s">
        <v>908</v>
      </c>
      <c r="H823" s="18">
        <v>1998</v>
      </c>
      <c r="I823" s="376" t="s">
        <v>731</v>
      </c>
      <c r="J823" s="377" t="str">
        <f>IF(ISBLANK(INDEX('Policy Characteristics'!D:D,MATCH($C823,'Policy Characteristics'!$C:$C,0))),"",INDEX('Policy Characteristics'!D:D,MATCH($C823,'Policy Characteristics'!$C:$C,0)))</f>
        <v>Electrification</v>
      </c>
      <c r="K823" s="363"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63" t="str">
        <f>IF(ISBLANK(INDEX('Policy Characteristics'!I:I,MATCH($C823,'Policy Characteristics'!$C:$C,0))),"",INDEX('Policy Characteristics'!I:I,MATCH($C823,'Policy Characteristics'!$C:$C,0)))</f>
        <v>% of fuel shifted</v>
      </c>
      <c r="P823" s="363"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63" t="str">
        <f>IF(ISBLANK(INDEX('Policy Characteristics'!K:K,MATCH($C823,'Policy Characteristics'!$C:$C,0))),"",INDEX('Policy Characteristics'!K:K,MATCH($C823,'Policy Characteristics'!$C:$C,0)))</f>
        <v>industry-ag-main.html#fuel-switching</v>
      </c>
      <c r="R823" s="363" t="str">
        <f>IF(ISBLANK(INDEX('Policy Characteristics'!L:L,MATCH($C823,'Policy Characteristics'!$C:$C,0))),"",INDEX('Policy Characteristics'!L:L,MATCH($C823,'Policy Characteristics'!$C:$C,0)))</f>
        <v>industry-elec-and-hydrogen.html</v>
      </c>
    </row>
    <row r="824" spans="1:18" ht="19.95" customHeight="1">
      <c r="A824" s="363" t="str">
        <f>IF(ISBLANK(INDEX('Policy Characteristics'!A:A,MATCH($C824,'Policy Characteristics'!$C:$C,0))),"",INDEX('Policy Characteristics'!A:A,MATCH($C824,'Policy Characteristics'!$C:$C,0)))</f>
        <v>Industry</v>
      </c>
      <c r="B824" s="375" t="str">
        <f>IF(ISBLANK(INDEX('Policy Characteristics'!B:B,MATCH($C824,'Policy Characteristics'!$C:$C,0))),"",INDEX('Policy Characteristics'!B:B,MATCH($C824,'Policy Characteristics'!$C:$C,0)))</f>
        <v>Electrification</v>
      </c>
      <c r="C824" s="363" t="str">
        <f t="shared" si="39"/>
        <v>Fraction of Eligible Industrial Energy Use Shifted to Electricity</v>
      </c>
      <c r="D824" s="356" t="s">
        <v>885</v>
      </c>
      <c r="E824" t="s">
        <v>909</v>
      </c>
      <c r="F824" t="s">
        <v>886</v>
      </c>
      <c r="G824" s="255" t="s">
        <v>910</v>
      </c>
      <c r="H824" s="18">
        <v>1999</v>
      </c>
      <c r="I824" s="376" t="s">
        <v>731</v>
      </c>
      <c r="J824" s="377" t="str">
        <f>IF(ISBLANK(INDEX('Policy Characteristics'!D:D,MATCH($C824,'Policy Characteristics'!$C:$C,0))),"",INDEX('Policy Characteristics'!D:D,MATCH($C824,'Policy Characteristics'!$C:$C,0)))</f>
        <v>Electrification</v>
      </c>
      <c r="K824" s="363"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63" t="str">
        <f>IF(ISBLANK(INDEX('Policy Characteristics'!I:I,MATCH($C824,'Policy Characteristics'!$C:$C,0))),"",INDEX('Policy Characteristics'!I:I,MATCH($C824,'Policy Characteristics'!$C:$C,0)))</f>
        <v>% of fuel shifted</v>
      </c>
      <c r="P824" s="363"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63" t="str">
        <f>IF(ISBLANK(INDEX('Policy Characteristics'!K:K,MATCH($C824,'Policy Characteristics'!$C:$C,0))),"",INDEX('Policy Characteristics'!K:K,MATCH($C824,'Policy Characteristics'!$C:$C,0)))</f>
        <v>industry-ag-main.html#fuel-switching</v>
      </c>
      <c r="R824" s="363" t="str">
        <f>IF(ISBLANK(INDEX('Policy Characteristics'!L:L,MATCH($C824,'Policy Characteristics'!$C:$C,0))),"",INDEX('Policy Characteristics'!L:L,MATCH($C824,'Policy Characteristics'!$C:$C,0)))</f>
        <v>industry-elec-and-hydrogen.html</v>
      </c>
    </row>
    <row r="825" spans="1:18" ht="19.95" customHeight="1">
      <c r="A825" s="363" t="str">
        <f>IF(ISBLANK(INDEX('Policy Characteristics'!A:A,MATCH($C825,'Policy Characteristics'!$C:$C,0))),"",INDEX('Policy Characteristics'!A:A,MATCH($C825,'Policy Characteristics'!$C:$C,0)))</f>
        <v>Industry</v>
      </c>
      <c r="B825" s="375" t="str">
        <f>IF(ISBLANK(INDEX('Policy Characteristics'!B:B,MATCH($C825,'Policy Characteristics'!$C:$C,0))),"",INDEX('Policy Characteristics'!B:B,MATCH($C825,'Policy Characteristics'!$C:$C,0)))</f>
        <v>Electrification</v>
      </c>
      <c r="C825" s="363" t="str">
        <f t="shared" si="39"/>
        <v>Fraction of Eligible Industrial Energy Use Shifted to Electricity</v>
      </c>
      <c r="D825" s="356" t="s">
        <v>885</v>
      </c>
      <c r="E825" t="s">
        <v>911</v>
      </c>
      <c r="F825" t="s">
        <v>886</v>
      </c>
      <c r="G825" s="255" t="s">
        <v>912</v>
      </c>
      <c r="H825" s="18">
        <v>2000</v>
      </c>
      <c r="I825" s="376" t="s">
        <v>731</v>
      </c>
      <c r="J825" s="377" t="str">
        <f>IF(ISBLANK(INDEX('Policy Characteristics'!D:D,MATCH($C825,'Policy Characteristics'!$C:$C,0))),"",INDEX('Policy Characteristics'!D:D,MATCH($C825,'Policy Characteristics'!$C:$C,0)))</f>
        <v>Electrification</v>
      </c>
      <c r="K825" s="363"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63" t="str">
        <f>IF(ISBLANK(INDEX('Policy Characteristics'!I:I,MATCH($C825,'Policy Characteristics'!$C:$C,0))),"",INDEX('Policy Characteristics'!I:I,MATCH($C825,'Policy Characteristics'!$C:$C,0)))</f>
        <v>% of fuel shifted</v>
      </c>
      <c r="P825" s="363"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63" t="str">
        <f>IF(ISBLANK(INDEX('Policy Characteristics'!K:K,MATCH($C825,'Policy Characteristics'!$C:$C,0))),"",INDEX('Policy Characteristics'!K:K,MATCH($C825,'Policy Characteristics'!$C:$C,0)))</f>
        <v>industry-ag-main.html#fuel-switching</v>
      </c>
      <c r="R825" s="363" t="str">
        <f>IF(ISBLANK(INDEX('Policy Characteristics'!L:L,MATCH($C825,'Policy Characteristics'!$C:$C,0))),"",INDEX('Policy Characteristics'!L:L,MATCH($C825,'Policy Characteristics'!$C:$C,0)))</f>
        <v>industry-elec-and-hydrogen.html</v>
      </c>
    </row>
    <row r="826" spans="1:18" ht="19.95" customHeight="1">
      <c r="A826" s="363" t="str">
        <f>IF(ISBLANK(INDEX('Policy Characteristics'!A:A,MATCH($C826,'Policy Characteristics'!$C:$C,0))),"",INDEX('Policy Characteristics'!A:A,MATCH($C826,'Policy Characteristics'!$C:$C,0)))</f>
        <v>Industry</v>
      </c>
      <c r="B826" s="375" t="str">
        <f>IF(ISBLANK(INDEX('Policy Characteristics'!B:B,MATCH($C826,'Policy Characteristics'!$C:$C,0))),"",INDEX('Policy Characteristics'!B:B,MATCH($C826,'Policy Characteristics'!$C:$C,0)))</f>
        <v>Electrification</v>
      </c>
      <c r="C826" s="363" t="str">
        <f t="shared" si="39"/>
        <v>Fraction of Eligible Industrial Energy Use Shifted to Electricity</v>
      </c>
      <c r="D826" s="356" t="s">
        <v>885</v>
      </c>
      <c r="E826" t="s">
        <v>913</v>
      </c>
      <c r="F826" t="s">
        <v>886</v>
      </c>
      <c r="G826" s="255" t="s">
        <v>913</v>
      </c>
      <c r="H826" s="18">
        <v>2001</v>
      </c>
      <c r="I826" s="376" t="s">
        <v>731</v>
      </c>
      <c r="J826" s="377" t="str">
        <f>IF(ISBLANK(INDEX('Policy Characteristics'!D:D,MATCH($C826,'Policy Characteristics'!$C:$C,0))),"",INDEX('Policy Characteristics'!D:D,MATCH($C826,'Policy Characteristics'!$C:$C,0)))</f>
        <v>Electrification</v>
      </c>
      <c r="K826" s="363"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63" t="str">
        <f>IF(ISBLANK(INDEX('Policy Characteristics'!I:I,MATCH($C826,'Policy Characteristics'!$C:$C,0))),"",INDEX('Policy Characteristics'!I:I,MATCH($C826,'Policy Characteristics'!$C:$C,0)))</f>
        <v>% of fuel shifted</v>
      </c>
      <c r="P826" s="363"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63" t="str">
        <f>IF(ISBLANK(INDEX('Policy Characteristics'!K:K,MATCH($C826,'Policy Characteristics'!$C:$C,0))),"",INDEX('Policy Characteristics'!K:K,MATCH($C826,'Policy Characteristics'!$C:$C,0)))</f>
        <v>industry-ag-main.html#fuel-switching</v>
      </c>
      <c r="R826" s="363" t="str">
        <f>IF(ISBLANK(INDEX('Policy Characteristics'!L:L,MATCH($C826,'Policy Characteristics'!$C:$C,0))),"",INDEX('Policy Characteristics'!L:L,MATCH($C826,'Policy Characteristics'!$C:$C,0)))</f>
        <v>industry-elec-and-hydrogen.html</v>
      </c>
    </row>
    <row r="827" spans="1:18" ht="19.95" customHeight="1">
      <c r="A827" s="363" t="str">
        <f>IF(ISBLANK(INDEX('Policy Characteristics'!A:A,MATCH($C827,'Policy Characteristics'!$C:$C,0))),"",INDEX('Policy Characteristics'!A:A,MATCH($C827,'Policy Characteristics'!$C:$C,0)))</f>
        <v>Industry</v>
      </c>
      <c r="B827" s="375" t="str">
        <f>IF(ISBLANK(INDEX('Policy Characteristics'!B:B,MATCH($C827,'Policy Characteristics'!$C:$C,0))),"",INDEX('Policy Characteristics'!B:B,MATCH($C827,'Policy Characteristics'!$C:$C,0)))</f>
        <v>Electrification</v>
      </c>
      <c r="C827" s="363" t="str">
        <f t="shared" ref="C827:C858" si="40">C$659</f>
        <v>Fraction of Eligible Industrial Energy Use Shifted to Electricity</v>
      </c>
      <c r="D827" s="356" t="s">
        <v>887</v>
      </c>
      <c r="E827" t="s">
        <v>899</v>
      </c>
      <c r="F827" t="s">
        <v>888</v>
      </c>
      <c r="G827" s="255" t="s">
        <v>900</v>
      </c>
      <c r="H827" s="18">
        <v>2002</v>
      </c>
      <c r="I827" s="376" t="s">
        <v>731</v>
      </c>
      <c r="J827" s="377" t="str">
        <f>IF(ISBLANK(INDEX('Policy Characteristics'!D:D,MATCH($C827,'Policy Characteristics'!$C:$C,0))),"",INDEX('Policy Characteristics'!D:D,MATCH($C827,'Policy Characteristics'!$C:$C,0)))</f>
        <v>Electrification</v>
      </c>
      <c r="K827" s="363"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63" t="str">
        <f>IF(ISBLANK(INDEX('Policy Characteristics'!I:I,MATCH($C827,'Policy Characteristics'!$C:$C,0))),"",INDEX('Policy Characteristics'!I:I,MATCH($C827,'Policy Characteristics'!$C:$C,0)))</f>
        <v>% of fuel shifted</v>
      </c>
      <c r="P827" s="363"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63" t="str">
        <f>IF(ISBLANK(INDEX('Policy Characteristics'!K:K,MATCH($C827,'Policy Characteristics'!$C:$C,0))),"",INDEX('Policy Characteristics'!K:K,MATCH($C827,'Policy Characteristics'!$C:$C,0)))</f>
        <v>industry-ag-main.html#fuel-switching</v>
      </c>
      <c r="R827" s="363" t="str">
        <f>IF(ISBLANK(INDEX('Policy Characteristics'!L:L,MATCH($C827,'Policy Characteristics'!$C:$C,0))),"",INDEX('Policy Characteristics'!L:L,MATCH($C827,'Policy Characteristics'!$C:$C,0)))</f>
        <v>industry-elec-and-hydrogen.html</v>
      </c>
    </row>
    <row r="828" spans="1:18" ht="19.95" customHeight="1">
      <c r="A828" s="363" t="str">
        <f>IF(ISBLANK(INDEX('Policy Characteristics'!A:A,MATCH($C828,'Policy Characteristics'!$C:$C,0))),"",INDEX('Policy Characteristics'!A:A,MATCH($C828,'Policy Characteristics'!$C:$C,0)))</f>
        <v>Industry</v>
      </c>
      <c r="B828" s="375" t="str">
        <f>IF(ISBLANK(INDEX('Policy Characteristics'!B:B,MATCH($C828,'Policy Characteristics'!$C:$C,0))),"",INDEX('Policy Characteristics'!B:B,MATCH($C828,'Policy Characteristics'!$C:$C,0)))</f>
        <v>Electrification</v>
      </c>
      <c r="C828" s="363" t="str">
        <f t="shared" si="40"/>
        <v>Fraction of Eligible Industrial Energy Use Shifted to Electricity</v>
      </c>
      <c r="D828" s="356" t="s">
        <v>887</v>
      </c>
      <c r="E828" t="s">
        <v>901</v>
      </c>
      <c r="F828" t="s">
        <v>888</v>
      </c>
      <c r="G828" s="255" t="s">
        <v>902</v>
      </c>
      <c r="H828" s="18">
        <v>2003</v>
      </c>
      <c r="I828" s="376" t="s">
        <v>731</v>
      </c>
      <c r="J828" s="377" t="str">
        <f>IF(ISBLANK(INDEX('Policy Characteristics'!D:D,MATCH($C828,'Policy Characteristics'!$C:$C,0))),"",INDEX('Policy Characteristics'!D:D,MATCH($C828,'Policy Characteristics'!$C:$C,0)))</f>
        <v>Electrification</v>
      </c>
      <c r="K828" s="363"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63" t="str">
        <f>IF(ISBLANK(INDEX('Policy Characteristics'!I:I,MATCH($C828,'Policy Characteristics'!$C:$C,0))),"",INDEX('Policy Characteristics'!I:I,MATCH($C828,'Policy Characteristics'!$C:$C,0)))</f>
        <v>% of fuel shifted</v>
      </c>
      <c r="P828" s="363"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63" t="str">
        <f>IF(ISBLANK(INDEX('Policy Characteristics'!K:K,MATCH($C828,'Policy Characteristics'!$C:$C,0))),"",INDEX('Policy Characteristics'!K:K,MATCH($C828,'Policy Characteristics'!$C:$C,0)))</f>
        <v>industry-ag-main.html#fuel-switching</v>
      </c>
      <c r="R828" s="363" t="str">
        <f>IF(ISBLANK(INDEX('Policy Characteristics'!L:L,MATCH($C828,'Policy Characteristics'!$C:$C,0))),"",INDEX('Policy Characteristics'!L:L,MATCH($C828,'Policy Characteristics'!$C:$C,0)))</f>
        <v>industry-elec-and-hydrogen.html</v>
      </c>
    </row>
    <row r="829" spans="1:18" ht="19.95" customHeight="1">
      <c r="A829" s="363" t="str">
        <f>IF(ISBLANK(INDEX('Policy Characteristics'!A:A,MATCH($C829,'Policy Characteristics'!$C:$C,0))),"",INDEX('Policy Characteristics'!A:A,MATCH($C829,'Policy Characteristics'!$C:$C,0)))</f>
        <v>Industry</v>
      </c>
      <c r="B829" s="375" t="str">
        <f>IF(ISBLANK(INDEX('Policy Characteristics'!B:B,MATCH($C829,'Policy Characteristics'!$C:$C,0))),"",INDEX('Policy Characteristics'!B:B,MATCH($C829,'Policy Characteristics'!$C:$C,0)))</f>
        <v>Electrification</v>
      </c>
      <c r="C829" s="363" t="str">
        <f t="shared" si="40"/>
        <v>Fraction of Eligible Industrial Energy Use Shifted to Electricity</v>
      </c>
      <c r="D829" s="356" t="s">
        <v>887</v>
      </c>
      <c r="E829" t="s">
        <v>903</v>
      </c>
      <c r="F829" t="s">
        <v>888</v>
      </c>
      <c r="G829" s="255" t="s">
        <v>904</v>
      </c>
      <c r="H829" s="18">
        <v>2004</v>
      </c>
      <c r="I829" s="376" t="s">
        <v>731</v>
      </c>
      <c r="J829" s="377" t="str">
        <f>IF(ISBLANK(INDEX('Policy Characteristics'!D:D,MATCH($C829,'Policy Characteristics'!$C:$C,0))),"",INDEX('Policy Characteristics'!D:D,MATCH($C829,'Policy Characteristics'!$C:$C,0)))</f>
        <v>Electrification</v>
      </c>
      <c r="K829" s="363"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63" t="str">
        <f>IF(ISBLANK(INDEX('Policy Characteristics'!I:I,MATCH($C829,'Policy Characteristics'!$C:$C,0))),"",INDEX('Policy Characteristics'!I:I,MATCH($C829,'Policy Characteristics'!$C:$C,0)))</f>
        <v>% of fuel shifted</v>
      </c>
      <c r="P829" s="363"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63" t="str">
        <f>IF(ISBLANK(INDEX('Policy Characteristics'!K:K,MATCH($C829,'Policy Characteristics'!$C:$C,0))),"",INDEX('Policy Characteristics'!K:K,MATCH($C829,'Policy Characteristics'!$C:$C,0)))</f>
        <v>industry-ag-main.html#fuel-switching</v>
      </c>
      <c r="R829" s="363" t="str">
        <f>IF(ISBLANK(INDEX('Policy Characteristics'!L:L,MATCH($C829,'Policy Characteristics'!$C:$C,0))),"",INDEX('Policy Characteristics'!L:L,MATCH($C829,'Policy Characteristics'!$C:$C,0)))</f>
        <v>industry-elec-and-hydrogen.html</v>
      </c>
    </row>
    <row r="830" spans="1:18" ht="19.95" customHeight="1">
      <c r="A830" s="363" t="str">
        <f>IF(ISBLANK(INDEX('Policy Characteristics'!A:A,MATCH($C830,'Policy Characteristics'!$C:$C,0))),"",INDEX('Policy Characteristics'!A:A,MATCH($C830,'Policy Characteristics'!$C:$C,0)))</f>
        <v>Industry</v>
      </c>
      <c r="B830" s="375" t="str">
        <f>IF(ISBLANK(INDEX('Policy Characteristics'!B:B,MATCH($C830,'Policy Characteristics'!$C:$C,0))),"",INDEX('Policy Characteristics'!B:B,MATCH($C830,'Policy Characteristics'!$C:$C,0)))</f>
        <v>Electrification</v>
      </c>
      <c r="C830" s="363" t="str">
        <f t="shared" si="40"/>
        <v>Fraction of Eligible Industrial Energy Use Shifted to Electricity</v>
      </c>
      <c r="D830" s="356" t="s">
        <v>887</v>
      </c>
      <c r="E830" t="s">
        <v>905</v>
      </c>
      <c r="F830" t="s">
        <v>888</v>
      </c>
      <c r="G830" s="255" t="s">
        <v>906</v>
      </c>
      <c r="H830" s="18">
        <v>2005</v>
      </c>
      <c r="I830" s="376" t="s">
        <v>731</v>
      </c>
      <c r="J830" s="377" t="str">
        <f>IF(ISBLANK(INDEX('Policy Characteristics'!D:D,MATCH($C830,'Policy Characteristics'!$C:$C,0))),"",INDEX('Policy Characteristics'!D:D,MATCH($C830,'Policy Characteristics'!$C:$C,0)))</f>
        <v>Electrification</v>
      </c>
      <c r="K830" s="363"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63" t="str">
        <f>IF(ISBLANK(INDEX('Policy Characteristics'!I:I,MATCH($C830,'Policy Characteristics'!$C:$C,0))),"",INDEX('Policy Characteristics'!I:I,MATCH($C830,'Policy Characteristics'!$C:$C,0)))</f>
        <v>% of fuel shifted</v>
      </c>
      <c r="P830" s="363"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63" t="str">
        <f>IF(ISBLANK(INDEX('Policy Characteristics'!K:K,MATCH($C830,'Policy Characteristics'!$C:$C,0))),"",INDEX('Policy Characteristics'!K:K,MATCH($C830,'Policy Characteristics'!$C:$C,0)))</f>
        <v>industry-ag-main.html#fuel-switching</v>
      </c>
      <c r="R830" s="363" t="str">
        <f>IF(ISBLANK(INDEX('Policy Characteristics'!L:L,MATCH($C830,'Policy Characteristics'!$C:$C,0))),"",INDEX('Policy Characteristics'!L:L,MATCH($C830,'Policy Characteristics'!$C:$C,0)))</f>
        <v>industry-elec-and-hydrogen.html</v>
      </c>
    </row>
    <row r="831" spans="1:18" ht="19.95" customHeight="1">
      <c r="A831" s="363" t="str">
        <f>IF(ISBLANK(INDEX('Policy Characteristics'!A:A,MATCH($C831,'Policy Characteristics'!$C:$C,0))),"",INDEX('Policy Characteristics'!A:A,MATCH($C831,'Policy Characteristics'!$C:$C,0)))</f>
        <v>Industry</v>
      </c>
      <c r="B831" s="375" t="str">
        <f>IF(ISBLANK(INDEX('Policy Characteristics'!B:B,MATCH($C831,'Policy Characteristics'!$C:$C,0))),"",INDEX('Policy Characteristics'!B:B,MATCH($C831,'Policy Characteristics'!$C:$C,0)))</f>
        <v>Electrification</v>
      </c>
      <c r="C831" s="363" t="str">
        <f t="shared" si="40"/>
        <v>Fraction of Eligible Industrial Energy Use Shifted to Electricity</v>
      </c>
      <c r="D831" s="356" t="s">
        <v>887</v>
      </c>
      <c r="E831" t="s">
        <v>907</v>
      </c>
      <c r="F831" t="s">
        <v>888</v>
      </c>
      <c r="G831" s="255" t="s">
        <v>908</v>
      </c>
      <c r="H831" s="18">
        <v>2006</v>
      </c>
      <c r="I831" s="376" t="s">
        <v>731</v>
      </c>
      <c r="J831" s="377" t="str">
        <f>IF(ISBLANK(INDEX('Policy Characteristics'!D:D,MATCH($C831,'Policy Characteristics'!$C:$C,0))),"",INDEX('Policy Characteristics'!D:D,MATCH($C831,'Policy Characteristics'!$C:$C,0)))</f>
        <v>Electrification</v>
      </c>
      <c r="K831" s="363"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63" t="str">
        <f>IF(ISBLANK(INDEX('Policy Characteristics'!I:I,MATCH($C831,'Policy Characteristics'!$C:$C,0))),"",INDEX('Policy Characteristics'!I:I,MATCH($C831,'Policy Characteristics'!$C:$C,0)))</f>
        <v>% of fuel shifted</v>
      </c>
      <c r="P831" s="363"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63" t="str">
        <f>IF(ISBLANK(INDEX('Policy Characteristics'!K:K,MATCH($C831,'Policy Characteristics'!$C:$C,0))),"",INDEX('Policy Characteristics'!K:K,MATCH($C831,'Policy Characteristics'!$C:$C,0)))</f>
        <v>industry-ag-main.html#fuel-switching</v>
      </c>
      <c r="R831" s="363" t="str">
        <f>IF(ISBLANK(INDEX('Policy Characteristics'!L:L,MATCH($C831,'Policy Characteristics'!$C:$C,0))),"",INDEX('Policy Characteristics'!L:L,MATCH($C831,'Policy Characteristics'!$C:$C,0)))</f>
        <v>industry-elec-and-hydrogen.html</v>
      </c>
    </row>
    <row r="832" spans="1:18" ht="19.95" customHeight="1">
      <c r="A832" s="363" t="str">
        <f>IF(ISBLANK(INDEX('Policy Characteristics'!A:A,MATCH($C832,'Policy Characteristics'!$C:$C,0))),"",INDEX('Policy Characteristics'!A:A,MATCH($C832,'Policy Characteristics'!$C:$C,0)))</f>
        <v>Industry</v>
      </c>
      <c r="B832" s="375" t="str">
        <f>IF(ISBLANK(INDEX('Policy Characteristics'!B:B,MATCH($C832,'Policy Characteristics'!$C:$C,0))),"",INDEX('Policy Characteristics'!B:B,MATCH($C832,'Policy Characteristics'!$C:$C,0)))</f>
        <v>Electrification</v>
      </c>
      <c r="C832" s="363" t="str">
        <f t="shared" si="40"/>
        <v>Fraction of Eligible Industrial Energy Use Shifted to Electricity</v>
      </c>
      <c r="D832" s="356" t="s">
        <v>887</v>
      </c>
      <c r="E832" t="s">
        <v>909</v>
      </c>
      <c r="F832" t="s">
        <v>888</v>
      </c>
      <c r="G832" s="255" t="s">
        <v>910</v>
      </c>
      <c r="H832" s="18">
        <v>2007</v>
      </c>
      <c r="I832" s="376" t="s">
        <v>731</v>
      </c>
      <c r="J832" s="377" t="str">
        <f>IF(ISBLANK(INDEX('Policy Characteristics'!D:D,MATCH($C832,'Policy Characteristics'!$C:$C,0))),"",INDEX('Policy Characteristics'!D:D,MATCH($C832,'Policy Characteristics'!$C:$C,0)))</f>
        <v>Electrification</v>
      </c>
      <c r="K832" s="363"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63" t="str">
        <f>IF(ISBLANK(INDEX('Policy Characteristics'!I:I,MATCH($C832,'Policy Characteristics'!$C:$C,0))),"",INDEX('Policy Characteristics'!I:I,MATCH($C832,'Policy Characteristics'!$C:$C,0)))</f>
        <v>% of fuel shifted</v>
      </c>
      <c r="P832" s="363"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63" t="str">
        <f>IF(ISBLANK(INDEX('Policy Characteristics'!K:K,MATCH($C832,'Policy Characteristics'!$C:$C,0))),"",INDEX('Policy Characteristics'!K:K,MATCH($C832,'Policy Characteristics'!$C:$C,0)))</f>
        <v>industry-ag-main.html#fuel-switching</v>
      </c>
      <c r="R832" s="363" t="str">
        <f>IF(ISBLANK(INDEX('Policy Characteristics'!L:L,MATCH($C832,'Policy Characteristics'!$C:$C,0))),"",INDEX('Policy Characteristics'!L:L,MATCH($C832,'Policy Characteristics'!$C:$C,0)))</f>
        <v>industry-elec-and-hydrogen.html</v>
      </c>
    </row>
    <row r="833" spans="1:18" ht="19.95" customHeight="1">
      <c r="A833" s="363" t="str">
        <f>IF(ISBLANK(INDEX('Policy Characteristics'!A:A,MATCH($C833,'Policy Characteristics'!$C:$C,0))),"",INDEX('Policy Characteristics'!A:A,MATCH($C833,'Policy Characteristics'!$C:$C,0)))</f>
        <v>Industry</v>
      </c>
      <c r="B833" s="375" t="str">
        <f>IF(ISBLANK(INDEX('Policy Characteristics'!B:B,MATCH($C833,'Policy Characteristics'!$C:$C,0))),"",INDEX('Policy Characteristics'!B:B,MATCH($C833,'Policy Characteristics'!$C:$C,0)))</f>
        <v>Electrification</v>
      </c>
      <c r="C833" s="363" t="str">
        <f t="shared" si="40"/>
        <v>Fraction of Eligible Industrial Energy Use Shifted to Electricity</v>
      </c>
      <c r="D833" s="356" t="s">
        <v>887</v>
      </c>
      <c r="E833" t="s">
        <v>911</v>
      </c>
      <c r="F833" t="s">
        <v>888</v>
      </c>
      <c r="G833" s="255" t="s">
        <v>912</v>
      </c>
      <c r="H833" s="18">
        <v>2008</v>
      </c>
      <c r="I833" s="376" t="s">
        <v>731</v>
      </c>
      <c r="J833" s="377" t="str">
        <f>IF(ISBLANK(INDEX('Policy Characteristics'!D:D,MATCH($C833,'Policy Characteristics'!$C:$C,0))),"",INDEX('Policy Characteristics'!D:D,MATCH($C833,'Policy Characteristics'!$C:$C,0)))</f>
        <v>Electrification</v>
      </c>
      <c r="K833" s="363"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63" t="str">
        <f>IF(ISBLANK(INDEX('Policy Characteristics'!I:I,MATCH($C833,'Policy Characteristics'!$C:$C,0))),"",INDEX('Policy Characteristics'!I:I,MATCH($C833,'Policy Characteristics'!$C:$C,0)))</f>
        <v>% of fuel shifted</v>
      </c>
      <c r="P833" s="363"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63" t="str">
        <f>IF(ISBLANK(INDEX('Policy Characteristics'!K:K,MATCH($C833,'Policy Characteristics'!$C:$C,0))),"",INDEX('Policy Characteristics'!K:K,MATCH($C833,'Policy Characteristics'!$C:$C,0)))</f>
        <v>industry-ag-main.html#fuel-switching</v>
      </c>
      <c r="R833" s="363" t="str">
        <f>IF(ISBLANK(INDEX('Policy Characteristics'!L:L,MATCH($C833,'Policy Characteristics'!$C:$C,0))),"",INDEX('Policy Characteristics'!L:L,MATCH($C833,'Policy Characteristics'!$C:$C,0)))</f>
        <v>industry-elec-and-hydrogen.html</v>
      </c>
    </row>
    <row r="834" spans="1:18" ht="19.95" customHeight="1">
      <c r="A834" s="363" t="str">
        <f>IF(ISBLANK(INDEX('Policy Characteristics'!A:A,MATCH($C834,'Policy Characteristics'!$C:$C,0))),"",INDEX('Policy Characteristics'!A:A,MATCH($C834,'Policy Characteristics'!$C:$C,0)))</f>
        <v>Industry</v>
      </c>
      <c r="B834" s="375" t="str">
        <f>IF(ISBLANK(INDEX('Policy Characteristics'!B:B,MATCH($C834,'Policy Characteristics'!$C:$C,0))),"",INDEX('Policy Characteristics'!B:B,MATCH($C834,'Policy Characteristics'!$C:$C,0)))</f>
        <v>Electrification</v>
      </c>
      <c r="C834" s="363" t="str">
        <f t="shared" si="40"/>
        <v>Fraction of Eligible Industrial Energy Use Shifted to Electricity</v>
      </c>
      <c r="D834" s="356" t="s">
        <v>887</v>
      </c>
      <c r="E834" t="s">
        <v>913</v>
      </c>
      <c r="F834" t="s">
        <v>888</v>
      </c>
      <c r="G834" s="255" t="s">
        <v>913</v>
      </c>
      <c r="H834" s="18">
        <v>2009</v>
      </c>
      <c r="I834" s="376" t="s">
        <v>731</v>
      </c>
      <c r="J834" s="377" t="str">
        <f>IF(ISBLANK(INDEX('Policy Characteristics'!D:D,MATCH($C834,'Policy Characteristics'!$C:$C,0))),"",INDEX('Policy Characteristics'!D:D,MATCH($C834,'Policy Characteristics'!$C:$C,0)))</f>
        <v>Electrification</v>
      </c>
      <c r="K834" s="363"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63" t="str">
        <f>IF(ISBLANK(INDEX('Policy Characteristics'!I:I,MATCH($C834,'Policy Characteristics'!$C:$C,0))),"",INDEX('Policy Characteristics'!I:I,MATCH($C834,'Policy Characteristics'!$C:$C,0)))</f>
        <v>% of fuel shifted</v>
      </c>
      <c r="P834" s="363"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63" t="str">
        <f>IF(ISBLANK(INDEX('Policy Characteristics'!K:K,MATCH($C834,'Policy Characteristics'!$C:$C,0))),"",INDEX('Policy Characteristics'!K:K,MATCH($C834,'Policy Characteristics'!$C:$C,0)))</f>
        <v>industry-ag-main.html#fuel-switching</v>
      </c>
      <c r="R834" s="363" t="str">
        <f>IF(ISBLANK(INDEX('Policy Characteristics'!L:L,MATCH($C834,'Policy Characteristics'!$C:$C,0))),"",INDEX('Policy Characteristics'!L:L,MATCH($C834,'Policy Characteristics'!$C:$C,0)))</f>
        <v>industry-elec-and-hydrogen.html</v>
      </c>
    </row>
    <row r="835" spans="1:18" ht="19.95" customHeight="1">
      <c r="A835" s="363" t="str">
        <f>IF(ISBLANK(INDEX('Policy Characteristics'!A:A,MATCH($C835,'Policy Characteristics'!$C:$C,0))),"",INDEX('Policy Characteristics'!A:A,MATCH($C835,'Policy Characteristics'!$C:$C,0)))</f>
        <v>Industry</v>
      </c>
      <c r="B835" s="375" t="str">
        <f>IF(ISBLANK(INDEX('Policy Characteristics'!B:B,MATCH($C835,'Policy Characteristics'!$C:$C,0))),"",INDEX('Policy Characteristics'!B:B,MATCH($C835,'Policy Characteristics'!$C:$C,0)))</f>
        <v>Electrification</v>
      </c>
      <c r="C835" s="363" t="str">
        <f t="shared" si="40"/>
        <v>Fraction of Eligible Industrial Energy Use Shifted to Electricity</v>
      </c>
      <c r="D835" s="356" t="s">
        <v>889</v>
      </c>
      <c r="E835" t="s">
        <v>899</v>
      </c>
      <c r="F835" t="s">
        <v>890</v>
      </c>
      <c r="G835" s="255" t="s">
        <v>900</v>
      </c>
      <c r="H835" s="18">
        <v>2010</v>
      </c>
      <c r="I835" s="376" t="s">
        <v>731</v>
      </c>
      <c r="J835" s="377" t="str">
        <f>IF(ISBLANK(INDEX('Policy Characteristics'!D:D,MATCH($C835,'Policy Characteristics'!$C:$C,0))),"",INDEX('Policy Characteristics'!D:D,MATCH($C835,'Policy Characteristics'!$C:$C,0)))</f>
        <v>Electrification</v>
      </c>
      <c r="K835" s="363"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63" t="str">
        <f>IF(ISBLANK(INDEX('Policy Characteristics'!I:I,MATCH($C835,'Policy Characteristics'!$C:$C,0))),"",INDEX('Policy Characteristics'!I:I,MATCH($C835,'Policy Characteristics'!$C:$C,0)))</f>
        <v>% of fuel shifted</v>
      </c>
      <c r="P835" s="363"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63" t="str">
        <f>IF(ISBLANK(INDEX('Policy Characteristics'!K:K,MATCH($C835,'Policy Characteristics'!$C:$C,0))),"",INDEX('Policy Characteristics'!K:K,MATCH($C835,'Policy Characteristics'!$C:$C,0)))</f>
        <v>industry-ag-main.html#fuel-switching</v>
      </c>
      <c r="R835" s="363" t="str">
        <f>IF(ISBLANK(INDEX('Policy Characteristics'!L:L,MATCH($C835,'Policy Characteristics'!$C:$C,0))),"",INDEX('Policy Characteristics'!L:L,MATCH($C835,'Policy Characteristics'!$C:$C,0)))</f>
        <v>industry-elec-and-hydrogen.html</v>
      </c>
    </row>
    <row r="836" spans="1:18" ht="19.95" customHeight="1">
      <c r="A836" s="363" t="str">
        <f>IF(ISBLANK(INDEX('Policy Characteristics'!A:A,MATCH($C836,'Policy Characteristics'!$C:$C,0))),"",INDEX('Policy Characteristics'!A:A,MATCH($C836,'Policy Characteristics'!$C:$C,0)))</f>
        <v>Industry</v>
      </c>
      <c r="B836" s="375" t="str">
        <f>IF(ISBLANK(INDEX('Policy Characteristics'!B:B,MATCH($C836,'Policy Characteristics'!$C:$C,0))),"",INDEX('Policy Characteristics'!B:B,MATCH($C836,'Policy Characteristics'!$C:$C,0)))</f>
        <v>Electrification</v>
      </c>
      <c r="C836" s="363" t="str">
        <f t="shared" si="40"/>
        <v>Fraction of Eligible Industrial Energy Use Shifted to Electricity</v>
      </c>
      <c r="D836" s="356" t="s">
        <v>889</v>
      </c>
      <c r="E836" t="s">
        <v>901</v>
      </c>
      <c r="F836" t="s">
        <v>890</v>
      </c>
      <c r="G836" s="255" t="s">
        <v>902</v>
      </c>
      <c r="H836" s="18">
        <v>2011</v>
      </c>
      <c r="I836" s="376" t="s">
        <v>731</v>
      </c>
      <c r="J836" s="377" t="str">
        <f>IF(ISBLANK(INDEX('Policy Characteristics'!D:D,MATCH($C836,'Policy Characteristics'!$C:$C,0))),"",INDEX('Policy Characteristics'!D:D,MATCH($C836,'Policy Characteristics'!$C:$C,0)))</f>
        <v>Electrification</v>
      </c>
      <c r="K836" s="363"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63" t="str">
        <f>IF(ISBLANK(INDEX('Policy Characteristics'!I:I,MATCH($C836,'Policy Characteristics'!$C:$C,0))),"",INDEX('Policy Characteristics'!I:I,MATCH($C836,'Policy Characteristics'!$C:$C,0)))</f>
        <v>% of fuel shifted</v>
      </c>
      <c r="P836" s="363"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63" t="str">
        <f>IF(ISBLANK(INDEX('Policy Characteristics'!K:K,MATCH($C836,'Policy Characteristics'!$C:$C,0))),"",INDEX('Policy Characteristics'!K:K,MATCH($C836,'Policy Characteristics'!$C:$C,0)))</f>
        <v>industry-ag-main.html#fuel-switching</v>
      </c>
      <c r="R836" s="363" t="str">
        <f>IF(ISBLANK(INDEX('Policy Characteristics'!L:L,MATCH($C836,'Policy Characteristics'!$C:$C,0))),"",INDEX('Policy Characteristics'!L:L,MATCH($C836,'Policy Characteristics'!$C:$C,0)))</f>
        <v>industry-elec-and-hydrogen.html</v>
      </c>
    </row>
    <row r="837" spans="1:18" ht="19.95" customHeight="1">
      <c r="A837" s="363" t="str">
        <f>IF(ISBLANK(INDEX('Policy Characteristics'!A:A,MATCH($C837,'Policy Characteristics'!$C:$C,0))),"",INDEX('Policy Characteristics'!A:A,MATCH($C837,'Policy Characteristics'!$C:$C,0)))</f>
        <v>Industry</v>
      </c>
      <c r="B837" s="375" t="str">
        <f>IF(ISBLANK(INDEX('Policy Characteristics'!B:B,MATCH($C837,'Policy Characteristics'!$C:$C,0))),"",INDEX('Policy Characteristics'!B:B,MATCH($C837,'Policy Characteristics'!$C:$C,0)))</f>
        <v>Electrification</v>
      </c>
      <c r="C837" s="363" t="str">
        <f t="shared" si="40"/>
        <v>Fraction of Eligible Industrial Energy Use Shifted to Electricity</v>
      </c>
      <c r="D837" s="356" t="s">
        <v>889</v>
      </c>
      <c r="E837" t="s">
        <v>903</v>
      </c>
      <c r="F837" t="s">
        <v>890</v>
      </c>
      <c r="G837" s="255" t="s">
        <v>904</v>
      </c>
      <c r="H837" s="18">
        <v>2012</v>
      </c>
      <c r="I837" s="376" t="s">
        <v>731</v>
      </c>
      <c r="J837" s="377" t="str">
        <f>IF(ISBLANK(INDEX('Policy Characteristics'!D:D,MATCH($C837,'Policy Characteristics'!$C:$C,0))),"",INDEX('Policy Characteristics'!D:D,MATCH($C837,'Policy Characteristics'!$C:$C,0)))</f>
        <v>Electrification</v>
      </c>
      <c r="K837" s="363"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63" t="str">
        <f>IF(ISBLANK(INDEX('Policy Characteristics'!I:I,MATCH($C837,'Policy Characteristics'!$C:$C,0))),"",INDEX('Policy Characteristics'!I:I,MATCH($C837,'Policy Characteristics'!$C:$C,0)))</f>
        <v>% of fuel shifted</v>
      </c>
      <c r="P837" s="363"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63" t="str">
        <f>IF(ISBLANK(INDEX('Policy Characteristics'!K:K,MATCH($C837,'Policy Characteristics'!$C:$C,0))),"",INDEX('Policy Characteristics'!K:K,MATCH($C837,'Policy Characteristics'!$C:$C,0)))</f>
        <v>industry-ag-main.html#fuel-switching</v>
      </c>
      <c r="R837" s="363" t="str">
        <f>IF(ISBLANK(INDEX('Policy Characteristics'!L:L,MATCH($C837,'Policy Characteristics'!$C:$C,0))),"",INDEX('Policy Characteristics'!L:L,MATCH($C837,'Policy Characteristics'!$C:$C,0)))</f>
        <v>industry-elec-and-hydrogen.html</v>
      </c>
    </row>
    <row r="838" spans="1:18" ht="19.95" customHeight="1">
      <c r="A838" s="363" t="str">
        <f>IF(ISBLANK(INDEX('Policy Characteristics'!A:A,MATCH($C838,'Policy Characteristics'!$C:$C,0))),"",INDEX('Policy Characteristics'!A:A,MATCH($C838,'Policy Characteristics'!$C:$C,0)))</f>
        <v>Industry</v>
      </c>
      <c r="B838" s="375" t="str">
        <f>IF(ISBLANK(INDEX('Policy Characteristics'!B:B,MATCH($C838,'Policy Characteristics'!$C:$C,0))),"",INDEX('Policy Characteristics'!B:B,MATCH($C838,'Policy Characteristics'!$C:$C,0)))</f>
        <v>Electrification</v>
      </c>
      <c r="C838" s="363" t="str">
        <f t="shared" si="40"/>
        <v>Fraction of Eligible Industrial Energy Use Shifted to Electricity</v>
      </c>
      <c r="D838" s="356" t="s">
        <v>889</v>
      </c>
      <c r="E838" t="s">
        <v>905</v>
      </c>
      <c r="F838" t="s">
        <v>890</v>
      </c>
      <c r="G838" s="255" t="s">
        <v>906</v>
      </c>
      <c r="H838" s="18">
        <v>2013</v>
      </c>
      <c r="I838" s="376" t="s">
        <v>731</v>
      </c>
      <c r="J838" s="377" t="str">
        <f>IF(ISBLANK(INDEX('Policy Characteristics'!D:D,MATCH($C838,'Policy Characteristics'!$C:$C,0))),"",INDEX('Policy Characteristics'!D:D,MATCH($C838,'Policy Characteristics'!$C:$C,0)))</f>
        <v>Electrification</v>
      </c>
      <c r="K838" s="363"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63" t="str">
        <f>IF(ISBLANK(INDEX('Policy Characteristics'!I:I,MATCH($C838,'Policy Characteristics'!$C:$C,0))),"",INDEX('Policy Characteristics'!I:I,MATCH($C838,'Policy Characteristics'!$C:$C,0)))</f>
        <v>% of fuel shifted</v>
      </c>
      <c r="P838" s="363"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63" t="str">
        <f>IF(ISBLANK(INDEX('Policy Characteristics'!K:K,MATCH($C838,'Policy Characteristics'!$C:$C,0))),"",INDEX('Policy Characteristics'!K:K,MATCH($C838,'Policy Characteristics'!$C:$C,0)))</f>
        <v>industry-ag-main.html#fuel-switching</v>
      </c>
      <c r="R838" s="363" t="str">
        <f>IF(ISBLANK(INDEX('Policy Characteristics'!L:L,MATCH($C838,'Policy Characteristics'!$C:$C,0))),"",INDEX('Policy Characteristics'!L:L,MATCH($C838,'Policy Characteristics'!$C:$C,0)))</f>
        <v>industry-elec-and-hydrogen.html</v>
      </c>
    </row>
    <row r="839" spans="1:18" ht="19.95" customHeight="1">
      <c r="A839" s="363" t="str">
        <f>IF(ISBLANK(INDEX('Policy Characteristics'!A:A,MATCH($C839,'Policy Characteristics'!$C:$C,0))),"",INDEX('Policy Characteristics'!A:A,MATCH($C839,'Policy Characteristics'!$C:$C,0)))</f>
        <v>Industry</v>
      </c>
      <c r="B839" s="375" t="str">
        <f>IF(ISBLANK(INDEX('Policy Characteristics'!B:B,MATCH($C839,'Policy Characteristics'!$C:$C,0))),"",INDEX('Policy Characteristics'!B:B,MATCH($C839,'Policy Characteristics'!$C:$C,0)))</f>
        <v>Electrification</v>
      </c>
      <c r="C839" s="363" t="str">
        <f t="shared" si="40"/>
        <v>Fraction of Eligible Industrial Energy Use Shifted to Electricity</v>
      </c>
      <c r="D839" s="356" t="s">
        <v>889</v>
      </c>
      <c r="E839" t="s">
        <v>907</v>
      </c>
      <c r="F839" t="s">
        <v>890</v>
      </c>
      <c r="G839" s="255" t="s">
        <v>908</v>
      </c>
      <c r="H839" s="18">
        <v>2014</v>
      </c>
      <c r="I839" s="376" t="s">
        <v>731</v>
      </c>
      <c r="J839" s="377" t="str">
        <f>IF(ISBLANK(INDEX('Policy Characteristics'!D:D,MATCH($C839,'Policy Characteristics'!$C:$C,0))),"",INDEX('Policy Characteristics'!D:D,MATCH($C839,'Policy Characteristics'!$C:$C,0)))</f>
        <v>Electrification</v>
      </c>
      <c r="K839" s="363"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63" t="str">
        <f>IF(ISBLANK(INDEX('Policy Characteristics'!I:I,MATCH($C839,'Policy Characteristics'!$C:$C,0))),"",INDEX('Policy Characteristics'!I:I,MATCH($C839,'Policy Characteristics'!$C:$C,0)))</f>
        <v>% of fuel shifted</v>
      </c>
      <c r="P839" s="363"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63" t="str">
        <f>IF(ISBLANK(INDEX('Policy Characteristics'!K:K,MATCH($C839,'Policy Characteristics'!$C:$C,0))),"",INDEX('Policy Characteristics'!K:K,MATCH($C839,'Policy Characteristics'!$C:$C,0)))</f>
        <v>industry-ag-main.html#fuel-switching</v>
      </c>
      <c r="R839" s="363" t="str">
        <f>IF(ISBLANK(INDEX('Policy Characteristics'!L:L,MATCH($C839,'Policy Characteristics'!$C:$C,0))),"",INDEX('Policy Characteristics'!L:L,MATCH($C839,'Policy Characteristics'!$C:$C,0)))</f>
        <v>industry-elec-and-hydrogen.html</v>
      </c>
    </row>
    <row r="840" spans="1:18" ht="19.95" customHeight="1">
      <c r="A840" s="363" t="str">
        <f>IF(ISBLANK(INDEX('Policy Characteristics'!A:A,MATCH($C840,'Policy Characteristics'!$C:$C,0))),"",INDEX('Policy Characteristics'!A:A,MATCH($C840,'Policy Characteristics'!$C:$C,0)))</f>
        <v>Industry</v>
      </c>
      <c r="B840" s="375" t="str">
        <f>IF(ISBLANK(INDEX('Policy Characteristics'!B:B,MATCH($C840,'Policy Characteristics'!$C:$C,0))),"",INDEX('Policy Characteristics'!B:B,MATCH($C840,'Policy Characteristics'!$C:$C,0)))</f>
        <v>Electrification</v>
      </c>
      <c r="C840" s="363" t="str">
        <f t="shared" si="40"/>
        <v>Fraction of Eligible Industrial Energy Use Shifted to Electricity</v>
      </c>
      <c r="D840" s="356" t="s">
        <v>889</v>
      </c>
      <c r="E840" t="s">
        <v>909</v>
      </c>
      <c r="F840" t="s">
        <v>890</v>
      </c>
      <c r="G840" s="255" t="s">
        <v>910</v>
      </c>
      <c r="H840" s="18">
        <v>2015</v>
      </c>
      <c r="I840" s="376" t="s">
        <v>731</v>
      </c>
      <c r="J840" s="377" t="str">
        <f>IF(ISBLANK(INDEX('Policy Characteristics'!D:D,MATCH($C840,'Policy Characteristics'!$C:$C,0))),"",INDEX('Policy Characteristics'!D:D,MATCH($C840,'Policy Characteristics'!$C:$C,0)))</f>
        <v>Electrification</v>
      </c>
      <c r="K840" s="363"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63" t="str">
        <f>IF(ISBLANK(INDEX('Policy Characteristics'!I:I,MATCH($C840,'Policy Characteristics'!$C:$C,0))),"",INDEX('Policy Characteristics'!I:I,MATCH($C840,'Policy Characteristics'!$C:$C,0)))</f>
        <v>% of fuel shifted</v>
      </c>
      <c r="P840" s="363"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63" t="str">
        <f>IF(ISBLANK(INDEX('Policy Characteristics'!K:K,MATCH($C840,'Policy Characteristics'!$C:$C,0))),"",INDEX('Policy Characteristics'!K:K,MATCH($C840,'Policy Characteristics'!$C:$C,0)))</f>
        <v>industry-ag-main.html#fuel-switching</v>
      </c>
      <c r="R840" s="363" t="str">
        <f>IF(ISBLANK(INDEX('Policy Characteristics'!L:L,MATCH($C840,'Policy Characteristics'!$C:$C,0))),"",INDEX('Policy Characteristics'!L:L,MATCH($C840,'Policy Characteristics'!$C:$C,0)))</f>
        <v>industry-elec-and-hydrogen.html</v>
      </c>
    </row>
    <row r="841" spans="1:18" ht="19.95" customHeight="1">
      <c r="A841" s="363" t="str">
        <f>IF(ISBLANK(INDEX('Policy Characteristics'!A:A,MATCH($C841,'Policy Characteristics'!$C:$C,0))),"",INDEX('Policy Characteristics'!A:A,MATCH($C841,'Policy Characteristics'!$C:$C,0)))</f>
        <v>Industry</v>
      </c>
      <c r="B841" s="375" t="str">
        <f>IF(ISBLANK(INDEX('Policy Characteristics'!B:B,MATCH($C841,'Policy Characteristics'!$C:$C,0))),"",INDEX('Policy Characteristics'!B:B,MATCH($C841,'Policy Characteristics'!$C:$C,0)))</f>
        <v>Electrification</v>
      </c>
      <c r="C841" s="363" t="str">
        <f t="shared" si="40"/>
        <v>Fraction of Eligible Industrial Energy Use Shifted to Electricity</v>
      </c>
      <c r="D841" s="356" t="s">
        <v>889</v>
      </c>
      <c r="E841" t="s">
        <v>911</v>
      </c>
      <c r="F841" t="s">
        <v>890</v>
      </c>
      <c r="G841" s="255" t="s">
        <v>912</v>
      </c>
      <c r="H841" s="18">
        <v>2016</v>
      </c>
      <c r="I841" s="376" t="s">
        <v>731</v>
      </c>
      <c r="J841" s="377" t="str">
        <f>IF(ISBLANK(INDEX('Policy Characteristics'!D:D,MATCH($C841,'Policy Characteristics'!$C:$C,0))),"",INDEX('Policy Characteristics'!D:D,MATCH($C841,'Policy Characteristics'!$C:$C,0)))</f>
        <v>Electrification</v>
      </c>
      <c r="K841" s="363"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63" t="str">
        <f>IF(ISBLANK(INDEX('Policy Characteristics'!I:I,MATCH($C841,'Policy Characteristics'!$C:$C,0))),"",INDEX('Policy Characteristics'!I:I,MATCH($C841,'Policy Characteristics'!$C:$C,0)))</f>
        <v>% of fuel shifted</v>
      </c>
      <c r="P841" s="363"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63" t="str">
        <f>IF(ISBLANK(INDEX('Policy Characteristics'!K:K,MATCH($C841,'Policy Characteristics'!$C:$C,0))),"",INDEX('Policy Characteristics'!K:K,MATCH($C841,'Policy Characteristics'!$C:$C,0)))</f>
        <v>industry-ag-main.html#fuel-switching</v>
      </c>
      <c r="R841" s="363" t="str">
        <f>IF(ISBLANK(INDEX('Policy Characteristics'!L:L,MATCH($C841,'Policy Characteristics'!$C:$C,0))),"",INDEX('Policy Characteristics'!L:L,MATCH($C841,'Policy Characteristics'!$C:$C,0)))</f>
        <v>industry-elec-and-hydrogen.html</v>
      </c>
    </row>
    <row r="842" spans="1:18" ht="19.95" customHeight="1">
      <c r="A842" s="363" t="str">
        <f>IF(ISBLANK(INDEX('Policy Characteristics'!A:A,MATCH($C842,'Policy Characteristics'!$C:$C,0))),"",INDEX('Policy Characteristics'!A:A,MATCH($C842,'Policy Characteristics'!$C:$C,0)))</f>
        <v>Industry</v>
      </c>
      <c r="B842" s="375" t="str">
        <f>IF(ISBLANK(INDEX('Policy Characteristics'!B:B,MATCH($C842,'Policy Characteristics'!$C:$C,0))),"",INDEX('Policy Characteristics'!B:B,MATCH($C842,'Policy Characteristics'!$C:$C,0)))</f>
        <v>Electrification</v>
      </c>
      <c r="C842" s="363" t="str">
        <f t="shared" si="40"/>
        <v>Fraction of Eligible Industrial Energy Use Shifted to Electricity</v>
      </c>
      <c r="D842" s="356" t="s">
        <v>889</v>
      </c>
      <c r="E842" t="s">
        <v>913</v>
      </c>
      <c r="F842" t="s">
        <v>890</v>
      </c>
      <c r="G842" s="255" t="s">
        <v>913</v>
      </c>
      <c r="H842" s="18">
        <v>2017</v>
      </c>
      <c r="I842" s="376" t="s">
        <v>731</v>
      </c>
      <c r="J842" s="377" t="str">
        <f>IF(ISBLANK(INDEX('Policy Characteristics'!D:D,MATCH($C842,'Policy Characteristics'!$C:$C,0))),"",INDEX('Policy Characteristics'!D:D,MATCH($C842,'Policy Characteristics'!$C:$C,0)))</f>
        <v>Electrification</v>
      </c>
      <c r="K842" s="363"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63" t="str">
        <f>IF(ISBLANK(INDEX('Policy Characteristics'!I:I,MATCH($C842,'Policy Characteristics'!$C:$C,0))),"",INDEX('Policy Characteristics'!I:I,MATCH($C842,'Policy Characteristics'!$C:$C,0)))</f>
        <v>% of fuel shifted</v>
      </c>
      <c r="P842" s="363"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63" t="str">
        <f>IF(ISBLANK(INDEX('Policy Characteristics'!K:K,MATCH($C842,'Policy Characteristics'!$C:$C,0))),"",INDEX('Policy Characteristics'!K:K,MATCH($C842,'Policy Characteristics'!$C:$C,0)))</f>
        <v>industry-ag-main.html#fuel-switching</v>
      </c>
      <c r="R842" s="363" t="str">
        <f>IF(ISBLANK(INDEX('Policy Characteristics'!L:L,MATCH($C842,'Policy Characteristics'!$C:$C,0))),"",INDEX('Policy Characteristics'!L:L,MATCH($C842,'Policy Characteristics'!$C:$C,0)))</f>
        <v>industry-elec-and-hydrogen.html</v>
      </c>
    </row>
    <row r="843" spans="1:18" ht="19.95" customHeight="1">
      <c r="A843" s="363" t="str">
        <f>IF(ISBLANK(INDEX('Policy Characteristics'!A:A,MATCH($C843,'Policy Characteristics'!$C:$C,0))),"",INDEX('Policy Characteristics'!A:A,MATCH($C843,'Policy Characteristics'!$C:$C,0)))</f>
        <v>Industry</v>
      </c>
      <c r="B843" s="375" t="str">
        <f>IF(ISBLANK(INDEX('Policy Characteristics'!B:B,MATCH($C843,'Policy Characteristics'!$C:$C,0))),"",INDEX('Policy Characteristics'!B:B,MATCH($C843,'Policy Characteristics'!$C:$C,0)))</f>
        <v>Electrification</v>
      </c>
      <c r="C843" s="363" t="str">
        <f t="shared" si="40"/>
        <v>Fraction of Eligible Industrial Energy Use Shifted to Electricity</v>
      </c>
      <c r="D843" s="356" t="s">
        <v>891</v>
      </c>
      <c r="E843" t="s">
        <v>899</v>
      </c>
      <c r="F843" t="s">
        <v>892</v>
      </c>
      <c r="G843" s="255" t="s">
        <v>900</v>
      </c>
      <c r="H843" s="18">
        <v>2018</v>
      </c>
      <c r="I843" s="376" t="s">
        <v>731</v>
      </c>
      <c r="J843" s="377" t="str">
        <f>IF(ISBLANK(INDEX('Policy Characteristics'!D:D,MATCH($C843,'Policy Characteristics'!$C:$C,0))),"",INDEX('Policy Characteristics'!D:D,MATCH($C843,'Policy Characteristics'!$C:$C,0)))</f>
        <v>Electrification</v>
      </c>
      <c r="K843" s="363"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63" t="str">
        <f>IF(ISBLANK(INDEX('Policy Characteristics'!I:I,MATCH($C843,'Policy Characteristics'!$C:$C,0))),"",INDEX('Policy Characteristics'!I:I,MATCH($C843,'Policy Characteristics'!$C:$C,0)))</f>
        <v>% of fuel shifted</v>
      </c>
      <c r="P843" s="363"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63" t="str">
        <f>IF(ISBLANK(INDEX('Policy Characteristics'!K:K,MATCH($C843,'Policy Characteristics'!$C:$C,0))),"",INDEX('Policy Characteristics'!K:K,MATCH($C843,'Policy Characteristics'!$C:$C,0)))</f>
        <v>industry-ag-main.html#fuel-switching</v>
      </c>
      <c r="R843" s="363" t="str">
        <f>IF(ISBLANK(INDEX('Policy Characteristics'!L:L,MATCH($C843,'Policy Characteristics'!$C:$C,0))),"",INDEX('Policy Characteristics'!L:L,MATCH($C843,'Policy Characteristics'!$C:$C,0)))</f>
        <v>industry-elec-and-hydrogen.html</v>
      </c>
    </row>
    <row r="844" spans="1:18" ht="19.95" customHeight="1">
      <c r="A844" s="363" t="str">
        <f>IF(ISBLANK(INDEX('Policy Characteristics'!A:A,MATCH($C844,'Policy Characteristics'!$C:$C,0))),"",INDEX('Policy Characteristics'!A:A,MATCH($C844,'Policy Characteristics'!$C:$C,0)))</f>
        <v>Industry</v>
      </c>
      <c r="B844" s="375" t="str">
        <f>IF(ISBLANK(INDEX('Policy Characteristics'!B:B,MATCH($C844,'Policy Characteristics'!$C:$C,0))),"",INDEX('Policy Characteristics'!B:B,MATCH($C844,'Policy Characteristics'!$C:$C,0)))</f>
        <v>Electrification</v>
      </c>
      <c r="C844" s="363" t="str">
        <f t="shared" si="40"/>
        <v>Fraction of Eligible Industrial Energy Use Shifted to Electricity</v>
      </c>
      <c r="D844" s="356" t="s">
        <v>891</v>
      </c>
      <c r="E844" t="s">
        <v>901</v>
      </c>
      <c r="F844" t="s">
        <v>892</v>
      </c>
      <c r="G844" s="255" t="s">
        <v>902</v>
      </c>
      <c r="H844" s="18">
        <v>2019</v>
      </c>
      <c r="I844" s="376" t="s">
        <v>731</v>
      </c>
      <c r="J844" s="377" t="str">
        <f>IF(ISBLANK(INDEX('Policy Characteristics'!D:D,MATCH($C844,'Policy Characteristics'!$C:$C,0))),"",INDEX('Policy Characteristics'!D:D,MATCH($C844,'Policy Characteristics'!$C:$C,0)))</f>
        <v>Electrification</v>
      </c>
      <c r="K844" s="363"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63" t="str">
        <f>IF(ISBLANK(INDEX('Policy Characteristics'!I:I,MATCH($C844,'Policy Characteristics'!$C:$C,0))),"",INDEX('Policy Characteristics'!I:I,MATCH($C844,'Policy Characteristics'!$C:$C,0)))</f>
        <v>% of fuel shifted</v>
      </c>
      <c r="P844" s="363"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63" t="str">
        <f>IF(ISBLANK(INDEX('Policy Characteristics'!K:K,MATCH($C844,'Policy Characteristics'!$C:$C,0))),"",INDEX('Policy Characteristics'!K:K,MATCH($C844,'Policy Characteristics'!$C:$C,0)))</f>
        <v>industry-ag-main.html#fuel-switching</v>
      </c>
      <c r="R844" s="363" t="str">
        <f>IF(ISBLANK(INDEX('Policy Characteristics'!L:L,MATCH($C844,'Policy Characteristics'!$C:$C,0))),"",INDEX('Policy Characteristics'!L:L,MATCH($C844,'Policy Characteristics'!$C:$C,0)))</f>
        <v>industry-elec-and-hydrogen.html</v>
      </c>
    </row>
    <row r="845" spans="1:18" ht="19.95" customHeight="1">
      <c r="A845" s="363" t="str">
        <f>IF(ISBLANK(INDEX('Policy Characteristics'!A:A,MATCH($C845,'Policy Characteristics'!$C:$C,0))),"",INDEX('Policy Characteristics'!A:A,MATCH($C845,'Policy Characteristics'!$C:$C,0)))</f>
        <v>Industry</v>
      </c>
      <c r="B845" s="375" t="str">
        <f>IF(ISBLANK(INDEX('Policy Characteristics'!B:B,MATCH($C845,'Policy Characteristics'!$C:$C,0))),"",INDEX('Policy Characteristics'!B:B,MATCH($C845,'Policy Characteristics'!$C:$C,0)))</f>
        <v>Electrification</v>
      </c>
      <c r="C845" s="363" t="str">
        <f t="shared" si="40"/>
        <v>Fraction of Eligible Industrial Energy Use Shifted to Electricity</v>
      </c>
      <c r="D845" s="356" t="s">
        <v>891</v>
      </c>
      <c r="E845" t="s">
        <v>903</v>
      </c>
      <c r="F845" t="s">
        <v>892</v>
      </c>
      <c r="G845" s="255" t="s">
        <v>904</v>
      </c>
      <c r="H845" s="18">
        <v>2020</v>
      </c>
      <c r="I845" s="376" t="s">
        <v>731</v>
      </c>
      <c r="J845" s="377" t="str">
        <f>IF(ISBLANK(INDEX('Policy Characteristics'!D:D,MATCH($C845,'Policy Characteristics'!$C:$C,0))),"",INDEX('Policy Characteristics'!D:D,MATCH($C845,'Policy Characteristics'!$C:$C,0)))</f>
        <v>Electrification</v>
      </c>
      <c r="K845" s="363"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63" t="str">
        <f>IF(ISBLANK(INDEX('Policy Characteristics'!I:I,MATCH($C845,'Policy Characteristics'!$C:$C,0))),"",INDEX('Policy Characteristics'!I:I,MATCH($C845,'Policy Characteristics'!$C:$C,0)))</f>
        <v>% of fuel shifted</v>
      </c>
      <c r="P845" s="363"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63" t="str">
        <f>IF(ISBLANK(INDEX('Policy Characteristics'!K:K,MATCH($C845,'Policy Characteristics'!$C:$C,0))),"",INDEX('Policy Characteristics'!K:K,MATCH($C845,'Policy Characteristics'!$C:$C,0)))</f>
        <v>industry-ag-main.html#fuel-switching</v>
      </c>
      <c r="R845" s="363" t="str">
        <f>IF(ISBLANK(INDEX('Policy Characteristics'!L:L,MATCH($C845,'Policy Characteristics'!$C:$C,0))),"",INDEX('Policy Characteristics'!L:L,MATCH($C845,'Policy Characteristics'!$C:$C,0)))</f>
        <v>industry-elec-and-hydrogen.html</v>
      </c>
    </row>
    <row r="846" spans="1:18" ht="19.95" customHeight="1">
      <c r="A846" s="363" t="str">
        <f>IF(ISBLANK(INDEX('Policy Characteristics'!A:A,MATCH($C846,'Policy Characteristics'!$C:$C,0))),"",INDEX('Policy Characteristics'!A:A,MATCH($C846,'Policy Characteristics'!$C:$C,0)))</f>
        <v>Industry</v>
      </c>
      <c r="B846" s="375" t="str">
        <f>IF(ISBLANK(INDEX('Policy Characteristics'!B:B,MATCH($C846,'Policy Characteristics'!$C:$C,0))),"",INDEX('Policy Characteristics'!B:B,MATCH($C846,'Policy Characteristics'!$C:$C,0)))</f>
        <v>Electrification</v>
      </c>
      <c r="C846" s="363" t="str">
        <f t="shared" si="40"/>
        <v>Fraction of Eligible Industrial Energy Use Shifted to Electricity</v>
      </c>
      <c r="D846" s="356" t="s">
        <v>891</v>
      </c>
      <c r="E846" t="s">
        <v>905</v>
      </c>
      <c r="F846" t="s">
        <v>892</v>
      </c>
      <c r="G846" s="255" t="s">
        <v>906</v>
      </c>
      <c r="H846" s="18">
        <v>2021</v>
      </c>
      <c r="I846" s="376" t="s">
        <v>731</v>
      </c>
      <c r="J846" s="377" t="str">
        <f>IF(ISBLANK(INDEX('Policy Characteristics'!D:D,MATCH($C846,'Policy Characteristics'!$C:$C,0))),"",INDEX('Policy Characteristics'!D:D,MATCH($C846,'Policy Characteristics'!$C:$C,0)))</f>
        <v>Electrification</v>
      </c>
      <c r="K846" s="363"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63" t="str">
        <f>IF(ISBLANK(INDEX('Policy Characteristics'!I:I,MATCH($C846,'Policy Characteristics'!$C:$C,0))),"",INDEX('Policy Characteristics'!I:I,MATCH($C846,'Policy Characteristics'!$C:$C,0)))</f>
        <v>% of fuel shifted</v>
      </c>
      <c r="P846" s="363"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63" t="str">
        <f>IF(ISBLANK(INDEX('Policy Characteristics'!K:K,MATCH($C846,'Policy Characteristics'!$C:$C,0))),"",INDEX('Policy Characteristics'!K:K,MATCH($C846,'Policy Characteristics'!$C:$C,0)))</f>
        <v>industry-ag-main.html#fuel-switching</v>
      </c>
      <c r="R846" s="363" t="str">
        <f>IF(ISBLANK(INDEX('Policy Characteristics'!L:L,MATCH($C846,'Policy Characteristics'!$C:$C,0))),"",INDEX('Policy Characteristics'!L:L,MATCH($C846,'Policy Characteristics'!$C:$C,0)))</f>
        <v>industry-elec-and-hydrogen.html</v>
      </c>
    </row>
    <row r="847" spans="1:18" ht="19.95" customHeight="1">
      <c r="A847" s="363" t="str">
        <f>IF(ISBLANK(INDEX('Policy Characteristics'!A:A,MATCH($C847,'Policy Characteristics'!$C:$C,0))),"",INDEX('Policy Characteristics'!A:A,MATCH($C847,'Policy Characteristics'!$C:$C,0)))</f>
        <v>Industry</v>
      </c>
      <c r="B847" s="375" t="str">
        <f>IF(ISBLANK(INDEX('Policy Characteristics'!B:B,MATCH($C847,'Policy Characteristics'!$C:$C,0))),"",INDEX('Policy Characteristics'!B:B,MATCH($C847,'Policy Characteristics'!$C:$C,0)))</f>
        <v>Electrification</v>
      </c>
      <c r="C847" s="363" t="str">
        <f t="shared" si="40"/>
        <v>Fraction of Eligible Industrial Energy Use Shifted to Electricity</v>
      </c>
      <c r="D847" s="356" t="s">
        <v>891</v>
      </c>
      <c r="E847" t="s">
        <v>907</v>
      </c>
      <c r="F847" t="s">
        <v>892</v>
      </c>
      <c r="G847" s="255" t="s">
        <v>908</v>
      </c>
      <c r="H847" s="18">
        <v>2022</v>
      </c>
      <c r="I847" s="376" t="s">
        <v>731</v>
      </c>
      <c r="J847" s="377" t="str">
        <f>IF(ISBLANK(INDEX('Policy Characteristics'!D:D,MATCH($C847,'Policy Characteristics'!$C:$C,0))),"",INDEX('Policy Characteristics'!D:D,MATCH($C847,'Policy Characteristics'!$C:$C,0)))</f>
        <v>Electrification</v>
      </c>
      <c r="K847" s="363"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63" t="str">
        <f>IF(ISBLANK(INDEX('Policy Characteristics'!I:I,MATCH($C847,'Policy Characteristics'!$C:$C,0))),"",INDEX('Policy Characteristics'!I:I,MATCH($C847,'Policy Characteristics'!$C:$C,0)))</f>
        <v>% of fuel shifted</v>
      </c>
      <c r="P847" s="363"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63" t="str">
        <f>IF(ISBLANK(INDEX('Policy Characteristics'!K:K,MATCH($C847,'Policy Characteristics'!$C:$C,0))),"",INDEX('Policy Characteristics'!K:K,MATCH($C847,'Policy Characteristics'!$C:$C,0)))</f>
        <v>industry-ag-main.html#fuel-switching</v>
      </c>
      <c r="R847" s="363" t="str">
        <f>IF(ISBLANK(INDEX('Policy Characteristics'!L:L,MATCH($C847,'Policy Characteristics'!$C:$C,0))),"",INDEX('Policy Characteristics'!L:L,MATCH($C847,'Policy Characteristics'!$C:$C,0)))</f>
        <v>industry-elec-and-hydrogen.html</v>
      </c>
    </row>
    <row r="848" spans="1:18" ht="19.95" customHeight="1">
      <c r="A848" s="363" t="str">
        <f>IF(ISBLANK(INDEX('Policy Characteristics'!A:A,MATCH($C848,'Policy Characteristics'!$C:$C,0))),"",INDEX('Policy Characteristics'!A:A,MATCH($C848,'Policy Characteristics'!$C:$C,0)))</f>
        <v>Industry</v>
      </c>
      <c r="B848" s="375" t="str">
        <f>IF(ISBLANK(INDEX('Policy Characteristics'!B:B,MATCH($C848,'Policy Characteristics'!$C:$C,0))),"",INDEX('Policy Characteristics'!B:B,MATCH($C848,'Policy Characteristics'!$C:$C,0)))</f>
        <v>Electrification</v>
      </c>
      <c r="C848" s="363" t="str">
        <f t="shared" si="40"/>
        <v>Fraction of Eligible Industrial Energy Use Shifted to Electricity</v>
      </c>
      <c r="D848" s="356" t="s">
        <v>891</v>
      </c>
      <c r="E848" t="s">
        <v>909</v>
      </c>
      <c r="F848" t="s">
        <v>892</v>
      </c>
      <c r="G848" s="255" t="s">
        <v>910</v>
      </c>
      <c r="H848" s="18">
        <v>2023</v>
      </c>
      <c r="I848" s="376" t="s">
        <v>731</v>
      </c>
      <c r="J848" s="377" t="str">
        <f>IF(ISBLANK(INDEX('Policy Characteristics'!D:D,MATCH($C848,'Policy Characteristics'!$C:$C,0))),"",INDEX('Policy Characteristics'!D:D,MATCH($C848,'Policy Characteristics'!$C:$C,0)))</f>
        <v>Electrification</v>
      </c>
      <c r="K848" s="363"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63" t="str">
        <f>IF(ISBLANK(INDEX('Policy Characteristics'!I:I,MATCH($C848,'Policy Characteristics'!$C:$C,0))),"",INDEX('Policy Characteristics'!I:I,MATCH($C848,'Policy Characteristics'!$C:$C,0)))</f>
        <v>% of fuel shifted</v>
      </c>
      <c r="P848" s="363"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63" t="str">
        <f>IF(ISBLANK(INDEX('Policy Characteristics'!K:K,MATCH($C848,'Policy Characteristics'!$C:$C,0))),"",INDEX('Policy Characteristics'!K:K,MATCH($C848,'Policy Characteristics'!$C:$C,0)))</f>
        <v>industry-ag-main.html#fuel-switching</v>
      </c>
      <c r="R848" s="363" t="str">
        <f>IF(ISBLANK(INDEX('Policy Characteristics'!L:L,MATCH($C848,'Policy Characteristics'!$C:$C,0))),"",INDEX('Policy Characteristics'!L:L,MATCH($C848,'Policy Characteristics'!$C:$C,0)))</f>
        <v>industry-elec-and-hydrogen.html</v>
      </c>
    </row>
    <row r="849" spans="1:18" ht="19.95" customHeight="1">
      <c r="A849" s="363" t="str">
        <f>IF(ISBLANK(INDEX('Policy Characteristics'!A:A,MATCH($C849,'Policy Characteristics'!$C:$C,0))),"",INDEX('Policy Characteristics'!A:A,MATCH($C849,'Policy Characteristics'!$C:$C,0)))</f>
        <v>Industry</v>
      </c>
      <c r="B849" s="375" t="str">
        <f>IF(ISBLANK(INDEX('Policy Characteristics'!B:B,MATCH($C849,'Policy Characteristics'!$C:$C,0))),"",INDEX('Policy Characteristics'!B:B,MATCH($C849,'Policy Characteristics'!$C:$C,0)))</f>
        <v>Electrification</v>
      </c>
      <c r="C849" s="363" t="str">
        <f t="shared" si="40"/>
        <v>Fraction of Eligible Industrial Energy Use Shifted to Electricity</v>
      </c>
      <c r="D849" s="356" t="s">
        <v>891</v>
      </c>
      <c r="E849" t="s">
        <v>911</v>
      </c>
      <c r="F849" t="s">
        <v>892</v>
      </c>
      <c r="G849" s="255" t="s">
        <v>912</v>
      </c>
      <c r="H849" s="18">
        <v>2024</v>
      </c>
      <c r="I849" s="376" t="s">
        <v>731</v>
      </c>
      <c r="J849" s="377" t="str">
        <f>IF(ISBLANK(INDEX('Policy Characteristics'!D:D,MATCH($C849,'Policy Characteristics'!$C:$C,0))),"",INDEX('Policy Characteristics'!D:D,MATCH($C849,'Policy Characteristics'!$C:$C,0)))</f>
        <v>Electrification</v>
      </c>
      <c r="K849" s="363"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63" t="str">
        <f>IF(ISBLANK(INDEX('Policy Characteristics'!I:I,MATCH($C849,'Policy Characteristics'!$C:$C,0))),"",INDEX('Policy Characteristics'!I:I,MATCH($C849,'Policy Characteristics'!$C:$C,0)))</f>
        <v>% of fuel shifted</v>
      </c>
      <c r="P849" s="363"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63" t="str">
        <f>IF(ISBLANK(INDEX('Policy Characteristics'!K:K,MATCH($C849,'Policy Characteristics'!$C:$C,0))),"",INDEX('Policy Characteristics'!K:K,MATCH($C849,'Policy Characteristics'!$C:$C,0)))</f>
        <v>industry-ag-main.html#fuel-switching</v>
      </c>
      <c r="R849" s="363" t="str">
        <f>IF(ISBLANK(INDEX('Policy Characteristics'!L:L,MATCH($C849,'Policy Characteristics'!$C:$C,0))),"",INDEX('Policy Characteristics'!L:L,MATCH($C849,'Policy Characteristics'!$C:$C,0)))</f>
        <v>industry-elec-and-hydrogen.html</v>
      </c>
    </row>
    <row r="850" spans="1:18" ht="19.95" customHeight="1">
      <c r="A850" s="363" t="str">
        <f>IF(ISBLANK(INDEX('Policy Characteristics'!A:A,MATCH($C850,'Policy Characteristics'!$C:$C,0))),"",INDEX('Policy Characteristics'!A:A,MATCH($C850,'Policy Characteristics'!$C:$C,0)))</f>
        <v>Industry</v>
      </c>
      <c r="B850" s="375" t="str">
        <f>IF(ISBLANK(INDEX('Policy Characteristics'!B:B,MATCH($C850,'Policy Characteristics'!$C:$C,0))),"",INDEX('Policy Characteristics'!B:B,MATCH($C850,'Policy Characteristics'!$C:$C,0)))</f>
        <v>Electrification</v>
      </c>
      <c r="C850" s="363" t="str">
        <f t="shared" si="40"/>
        <v>Fraction of Eligible Industrial Energy Use Shifted to Electricity</v>
      </c>
      <c r="D850" s="356" t="s">
        <v>891</v>
      </c>
      <c r="E850" t="s">
        <v>913</v>
      </c>
      <c r="F850" t="s">
        <v>892</v>
      </c>
      <c r="G850" s="255" t="s">
        <v>913</v>
      </c>
      <c r="H850" s="18">
        <v>2025</v>
      </c>
      <c r="I850" s="376" t="s">
        <v>731</v>
      </c>
      <c r="J850" s="377" t="str">
        <f>IF(ISBLANK(INDEX('Policy Characteristics'!D:D,MATCH($C850,'Policy Characteristics'!$C:$C,0))),"",INDEX('Policy Characteristics'!D:D,MATCH($C850,'Policy Characteristics'!$C:$C,0)))</f>
        <v>Electrification</v>
      </c>
      <c r="K850" s="363"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63" t="str">
        <f>IF(ISBLANK(INDEX('Policy Characteristics'!I:I,MATCH($C850,'Policy Characteristics'!$C:$C,0))),"",INDEX('Policy Characteristics'!I:I,MATCH($C850,'Policy Characteristics'!$C:$C,0)))</f>
        <v>% of fuel shifted</v>
      </c>
      <c r="P850" s="363"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63" t="str">
        <f>IF(ISBLANK(INDEX('Policy Characteristics'!K:K,MATCH($C850,'Policy Characteristics'!$C:$C,0))),"",INDEX('Policy Characteristics'!K:K,MATCH($C850,'Policy Characteristics'!$C:$C,0)))</f>
        <v>industry-ag-main.html#fuel-switching</v>
      </c>
      <c r="R850" s="363" t="str">
        <f>IF(ISBLANK(INDEX('Policy Characteristics'!L:L,MATCH($C850,'Policy Characteristics'!$C:$C,0))),"",INDEX('Policy Characteristics'!L:L,MATCH($C850,'Policy Characteristics'!$C:$C,0)))</f>
        <v>industry-elec-and-hydrogen.html</v>
      </c>
    </row>
    <row r="851" spans="1:18" ht="19.95" customHeight="1">
      <c r="A851" s="363" t="str">
        <f>IF(ISBLANK(INDEX('Policy Characteristics'!A:A,MATCH($C851,'Policy Characteristics'!$C:$C,0))),"",INDEX('Policy Characteristics'!A:A,MATCH($C851,'Policy Characteristics'!$C:$C,0)))</f>
        <v>Industry</v>
      </c>
      <c r="B851" s="375" t="str">
        <f>IF(ISBLANK(INDEX('Policy Characteristics'!B:B,MATCH($C851,'Policy Characteristics'!$C:$C,0))),"",INDEX('Policy Characteristics'!B:B,MATCH($C851,'Policy Characteristics'!$C:$C,0)))</f>
        <v>Electrification</v>
      </c>
      <c r="C851" s="363" t="str">
        <f t="shared" si="40"/>
        <v>Fraction of Eligible Industrial Energy Use Shifted to Electricity</v>
      </c>
      <c r="D851" s="356" t="s">
        <v>893</v>
      </c>
      <c r="E851" t="s">
        <v>899</v>
      </c>
      <c r="F851" t="s">
        <v>894</v>
      </c>
      <c r="G851" s="255" t="s">
        <v>900</v>
      </c>
      <c r="H851" s="18">
        <v>2026</v>
      </c>
      <c r="I851" s="376" t="s">
        <v>731</v>
      </c>
      <c r="J851" s="377" t="str">
        <f>IF(ISBLANK(INDEX('Policy Characteristics'!D:D,MATCH($C851,'Policy Characteristics'!$C:$C,0))),"",INDEX('Policy Characteristics'!D:D,MATCH($C851,'Policy Characteristics'!$C:$C,0)))</f>
        <v>Electrification</v>
      </c>
      <c r="K851" s="363"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63" t="str">
        <f>IF(ISBLANK(INDEX('Policy Characteristics'!I:I,MATCH($C851,'Policy Characteristics'!$C:$C,0))),"",INDEX('Policy Characteristics'!I:I,MATCH($C851,'Policy Characteristics'!$C:$C,0)))</f>
        <v>% of fuel shifted</v>
      </c>
      <c r="P851" s="363"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63" t="str">
        <f>IF(ISBLANK(INDEX('Policy Characteristics'!K:K,MATCH($C851,'Policy Characteristics'!$C:$C,0))),"",INDEX('Policy Characteristics'!K:K,MATCH($C851,'Policy Characteristics'!$C:$C,0)))</f>
        <v>industry-ag-main.html#fuel-switching</v>
      </c>
      <c r="R851" s="363" t="str">
        <f>IF(ISBLANK(INDEX('Policy Characteristics'!L:L,MATCH($C851,'Policy Characteristics'!$C:$C,0))),"",INDEX('Policy Characteristics'!L:L,MATCH($C851,'Policy Characteristics'!$C:$C,0)))</f>
        <v>industry-elec-and-hydrogen.html</v>
      </c>
    </row>
    <row r="852" spans="1:18" ht="19.95" customHeight="1">
      <c r="A852" s="363" t="str">
        <f>IF(ISBLANK(INDEX('Policy Characteristics'!A:A,MATCH($C852,'Policy Characteristics'!$C:$C,0))),"",INDEX('Policy Characteristics'!A:A,MATCH($C852,'Policy Characteristics'!$C:$C,0)))</f>
        <v>Industry</v>
      </c>
      <c r="B852" s="375" t="str">
        <f>IF(ISBLANK(INDEX('Policy Characteristics'!B:B,MATCH($C852,'Policy Characteristics'!$C:$C,0))),"",INDEX('Policy Characteristics'!B:B,MATCH($C852,'Policy Characteristics'!$C:$C,0)))</f>
        <v>Electrification</v>
      </c>
      <c r="C852" s="363" t="str">
        <f t="shared" si="40"/>
        <v>Fraction of Eligible Industrial Energy Use Shifted to Electricity</v>
      </c>
      <c r="D852" s="356" t="s">
        <v>893</v>
      </c>
      <c r="E852" t="s">
        <v>901</v>
      </c>
      <c r="F852" t="s">
        <v>894</v>
      </c>
      <c r="G852" s="255" t="s">
        <v>902</v>
      </c>
      <c r="H852" s="18">
        <v>2027</v>
      </c>
      <c r="I852" s="376" t="s">
        <v>731</v>
      </c>
      <c r="J852" s="377" t="str">
        <f>IF(ISBLANK(INDEX('Policy Characteristics'!D:D,MATCH($C852,'Policy Characteristics'!$C:$C,0))),"",INDEX('Policy Characteristics'!D:D,MATCH($C852,'Policy Characteristics'!$C:$C,0)))</f>
        <v>Electrification</v>
      </c>
      <c r="K852" s="363"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63" t="str">
        <f>IF(ISBLANK(INDEX('Policy Characteristics'!I:I,MATCH($C852,'Policy Characteristics'!$C:$C,0))),"",INDEX('Policy Characteristics'!I:I,MATCH($C852,'Policy Characteristics'!$C:$C,0)))</f>
        <v>% of fuel shifted</v>
      </c>
      <c r="P852" s="363"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63" t="str">
        <f>IF(ISBLANK(INDEX('Policy Characteristics'!K:K,MATCH($C852,'Policy Characteristics'!$C:$C,0))),"",INDEX('Policy Characteristics'!K:K,MATCH($C852,'Policy Characteristics'!$C:$C,0)))</f>
        <v>industry-ag-main.html#fuel-switching</v>
      </c>
      <c r="R852" s="363" t="str">
        <f>IF(ISBLANK(INDEX('Policy Characteristics'!L:L,MATCH($C852,'Policy Characteristics'!$C:$C,0))),"",INDEX('Policy Characteristics'!L:L,MATCH($C852,'Policy Characteristics'!$C:$C,0)))</f>
        <v>industry-elec-and-hydrogen.html</v>
      </c>
    </row>
    <row r="853" spans="1:18" ht="19.95" customHeight="1">
      <c r="A853" s="363" t="str">
        <f>IF(ISBLANK(INDEX('Policy Characteristics'!A:A,MATCH($C853,'Policy Characteristics'!$C:$C,0))),"",INDEX('Policy Characteristics'!A:A,MATCH($C853,'Policy Characteristics'!$C:$C,0)))</f>
        <v>Industry</v>
      </c>
      <c r="B853" s="375" t="str">
        <f>IF(ISBLANK(INDEX('Policy Characteristics'!B:B,MATCH($C853,'Policy Characteristics'!$C:$C,0))),"",INDEX('Policy Characteristics'!B:B,MATCH($C853,'Policy Characteristics'!$C:$C,0)))</f>
        <v>Electrification</v>
      </c>
      <c r="C853" s="363" t="str">
        <f t="shared" si="40"/>
        <v>Fraction of Eligible Industrial Energy Use Shifted to Electricity</v>
      </c>
      <c r="D853" s="356" t="s">
        <v>893</v>
      </c>
      <c r="E853" t="s">
        <v>903</v>
      </c>
      <c r="F853" t="s">
        <v>894</v>
      </c>
      <c r="G853" s="255" t="s">
        <v>904</v>
      </c>
      <c r="H853" s="18">
        <v>2028</v>
      </c>
      <c r="I853" s="376" t="s">
        <v>731</v>
      </c>
      <c r="J853" s="377" t="str">
        <f>IF(ISBLANK(INDEX('Policy Characteristics'!D:D,MATCH($C853,'Policy Characteristics'!$C:$C,0))),"",INDEX('Policy Characteristics'!D:D,MATCH($C853,'Policy Characteristics'!$C:$C,0)))</f>
        <v>Electrification</v>
      </c>
      <c r="K853" s="363"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63" t="str">
        <f>IF(ISBLANK(INDEX('Policy Characteristics'!I:I,MATCH($C853,'Policy Characteristics'!$C:$C,0))),"",INDEX('Policy Characteristics'!I:I,MATCH($C853,'Policy Characteristics'!$C:$C,0)))</f>
        <v>% of fuel shifted</v>
      </c>
      <c r="P853" s="363"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63" t="str">
        <f>IF(ISBLANK(INDEX('Policy Characteristics'!K:K,MATCH($C853,'Policy Characteristics'!$C:$C,0))),"",INDEX('Policy Characteristics'!K:K,MATCH($C853,'Policy Characteristics'!$C:$C,0)))</f>
        <v>industry-ag-main.html#fuel-switching</v>
      </c>
      <c r="R853" s="363" t="str">
        <f>IF(ISBLANK(INDEX('Policy Characteristics'!L:L,MATCH($C853,'Policy Characteristics'!$C:$C,0))),"",INDEX('Policy Characteristics'!L:L,MATCH($C853,'Policy Characteristics'!$C:$C,0)))</f>
        <v>industry-elec-and-hydrogen.html</v>
      </c>
    </row>
    <row r="854" spans="1:18" ht="19.95" customHeight="1">
      <c r="A854" s="363" t="str">
        <f>IF(ISBLANK(INDEX('Policy Characteristics'!A:A,MATCH($C854,'Policy Characteristics'!$C:$C,0))),"",INDEX('Policy Characteristics'!A:A,MATCH($C854,'Policy Characteristics'!$C:$C,0)))</f>
        <v>Industry</v>
      </c>
      <c r="B854" s="375" t="str">
        <f>IF(ISBLANK(INDEX('Policy Characteristics'!B:B,MATCH($C854,'Policy Characteristics'!$C:$C,0))),"",INDEX('Policy Characteristics'!B:B,MATCH($C854,'Policy Characteristics'!$C:$C,0)))</f>
        <v>Electrification</v>
      </c>
      <c r="C854" s="363" t="str">
        <f t="shared" si="40"/>
        <v>Fraction of Eligible Industrial Energy Use Shifted to Electricity</v>
      </c>
      <c r="D854" s="356" t="s">
        <v>893</v>
      </c>
      <c r="E854" t="s">
        <v>905</v>
      </c>
      <c r="F854" t="s">
        <v>894</v>
      </c>
      <c r="G854" s="255" t="s">
        <v>906</v>
      </c>
      <c r="H854" s="18">
        <v>2029</v>
      </c>
      <c r="I854" s="376" t="s">
        <v>731</v>
      </c>
      <c r="J854" s="377" t="str">
        <f>IF(ISBLANK(INDEX('Policy Characteristics'!D:D,MATCH($C854,'Policy Characteristics'!$C:$C,0))),"",INDEX('Policy Characteristics'!D:D,MATCH($C854,'Policy Characteristics'!$C:$C,0)))</f>
        <v>Electrification</v>
      </c>
      <c r="K854" s="363"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63" t="str">
        <f>IF(ISBLANK(INDEX('Policy Characteristics'!I:I,MATCH($C854,'Policy Characteristics'!$C:$C,0))),"",INDEX('Policy Characteristics'!I:I,MATCH($C854,'Policy Characteristics'!$C:$C,0)))</f>
        <v>% of fuel shifted</v>
      </c>
      <c r="P854" s="363"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63" t="str">
        <f>IF(ISBLANK(INDEX('Policy Characteristics'!K:K,MATCH($C854,'Policy Characteristics'!$C:$C,0))),"",INDEX('Policy Characteristics'!K:K,MATCH($C854,'Policy Characteristics'!$C:$C,0)))</f>
        <v>industry-ag-main.html#fuel-switching</v>
      </c>
      <c r="R854" s="363" t="str">
        <f>IF(ISBLANK(INDEX('Policy Characteristics'!L:L,MATCH($C854,'Policy Characteristics'!$C:$C,0))),"",INDEX('Policy Characteristics'!L:L,MATCH($C854,'Policy Characteristics'!$C:$C,0)))</f>
        <v>industry-elec-and-hydrogen.html</v>
      </c>
    </row>
    <row r="855" spans="1:18" ht="19.95" customHeight="1">
      <c r="A855" s="363" t="str">
        <f>IF(ISBLANK(INDEX('Policy Characteristics'!A:A,MATCH($C855,'Policy Characteristics'!$C:$C,0))),"",INDEX('Policy Characteristics'!A:A,MATCH($C855,'Policy Characteristics'!$C:$C,0)))</f>
        <v>Industry</v>
      </c>
      <c r="B855" s="375" t="str">
        <f>IF(ISBLANK(INDEX('Policy Characteristics'!B:B,MATCH($C855,'Policy Characteristics'!$C:$C,0))),"",INDEX('Policy Characteristics'!B:B,MATCH($C855,'Policy Characteristics'!$C:$C,0)))</f>
        <v>Electrification</v>
      </c>
      <c r="C855" s="363" t="str">
        <f t="shared" si="40"/>
        <v>Fraction of Eligible Industrial Energy Use Shifted to Electricity</v>
      </c>
      <c r="D855" s="356" t="s">
        <v>893</v>
      </c>
      <c r="E855" t="s">
        <v>907</v>
      </c>
      <c r="F855" t="s">
        <v>894</v>
      </c>
      <c r="G855" s="255" t="s">
        <v>908</v>
      </c>
      <c r="H855" s="18">
        <v>2030</v>
      </c>
      <c r="I855" s="376" t="s">
        <v>731</v>
      </c>
      <c r="J855" s="377" t="str">
        <f>IF(ISBLANK(INDEX('Policy Characteristics'!D:D,MATCH($C855,'Policy Characteristics'!$C:$C,0))),"",INDEX('Policy Characteristics'!D:D,MATCH($C855,'Policy Characteristics'!$C:$C,0)))</f>
        <v>Electrification</v>
      </c>
      <c r="K855" s="363"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63" t="str">
        <f>IF(ISBLANK(INDEX('Policy Characteristics'!I:I,MATCH($C855,'Policy Characteristics'!$C:$C,0))),"",INDEX('Policy Characteristics'!I:I,MATCH($C855,'Policy Characteristics'!$C:$C,0)))</f>
        <v>% of fuel shifted</v>
      </c>
      <c r="P855" s="363"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63" t="str">
        <f>IF(ISBLANK(INDEX('Policy Characteristics'!K:K,MATCH($C855,'Policy Characteristics'!$C:$C,0))),"",INDEX('Policy Characteristics'!K:K,MATCH($C855,'Policy Characteristics'!$C:$C,0)))</f>
        <v>industry-ag-main.html#fuel-switching</v>
      </c>
      <c r="R855" s="363" t="str">
        <f>IF(ISBLANK(INDEX('Policy Characteristics'!L:L,MATCH($C855,'Policy Characteristics'!$C:$C,0))),"",INDEX('Policy Characteristics'!L:L,MATCH($C855,'Policy Characteristics'!$C:$C,0)))</f>
        <v>industry-elec-and-hydrogen.html</v>
      </c>
    </row>
    <row r="856" spans="1:18" ht="19.95" customHeight="1">
      <c r="A856" s="363" t="str">
        <f>IF(ISBLANK(INDEX('Policy Characteristics'!A:A,MATCH($C856,'Policy Characteristics'!$C:$C,0))),"",INDEX('Policy Characteristics'!A:A,MATCH($C856,'Policy Characteristics'!$C:$C,0)))</f>
        <v>Industry</v>
      </c>
      <c r="B856" s="375" t="str">
        <f>IF(ISBLANK(INDEX('Policy Characteristics'!B:B,MATCH($C856,'Policy Characteristics'!$C:$C,0))),"",INDEX('Policy Characteristics'!B:B,MATCH($C856,'Policy Characteristics'!$C:$C,0)))</f>
        <v>Electrification</v>
      </c>
      <c r="C856" s="363" t="str">
        <f t="shared" si="40"/>
        <v>Fraction of Eligible Industrial Energy Use Shifted to Electricity</v>
      </c>
      <c r="D856" s="356" t="s">
        <v>893</v>
      </c>
      <c r="E856" t="s">
        <v>909</v>
      </c>
      <c r="F856" t="s">
        <v>894</v>
      </c>
      <c r="G856" s="255" t="s">
        <v>910</v>
      </c>
      <c r="H856" s="18">
        <v>2031</v>
      </c>
      <c r="I856" s="376" t="s">
        <v>731</v>
      </c>
      <c r="J856" s="377" t="str">
        <f>IF(ISBLANK(INDEX('Policy Characteristics'!D:D,MATCH($C856,'Policy Characteristics'!$C:$C,0))),"",INDEX('Policy Characteristics'!D:D,MATCH($C856,'Policy Characteristics'!$C:$C,0)))</f>
        <v>Electrification</v>
      </c>
      <c r="K856" s="363"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63" t="str">
        <f>IF(ISBLANK(INDEX('Policy Characteristics'!I:I,MATCH($C856,'Policy Characteristics'!$C:$C,0))),"",INDEX('Policy Characteristics'!I:I,MATCH($C856,'Policy Characteristics'!$C:$C,0)))</f>
        <v>% of fuel shifted</v>
      </c>
      <c r="P856" s="363"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63" t="str">
        <f>IF(ISBLANK(INDEX('Policy Characteristics'!K:K,MATCH($C856,'Policy Characteristics'!$C:$C,0))),"",INDEX('Policy Characteristics'!K:K,MATCH($C856,'Policy Characteristics'!$C:$C,0)))</f>
        <v>industry-ag-main.html#fuel-switching</v>
      </c>
      <c r="R856" s="363" t="str">
        <f>IF(ISBLANK(INDEX('Policy Characteristics'!L:L,MATCH($C856,'Policy Characteristics'!$C:$C,0))),"",INDEX('Policy Characteristics'!L:L,MATCH($C856,'Policy Characteristics'!$C:$C,0)))</f>
        <v>industry-elec-and-hydrogen.html</v>
      </c>
    </row>
    <row r="857" spans="1:18" ht="19.95" customHeight="1">
      <c r="A857" s="363" t="str">
        <f>IF(ISBLANK(INDEX('Policy Characteristics'!A:A,MATCH($C857,'Policy Characteristics'!$C:$C,0))),"",INDEX('Policy Characteristics'!A:A,MATCH($C857,'Policy Characteristics'!$C:$C,0)))</f>
        <v>Industry</v>
      </c>
      <c r="B857" s="375" t="str">
        <f>IF(ISBLANK(INDEX('Policy Characteristics'!B:B,MATCH($C857,'Policy Characteristics'!$C:$C,0))),"",INDEX('Policy Characteristics'!B:B,MATCH($C857,'Policy Characteristics'!$C:$C,0)))</f>
        <v>Electrification</v>
      </c>
      <c r="C857" s="363" t="str">
        <f t="shared" si="40"/>
        <v>Fraction of Eligible Industrial Energy Use Shifted to Electricity</v>
      </c>
      <c r="D857" s="356" t="s">
        <v>893</v>
      </c>
      <c r="E857" t="s">
        <v>911</v>
      </c>
      <c r="F857" t="s">
        <v>894</v>
      </c>
      <c r="G857" s="255" t="s">
        <v>912</v>
      </c>
      <c r="H857" s="18">
        <v>2032</v>
      </c>
      <c r="I857" s="376" t="s">
        <v>731</v>
      </c>
      <c r="J857" s="377" t="str">
        <f>IF(ISBLANK(INDEX('Policy Characteristics'!D:D,MATCH($C857,'Policy Characteristics'!$C:$C,0))),"",INDEX('Policy Characteristics'!D:D,MATCH($C857,'Policy Characteristics'!$C:$C,0)))</f>
        <v>Electrification</v>
      </c>
      <c r="K857" s="363"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63" t="str">
        <f>IF(ISBLANK(INDEX('Policy Characteristics'!I:I,MATCH($C857,'Policy Characteristics'!$C:$C,0))),"",INDEX('Policy Characteristics'!I:I,MATCH($C857,'Policy Characteristics'!$C:$C,0)))</f>
        <v>% of fuel shifted</v>
      </c>
      <c r="P857" s="363"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63" t="str">
        <f>IF(ISBLANK(INDEX('Policy Characteristics'!K:K,MATCH($C857,'Policy Characteristics'!$C:$C,0))),"",INDEX('Policy Characteristics'!K:K,MATCH($C857,'Policy Characteristics'!$C:$C,0)))</f>
        <v>industry-ag-main.html#fuel-switching</v>
      </c>
      <c r="R857" s="363" t="str">
        <f>IF(ISBLANK(INDEX('Policy Characteristics'!L:L,MATCH($C857,'Policy Characteristics'!$C:$C,0))),"",INDEX('Policy Characteristics'!L:L,MATCH($C857,'Policy Characteristics'!$C:$C,0)))</f>
        <v>industry-elec-and-hydrogen.html</v>
      </c>
    </row>
    <row r="858" spans="1:18" ht="19.95" customHeight="1">
      <c r="A858" s="363" t="str">
        <f>IF(ISBLANK(INDEX('Policy Characteristics'!A:A,MATCH($C858,'Policy Characteristics'!$C:$C,0))),"",INDEX('Policy Characteristics'!A:A,MATCH($C858,'Policy Characteristics'!$C:$C,0)))</f>
        <v>Industry</v>
      </c>
      <c r="B858" s="375" t="str">
        <f>IF(ISBLANK(INDEX('Policy Characteristics'!B:B,MATCH($C858,'Policy Characteristics'!$C:$C,0))),"",INDEX('Policy Characteristics'!B:B,MATCH($C858,'Policy Characteristics'!$C:$C,0)))</f>
        <v>Electrification</v>
      </c>
      <c r="C858" s="363" t="str">
        <f t="shared" si="40"/>
        <v>Fraction of Eligible Industrial Energy Use Shifted to Electricity</v>
      </c>
      <c r="D858" s="356" t="s">
        <v>893</v>
      </c>
      <c r="E858" t="s">
        <v>913</v>
      </c>
      <c r="F858" t="s">
        <v>894</v>
      </c>
      <c r="G858" s="255" t="s">
        <v>913</v>
      </c>
      <c r="H858" s="18">
        <v>2033</v>
      </c>
      <c r="I858" s="376" t="s">
        <v>731</v>
      </c>
      <c r="J858" s="377" t="str">
        <f>IF(ISBLANK(INDEX('Policy Characteristics'!D:D,MATCH($C858,'Policy Characteristics'!$C:$C,0))),"",INDEX('Policy Characteristics'!D:D,MATCH($C858,'Policy Characteristics'!$C:$C,0)))</f>
        <v>Electrification</v>
      </c>
      <c r="K858" s="363"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63" t="str">
        <f>IF(ISBLANK(INDEX('Policy Characteristics'!I:I,MATCH($C858,'Policy Characteristics'!$C:$C,0))),"",INDEX('Policy Characteristics'!I:I,MATCH($C858,'Policy Characteristics'!$C:$C,0)))</f>
        <v>% of fuel shifted</v>
      </c>
      <c r="P858" s="363"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63" t="str">
        <f>IF(ISBLANK(INDEX('Policy Characteristics'!K:K,MATCH($C858,'Policy Characteristics'!$C:$C,0))),"",INDEX('Policy Characteristics'!K:K,MATCH($C858,'Policy Characteristics'!$C:$C,0)))</f>
        <v>industry-ag-main.html#fuel-switching</v>
      </c>
      <c r="R858" s="363" t="str">
        <f>IF(ISBLANK(INDEX('Policy Characteristics'!L:L,MATCH($C858,'Policy Characteristics'!$C:$C,0))),"",INDEX('Policy Characteristics'!L:L,MATCH($C858,'Policy Characteristics'!$C:$C,0)))</f>
        <v>industry-elec-and-hydrogen.html</v>
      </c>
    </row>
    <row r="859" spans="1:18" s="350" customFormat="1" ht="19.95" customHeight="1">
      <c r="A859" s="363" t="str">
        <f>IF(ISBLANK(INDEX('Policy Characteristics'!A:A,MATCH($C859,'Policy Characteristics'!$C:$C,0))),"",INDEX('Policy Characteristics'!A:A,MATCH($C859,'Policy Characteristics'!$C:$C,0)))</f>
        <v>Industry</v>
      </c>
      <c r="B859" s="375" t="str">
        <f>IF(ISBLANK(INDEX('Policy Characteristics'!B:B,MATCH($C859,'Policy Characteristics'!$C:$C,0))),"",INDEX('Policy Characteristics'!B:B,MATCH($C859,'Policy Characteristics'!$C:$C,0)))</f>
        <v>F-Gas Substitution</v>
      </c>
      <c r="C859" s="350" t="s">
        <v>432</v>
      </c>
      <c r="D859" s="356"/>
      <c r="E859" s="356"/>
      <c r="F859" s="356"/>
      <c r="G859" s="356"/>
      <c r="H859" s="241">
        <v>58</v>
      </c>
      <c r="I859" s="376" t="s">
        <v>731</v>
      </c>
      <c r="J859" s="377" t="str">
        <f>IF(ISBLANK(INDEX('Policy Characteristics'!D:D,MATCH($C859,'Policy Characteristics'!$C:$C,0))),"",INDEX('Policy Characteristics'!D:D,MATCH($C859,'Policy Characteristics'!$C:$C,0)))</f>
        <v>F-gas Measures</v>
      </c>
      <c r="K859" s="363"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63" t="str">
        <f>IF(ISBLANK(INDEX('Policy Characteristics'!I:I,MATCH($C859,'Policy Characteristics'!$C:$C,0))),"",INDEX('Policy Characteristics'!I:I,MATCH($C859,'Policy Characteristics'!$C:$C,0)))</f>
        <v>% of potential achieved</v>
      </c>
      <c r="P859" s="363"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CO₂e of emissions are reduced.</v>
      </c>
      <c r="Q859" s="363" t="str">
        <f>IF(ISBLANK(INDEX('Policy Characteristics'!K:K,MATCH($C859,'Policy Characteristics'!$C:$C,0))),"",INDEX('Policy Characteristics'!K:K,MATCH($C859,'Policy Characteristics'!$C:$C,0)))</f>
        <v>industry-ag-main.html#avoid-f-gases</v>
      </c>
      <c r="R859" s="363" t="str">
        <f>IF(ISBLANK(INDEX('Policy Characteristics'!L:L,MATCH($C859,'Policy Characteristics'!$C:$C,0))),"",INDEX('Policy Characteristics'!L:L,MATCH($C859,'Policy Characteristics'!$C:$C,0)))</f>
        <v>avoid-f-gases.html</v>
      </c>
    </row>
    <row r="860" spans="1:18" s="350" customFormat="1" ht="19.95" customHeight="1">
      <c r="A860" s="363" t="str">
        <f>IF(ISBLANK(INDEX('Policy Characteristics'!A:A,MATCH($C860,'Policy Characteristics'!$C:$C,0))),"",INDEX('Policy Characteristics'!A:A,MATCH($C860,'Policy Characteristics'!$C:$C,0)))</f>
        <v>Industry</v>
      </c>
      <c r="B860" s="375" t="str">
        <f>IF(ISBLANK(INDEX('Policy Characteristics'!B:B,MATCH($C860,'Policy Characteristics'!$C:$C,0))),"",INDEX('Policy Characteristics'!B:B,MATCH($C860,'Policy Characteristics'!$C:$C,0)))</f>
        <v>F-Gas Destruction</v>
      </c>
      <c r="C860" s="350" t="s">
        <v>439</v>
      </c>
      <c r="D860" s="356"/>
      <c r="E860" s="356"/>
      <c r="F860" s="356"/>
      <c r="G860" s="356"/>
      <c r="H860" s="241">
        <v>510</v>
      </c>
      <c r="I860" s="376" t="s">
        <v>731</v>
      </c>
      <c r="J860" s="377" t="str">
        <f>IF(ISBLANK(INDEX('Policy Characteristics'!D:D,MATCH($C860,'Policy Characteristics'!$C:$C,0))),"",INDEX('Policy Characteristics'!D:D,MATCH($C860,'Policy Characteristics'!$C:$C,0)))</f>
        <v>F-gas Measures</v>
      </c>
      <c r="K860" s="363"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63" t="str">
        <f>IF(ISBLANK(INDEX('Policy Characteristics'!I:I,MATCH($C860,'Policy Characteristics'!$C:$C,0))),"",INDEX('Policy Characteristics'!I:I,MATCH($C860,'Policy Characteristics'!$C:$C,0)))</f>
        <v>% of potential achieved</v>
      </c>
      <c r="P860" s="363"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63" t="str">
        <f>IF(ISBLANK(INDEX('Policy Characteristics'!K:K,MATCH($C860,'Policy Characteristics'!$C:$C,0))),"",INDEX('Policy Characteristics'!K:K,MATCH($C860,'Policy Characteristics'!$C:$C,0)))</f>
        <v>industry-ag-main.html#avoid-f-gases</v>
      </c>
      <c r="R860" s="363" t="str">
        <f>IF(ISBLANK(INDEX('Policy Characteristics'!L:L,MATCH($C860,'Policy Characteristics'!$C:$C,0))),"",INDEX('Policy Characteristics'!L:L,MATCH($C860,'Policy Characteristics'!$C:$C,0)))</f>
        <v>avoid-f-gases.html</v>
      </c>
    </row>
    <row r="861" spans="1:18" s="350" customFormat="1" ht="19.95" customHeight="1">
      <c r="A861" s="363" t="str">
        <f>IF(ISBLANK(INDEX('Policy Characteristics'!A:A,MATCH($C861,'Policy Characteristics'!$C:$C,0))),"",INDEX('Policy Characteristics'!A:A,MATCH($C861,'Policy Characteristics'!$C:$C,0)))</f>
        <v>Industry</v>
      </c>
      <c r="B861" s="375" t="str">
        <f>IF(ISBLANK(INDEX('Policy Characteristics'!B:B,MATCH($C861,'Policy Characteristics'!$C:$C,0))),"",INDEX('Policy Characteristics'!B:B,MATCH($C861,'Policy Characteristics'!$C:$C,0)))</f>
        <v>F-Gas Recovery</v>
      </c>
      <c r="C861" s="350" t="s">
        <v>443</v>
      </c>
      <c r="D861" s="356"/>
      <c r="E861" s="356"/>
      <c r="F861" s="356"/>
      <c r="G861" s="356"/>
      <c r="H861" s="241">
        <v>511</v>
      </c>
      <c r="I861" s="376" t="s">
        <v>731</v>
      </c>
      <c r="J861" s="377" t="str">
        <f>IF(ISBLANK(INDEX('Policy Characteristics'!D:D,MATCH($C861,'Policy Characteristics'!$C:$C,0))),"",INDEX('Policy Characteristics'!D:D,MATCH($C861,'Policy Characteristics'!$C:$C,0)))</f>
        <v>F-gas Measures</v>
      </c>
      <c r="K861" s="363"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63" t="str">
        <f>IF(ISBLANK(INDEX('Policy Characteristics'!I:I,MATCH($C861,'Policy Characteristics'!$C:$C,0))),"",INDEX('Policy Characteristics'!I:I,MATCH($C861,'Policy Characteristics'!$C:$C,0)))</f>
        <v>% of potential achieved</v>
      </c>
      <c r="P861" s="363"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63" t="str">
        <f>IF(ISBLANK(INDEX('Policy Characteristics'!K:K,MATCH($C861,'Policy Characteristics'!$C:$C,0))),"",INDEX('Policy Characteristics'!K:K,MATCH($C861,'Policy Characteristics'!$C:$C,0)))</f>
        <v>industry-ag-main.html#avoid-f-gases</v>
      </c>
      <c r="R861" s="363" t="str">
        <f>IF(ISBLANK(INDEX('Policy Characteristics'!L:L,MATCH($C861,'Policy Characteristics'!$C:$C,0))),"",INDEX('Policy Characteristics'!L:L,MATCH($C861,'Policy Characteristics'!$C:$C,0)))</f>
        <v>avoid-f-gases.html</v>
      </c>
    </row>
    <row r="862" spans="1:18" s="350" customFormat="1" ht="19.95" customHeight="1">
      <c r="A862" s="363" t="str">
        <f>IF(ISBLANK(INDEX('Policy Characteristics'!A:A,MATCH($C862,'Policy Characteristics'!$C:$C,0))),"",INDEX('Policy Characteristics'!A:A,MATCH($C862,'Policy Characteristics'!$C:$C,0)))</f>
        <v>Industry</v>
      </c>
      <c r="B862" s="375" t="str">
        <f>IF(ISBLANK(INDEX('Policy Characteristics'!B:B,MATCH($C862,'Policy Characteristics'!$C:$C,0))),"",INDEX('Policy Characteristics'!B:B,MATCH($C862,'Policy Characteristics'!$C:$C,0)))</f>
        <v>F-Gas Eqpt. Maintenance &amp; Retrofits</v>
      </c>
      <c r="C862" s="350" t="s">
        <v>447</v>
      </c>
      <c r="D862" s="356" t="s">
        <v>863</v>
      </c>
      <c r="E862" s="356"/>
      <c r="F862" t="s">
        <v>864</v>
      </c>
      <c r="G862" s="356"/>
      <c r="H862" s="241">
        <v>512</v>
      </c>
      <c r="I862" s="376" t="s">
        <v>731</v>
      </c>
      <c r="J862" s="377" t="str">
        <f>IF(ISBLANK(INDEX('Policy Characteristics'!D:D,MATCH($C862,'Policy Characteristics'!$C:$C,0))),"",INDEX('Policy Characteristics'!D:D,MATCH($C862,'Policy Characteristics'!$C:$C,0)))</f>
        <v>F-gas Measures</v>
      </c>
      <c r="K862" s="363"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63" t="str">
        <f>IF(ISBLANK(INDEX('Policy Characteristics'!I:I,MATCH($C862,'Policy Characteristics'!$C:$C,0))),"",INDEX('Policy Characteristics'!I:I,MATCH($C862,'Policy Characteristics'!$C:$C,0)))</f>
        <v>% of potential achieved</v>
      </c>
      <c r="P862" s="363"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63" t="str">
        <f>IF(ISBLANK(INDEX('Policy Characteristics'!K:K,MATCH($C862,'Policy Characteristics'!$C:$C,0))),"",INDEX('Policy Characteristics'!K:K,MATCH($C862,'Policy Characteristics'!$C:$C,0)))</f>
        <v>industry-ag-main.html#avoid-f-gases</v>
      </c>
      <c r="R862" s="363" t="str">
        <f>IF(ISBLANK(INDEX('Policy Characteristics'!L:L,MATCH($C862,'Policy Characteristics'!$C:$C,0))),"",INDEX('Policy Characteristics'!L:L,MATCH($C862,'Policy Characteristics'!$C:$C,0)))</f>
        <v>avoid-f-gases.html</v>
      </c>
    </row>
    <row r="863" spans="1:18" s="350" customFormat="1" ht="19.95" customHeight="1">
      <c r="A863" s="363" t="str">
        <f>IF(ISBLANK(INDEX('Policy Characteristics'!A:A,MATCH($C863,'Policy Characteristics'!$C:$C,0))),"",INDEX('Policy Characteristics'!A:A,MATCH($C863,'Policy Characteristics'!$C:$C,0)))</f>
        <v>Industry</v>
      </c>
      <c r="B863" s="375" t="str">
        <f>IF(ISBLANK(INDEX('Policy Characteristics'!B:B,MATCH($C863,'Policy Characteristics'!$C:$C,0))),"",INDEX('Policy Characteristics'!B:B,MATCH($C863,'Policy Characteristics'!$C:$C,0)))</f>
        <v>F-Gas Eqpt. Maintenance &amp; Retrofits</v>
      </c>
      <c r="C863" s="350" t="s">
        <v>447</v>
      </c>
      <c r="D863" s="356" t="s">
        <v>873</v>
      </c>
      <c r="E863" s="356"/>
      <c r="F863" t="s">
        <v>874</v>
      </c>
      <c r="G863" s="356"/>
      <c r="H863" s="241">
        <v>1653</v>
      </c>
      <c r="I863" s="376" t="s">
        <v>731</v>
      </c>
      <c r="J863" s="377" t="str">
        <f>IF(ISBLANK(INDEX('Policy Characteristics'!D:D,MATCH($C863,'Policy Characteristics'!$C:$C,0))),"",INDEX('Policy Characteristics'!D:D,MATCH($C863,'Policy Characteristics'!$C:$C,0)))</f>
        <v>F-gas Measures</v>
      </c>
      <c r="K863" s="363"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63" t="str">
        <f>IF(ISBLANK(INDEX('Policy Characteristics'!I:I,MATCH($C863,'Policy Characteristics'!$C:$C,0))),"",INDEX('Policy Characteristics'!I:I,MATCH($C863,'Policy Characteristics'!$C:$C,0)))</f>
        <v>% of potential achieved</v>
      </c>
      <c r="P863" s="363"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63" t="str">
        <f>IF(ISBLANK(INDEX('Policy Characteristics'!K:K,MATCH($C863,'Policy Characteristics'!$C:$C,0))),"",INDEX('Policy Characteristics'!K:K,MATCH($C863,'Policy Characteristics'!$C:$C,0)))</f>
        <v>industry-ag-main.html#avoid-f-gases</v>
      </c>
      <c r="R863" s="363" t="str">
        <f>IF(ISBLANK(INDEX('Policy Characteristics'!L:L,MATCH($C863,'Policy Characteristics'!$C:$C,0))),"",INDEX('Policy Characteristics'!L:L,MATCH($C863,'Policy Characteristics'!$C:$C,0)))</f>
        <v>avoid-f-gases.html</v>
      </c>
    </row>
    <row r="864" spans="1:18" s="350" customFormat="1" ht="19.95" customHeight="1">
      <c r="A864" s="363" t="str">
        <f>IF(ISBLANK(INDEX('Policy Characteristics'!A:A,MATCH($C864,'Policy Characteristics'!$C:$C,0))),"",INDEX('Policy Characteristics'!A:A,MATCH($C864,'Policy Characteristics'!$C:$C,0)))</f>
        <v>Industry</v>
      </c>
      <c r="B864" s="375" t="str">
        <f>IF(ISBLANK(INDEX('Policy Characteristics'!B:B,MATCH($C864,'Policy Characteristics'!$C:$C,0))),"",INDEX('Policy Characteristics'!B:B,MATCH($C864,'Policy Characteristics'!$C:$C,0)))</f>
        <v>Feedstock Shifting</v>
      </c>
      <c r="C864" t="s">
        <v>451</v>
      </c>
      <c r="D864" s="255" t="s">
        <v>845</v>
      </c>
      <c r="E864" s="255" t="s">
        <v>914</v>
      </c>
      <c r="F864" t="s">
        <v>846</v>
      </c>
      <c r="G864" s="255" t="s">
        <v>915</v>
      </c>
      <c r="H864" s="241">
        <v>2460</v>
      </c>
      <c r="I864" s="376" t="s">
        <v>741</v>
      </c>
      <c r="J864" s="377" t="str">
        <f>IF(ISBLANK(INDEX('Policy Characteristics'!D:D,MATCH($C864,'Policy Characteristics'!$C:$C,0))),"",INDEX('Policy Characteristics'!D:D,MATCH($C864,'Policy Characteristics'!$C:$C,0)))</f>
        <v>Feedstock Shifting</v>
      </c>
      <c r="K864" s="363"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63" t="str">
        <f>IF(ISBLANK(INDEX('Policy Characteristics'!I:I,MATCH($C864,'Policy Characteristics'!$C:$C,0))),"",INDEX('Policy Characteristics'!I:I,MATCH($C864,'Policy Characteristics'!$C:$C,0)))</f>
        <v>% of potential achieved</v>
      </c>
      <c r="P864" s="363"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63" t="str">
        <f>IF(ISBLANK(INDEX('Policy Characteristics'!K:K,MATCH($C864,'Policy Characteristics'!$C:$C,0))),"",INDEX('Policy Characteristics'!K:K,MATCH($C864,'Policy Characteristics'!$C:$C,0)))</f>
        <v/>
      </c>
      <c r="R864" s="363" t="str">
        <f>IF(ISBLANK(INDEX('Policy Characteristics'!L:L,MATCH($C864,'Policy Characteristics'!$C:$C,0))),"",INDEX('Policy Characteristics'!L:L,MATCH($C864,'Policy Characteristics'!$C:$C,0)))</f>
        <v/>
      </c>
    </row>
    <row r="865" spans="1:18" s="350" customFormat="1" ht="19.95" customHeight="1">
      <c r="A865" s="363" t="str">
        <f>IF(ISBLANK(INDEX('Policy Characteristics'!A:A,MATCH($C865,'Policy Characteristics'!$C:$C,0))),"",INDEX('Policy Characteristics'!A:A,MATCH($C865,'Policy Characteristics'!$C:$C,0)))</f>
        <v>Industry</v>
      </c>
      <c r="B865" s="375" t="str">
        <f>IF(ISBLANK(INDEX('Policy Characteristics'!B:B,MATCH($C865,'Policy Characteristics'!$C:$C,0))),"",INDEX('Policy Characteristics'!B:B,MATCH($C865,'Policy Characteristics'!$C:$C,0)))</f>
        <v>Feedstock Shifting</v>
      </c>
      <c r="C865" s="363" t="str">
        <f>C$864</f>
        <v>Fraction of Feedstock Shifted</v>
      </c>
      <c r="D865" s="255" t="s">
        <v>845</v>
      </c>
      <c r="E865" s="255" t="s">
        <v>916</v>
      </c>
      <c r="F865" t="s">
        <v>846</v>
      </c>
      <c r="G865" s="255" t="s">
        <v>917</v>
      </c>
      <c r="H865" s="241">
        <v>2461</v>
      </c>
      <c r="I865" s="376" t="s">
        <v>741</v>
      </c>
      <c r="J865" s="377" t="str">
        <f>IF(ISBLANK(INDEX('Policy Characteristics'!D:D,MATCH($C865,'Policy Characteristics'!$C:$C,0))),"",INDEX('Policy Characteristics'!D:D,MATCH($C865,'Policy Characteristics'!$C:$C,0)))</f>
        <v>Feedstock Shifting</v>
      </c>
      <c r="K865" s="363"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63" t="str">
        <f>IF(ISBLANK(INDEX('Policy Characteristics'!I:I,MATCH($C865,'Policy Characteristics'!$C:$C,0))),"",INDEX('Policy Characteristics'!I:I,MATCH($C865,'Policy Characteristics'!$C:$C,0)))</f>
        <v>% of potential achieved</v>
      </c>
      <c r="P865" s="363"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63" t="str">
        <f>IF(ISBLANK(INDEX('Policy Characteristics'!K:K,MATCH($C865,'Policy Characteristics'!$C:$C,0))),"",INDEX('Policy Characteristics'!K:K,MATCH($C865,'Policy Characteristics'!$C:$C,0)))</f>
        <v/>
      </c>
      <c r="R865" s="363" t="str">
        <f>IF(ISBLANK(INDEX('Policy Characteristics'!L:L,MATCH($C865,'Policy Characteristics'!$C:$C,0))),"",INDEX('Policy Characteristics'!L:L,MATCH($C865,'Policy Characteristics'!$C:$C,0)))</f>
        <v/>
      </c>
    </row>
    <row r="866" spans="1:18" s="350" customFormat="1" ht="19.95" customHeight="1">
      <c r="A866" s="363" t="str">
        <f>IF(ISBLANK(INDEX('Policy Characteristics'!A:A,MATCH($C866,'Policy Characteristics'!$C:$C,0))),"",INDEX('Policy Characteristics'!A:A,MATCH($C866,'Policy Characteristics'!$C:$C,0)))</f>
        <v>Industry</v>
      </c>
      <c r="B866" s="375" t="str">
        <f>IF(ISBLANK(INDEX('Policy Characteristics'!B:B,MATCH($C866,'Policy Characteristics'!$C:$C,0))),"",INDEX('Policy Characteristics'!B:B,MATCH($C866,'Policy Characteristics'!$C:$C,0)))</f>
        <v>Feedstock Shifting</v>
      </c>
      <c r="C866" s="363" t="str">
        <f t="shared" ref="C866:C929" si="41">C$864</f>
        <v>Fraction of Feedstock Shifted</v>
      </c>
      <c r="D866" s="255" t="s">
        <v>845</v>
      </c>
      <c r="E866" s="255" t="s">
        <v>918</v>
      </c>
      <c r="F866" t="s">
        <v>846</v>
      </c>
      <c r="G866" s="255" t="s">
        <v>919</v>
      </c>
      <c r="H866" s="241">
        <v>2462</v>
      </c>
      <c r="I866" s="376" t="s">
        <v>741</v>
      </c>
      <c r="J866" s="377" t="str">
        <f>IF(ISBLANK(INDEX('Policy Characteristics'!D:D,MATCH($C866,'Policy Characteristics'!$C:$C,0))),"",INDEX('Policy Characteristics'!D:D,MATCH($C866,'Policy Characteristics'!$C:$C,0)))</f>
        <v>Feedstock Shifting</v>
      </c>
      <c r="K866" s="363"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63" t="str">
        <f>IF(ISBLANK(INDEX('Policy Characteristics'!I:I,MATCH($C866,'Policy Characteristics'!$C:$C,0))),"",INDEX('Policy Characteristics'!I:I,MATCH($C866,'Policy Characteristics'!$C:$C,0)))</f>
        <v>% of potential achieved</v>
      </c>
      <c r="P866" s="363"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63" t="str">
        <f>IF(ISBLANK(INDEX('Policy Characteristics'!K:K,MATCH($C866,'Policy Characteristics'!$C:$C,0))),"",INDEX('Policy Characteristics'!K:K,MATCH($C866,'Policy Characteristics'!$C:$C,0)))</f>
        <v/>
      </c>
      <c r="R866" s="363" t="str">
        <f>IF(ISBLANK(INDEX('Policy Characteristics'!L:L,MATCH($C866,'Policy Characteristics'!$C:$C,0))),"",INDEX('Policy Characteristics'!L:L,MATCH($C866,'Policy Characteristics'!$C:$C,0)))</f>
        <v/>
      </c>
    </row>
    <row r="867" spans="1:18" s="350" customFormat="1" ht="19.95" customHeight="1">
      <c r="A867" s="363" t="str">
        <f>IF(ISBLANK(INDEX('Policy Characteristics'!A:A,MATCH($C867,'Policy Characteristics'!$C:$C,0))),"",INDEX('Policy Characteristics'!A:A,MATCH($C867,'Policy Characteristics'!$C:$C,0)))</f>
        <v>Industry</v>
      </c>
      <c r="B867" s="375" t="str">
        <f>IF(ISBLANK(INDEX('Policy Characteristics'!B:B,MATCH($C867,'Policy Characteristics'!$C:$C,0))),"",INDEX('Policy Characteristics'!B:B,MATCH($C867,'Policy Characteristics'!$C:$C,0)))</f>
        <v>Feedstock Shifting</v>
      </c>
      <c r="C867" s="363" t="str">
        <f t="shared" si="41"/>
        <v>Fraction of Feedstock Shifted</v>
      </c>
      <c r="D867" s="255" t="s">
        <v>845</v>
      </c>
      <c r="E867" s="255" t="s">
        <v>920</v>
      </c>
      <c r="F867" t="s">
        <v>846</v>
      </c>
      <c r="G867" s="255" t="s">
        <v>921</v>
      </c>
      <c r="H867" s="241">
        <v>2463</v>
      </c>
      <c r="I867" s="376" t="s">
        <v>741</v>
      </c>
      <c r="J867" s="377" t="str">
        <f>IF(ISBLANK(INDEX('Policy Characteristics'!D:D,MATCH($C867,'Policy Characteristics'!$C:$C,0))),"",INDEX('Policy Characteristics'!D:D,MATCH($C867,'Policy Characteristics'!$C:$C,0)))</f>
        <v>Feedstock Shifting</v>
      </c>
      <c r="K867" s="363"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63" t="str">
        <f>IF(ISBLANK(INDEX('Policy Characteristics'!I:I,MATCH($C867,'Policy Characteristics'!$C:$C,0))),"",INDEX('Policy Characteristics'!I:I,MATCH($C867,'Policy Characteristics'!$C:$C,0)))</f>
        <v>% of potential achieved</v>
      </c>
      <c r="P867" s="363"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63" t="str">
        <f>IF(ISBLANK(INDEX('Policy Characteristics'!K:K,MATCH($C867,'Policy Characteristics'!$C:$C,0))),"",INDEX('Policy Characteristics'!K:K,MATCH($C867,'Policy Characteristics'!$C:$C,0)))</f>
        <v/>
      </c>
      <c r="R867" s="363" t="str">
        <f>IF(ISBLANK(INDEX('Policy Characteristics'!L:L,MATCH($C867,'Policy Characteristics'!$C:$C,0))),"",INDEX('Policy Characteristics'!L:L,MATCH($C867,'Policy Characteristics'!$C:$C,0)))</f>
        <v/>
      </c>
    </row>
    <row r="868" spans="1:18" s="350" customFormat="1" ht="19.95" customHeight="1">
      <c r="A868" s="363" t="str">
        <f>IF(ISBLANK(INDEX('Policy Characteristics'!A:A,MATCH($C868,'Policy Characteristics'!$C:$C,0))),"",INDEX('Policy Characteristics'!A:A,MATCH($C868,'Policy Characteristics'!$C:$C,0)))</f>
        <v>Industry</v>
      </c>
      <c r="B868" s="375" t="str">
        <f>IF(ISBLANK(INDEX('Policy Characteristics'!B:B,MATCH($C868,'Policy Characteristics'!$C:$C,0))),"",INDEX('Policy Characteristics'!B:B,MATCH($C868,'Policy Characteristics'!$C:$C,0)))</f>
        <v>Feedstock Shifting</v>
      </c>
      <c r="C868" s="363" t="str">
        <f t="shared" si="41"/>
        <v>Fraction of Feedstock Shifted</v>
      </c>
      <c r="D868" s="255" t="s">
        <v>845</v>
      </c>
      <c r="E868" s="255" t="s">
        <v>922</v>
      </c>
      <c r="F868" t="s">
        <v>846</v>
      </c>
      <c r="G868" s="255" t="s">
        <v>923</v>
      </c>
      <c r="H868" s="241">
        <v>2464</v>
      </c>
      <c r="I868" s="376" t="s">
        <v>741</v>
      </c>
      <c r="J868" s="377" t="str">
        <f>IF(ISBLANK(INDEX('Policy Characteristics'!D:D,MATCH($C868,'Policy Characteristics'!$C:$C,0))),"",INDEX('Policy Characteristics'!D:D,MATCH($C868,'Policy Characteristics'!$C:$C,0)))</f>
        <v>Feedstock Shifting</v>
      </c>
      <c r="K868" s="363"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63" t="str">
        <f>IF(ISBLANK(INDEX('Policy Characteristics'!I:I,MATCH($C868,'Policy Characteristics'!$C:$C,0))),"",INDEX('Policy Characteristics'!I:I,MATCH($C868,'Policy Characteristics'!$C:$C,0)))</f>
        <v>% of potential achieved</v>
      </c>
      <c r="P868" s="363"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63" t="str">
        <f>IF(ISBLANK(INDEX('Policy Characteristics'!K:K,MATCH($C868,'Policy Characteristics'!$C:$C,0))),"",INDEX('Policy Characteristics'!K:K,MATCH($C868,'Policy Characteristics'!$C:$C,0)))</f>
        <v/>
      </c>
      <c r="R868" s="363" t="str">
        <f>IF(ISBLANK(INDEX('Policy Characteristics'!L:L,MATCH($C868,'Policy Characteristics'!$C:$C,0))),"",INDEX('Policy Characteristics'!L:L,MATCH($C868,'Policy Characteristics'!$C:$C,0)))</f>
        <v/>
      </c>
    </row>
    <row r="869" spans="1:18" s="350" customFormat="1" ht="19.95" customHeight="1">
      <c r="A869" s="363" t="str">
        <f>IF(ISBLANK(INDEX('Policy Characteristics'!A:A,MATCH($C869,'Policy Characteristics'!$C:$C,0))),"",INDEX('Policy Characteristics'!A:A,MATCH($C869,'Policy Characteristics'!$C:$C,0)))</f>
        <v>Industry</v>
      </c>
      <c r="B869" s="375" t="str">
        <f>IF(ISBLANK(INDEX('Policy Characteristics'!B:B,MATCH($C869,'Policy Characteristics'!$C:$C,0))),"",INDEX('Policy Characteristics'!B:B,MATCH($C869,'Policy Characteristics'!$C:$C,0)))</f>
        <v>Feedstock Shifting</v>
      </c>
      <c r="C869" s="363" t="str">
        <f t="shared" si="41"/>
        <v>Fraction of Feedstock Shifted</v>
      </c>
      <c r="D869" s="255" t="s">
        <v>845</v>
      </c>
      <c r="E869" s="255" t="s">
        <v>924</v>
      </c>
      <c r="F869" t="s">
        <v>846</v>
      </c>
      <c r="G869" s="255" t="s">
        <v>925</v>
      </c>
      <c r="H869" s="241">
        <v>2465</v>
      </c>
      <c r="I869" s="376" t="s">
        <v>741</v>
      </c>
      <c r="J869" s="377" t="str">
        <f>IF(ISBLANK(INDEX('Policy Characteristics'!D:D,MATCH($C869,'Policy Characteristics'!$C:$C,0))),"",INDEX('Policy Characteristics'!D:D,MATCH($C869,'Policy Characteristics'!$C:$C,0)))</f>
        <v>Feedstock Shifting</v>
      </c>
      <c r="K869" s="363"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63" t="str">
        <f>IF(ISBLANK(INDEX('Policy Characteristics'!I:I,MATCH($C869,'Policy Characteristics'!$C:$C,0))),"",INDEX('Policy Characteristics'!I:I,MATCH($C869,'Policy Characteristics'!$C:$C,0)))</f>
        <v>% of potential achieved</v>
      </c>
      <c r="P869" s="363"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63" t="str">
        <f>IF(ISBLANK(INDEX('Policy Characteristics'!K:K,MATCH($C869,'Policy Characteristics'!$C:$C,0))),"",INDEX('Policy Characteristics'!K:K,MATCH($C869,'Policy Characteristics'!$C:$C,0)))</f>
        <v/>
      </c>
      <c r="R869" s="363" t="str">
        <f>IF(ISBLANK(INDEX('Policy Characteristics'!L:L,MATCH($C869,'Policy Characteristics'!$C:$C,0))),"",INDEX('Policy Characteristics'!L:L,MATCH($C869,'Policy Characteristics'!$C:$C,0)))</f>
        <v/>
      </c>
    </row>
    <row r="870" spans="1:18" s="350" customFormat="1" ht="19.95" customHeight="1">
      <c r="A870" s="363" t="str">
        <f>IF(ISBLANK(INDEX('Policy Characteristics'!A:A,MATCH($C870,'Policy Characteristics'!$C:$C,0))),"",INDEX('Policy Characteristics'!A:A,MATCH($C870,'Policy Characteristics'!$C:$C,0)))</f>
        <v>Industry</v>
      </c>
      <c r="B870" s="375" t="str">
        <f>IF(ISBLANK(INDEX('Policy Characteristics'!B:B,MATCH($C870,'Policy Characteristics'!$C:$C,0))),"",INDEX('Policy Characteristics'!B:B,MATCH($C870,'Policy Characteristics'!$C:$C,0)))</f>
        <v>Feedstock Shifting</v>
      </c>
      <c r="C870" s="363" t="str">
        <f t="shared" si="41"/>
        <v>Fraction of Feedstock Shifted</v>
      </c>
      <c r="D870" s="255" t="s">
        <v>845</v>
      </c>
      <c r="E870" s="255" t="s">
        <v>926</v>
      </c>
      <c r="F870" t="s">
        <v>846</v>
      </c>
      <c r="G870" s="255" t="s">
        <v>927</v>
      </c>
      <c r="H870" s="241">
        <v>2466</v>
      </c>
      <c r="I870" s="376" t="s">
        <v>741</v>
      </c>
      <c r="J870" s="377" t="str">
        <f>IF(ISBLANK(INDEX('Policy Characteristics'!D:D,MATCH($C870,'Policy Characteristics'!$C:$C,0))),"",INDEX('Policy Characteristics'!D:D,MATCH($C870,'Policy Characteristics'!$C:$C,0)))</f>
        <v>Feedstock Shifting</v>
      </c>
      <c r="K870" s="363"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63" t="str">
        <f>IF(ISBLANK(INDEX('Policy Characteristics'!I:I,MATCH($C870,'Policy Characteristics'!$C:$C,0))),"",INDEX('Policy Characteristics'!I:I,MATCH($C870,'Policy Characteristics'!$C:$C,0)))</f>
        <v>% of potential achieved</v>
      </c>
      <c r="P870" s="363"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63" t="str">
        <f>IF(ISBLANK(INDEX('Policy Characteristics'!K:K,MATCH($C870,'Policy Characteristics'!$C:$C,0))),"",INDEX('Policy Characteristics'!K:K,MATCH($C870,'Policy Characteristics'!$C:$C,0)))</f>
        <v/>
      </c>
      <c r="R870" s="363" t="str">
        <f>IF(ISBLANK(INDEX('Policy Characteristics'!L:L,MATCH($C870,'Policy Characteristics'!$C:$C,0))),"",INDEX('Policy Characteristics'!L:L,MATCH($C870,'Policy Characteristics'!$C:$C,0)))</f>
        <v/>
      </c>
    </row>
    <row r="871" spans="1:18" s="350" customFormat="1" ht="19.95" customHeight="1">
      <c r="A871" s="363" t="str">
        <f>IF(ISBLANK(INDEX('Policy Characteristics'!A:A,MATCH($C871,'Policy Characteristics'!$C:$C,0))),"",INDEX('Policy Characteristics'!A:A,MATCH($C871,'Policy Characteristics'!$C:$C,0)))</f>
        <v>Industry</v>
      </c>
      <c r="B871" s="375" t="str">
        <f>IF(ISBLANK(INDEX('Policy Characteristics'!B:B,MATCH($C871,'Policy Characteristics'!$C:$C,0))),"",INDEX('Policy Characteristics'!B:B,MATCH($C871,'Policy Characteristics'!$C:$C,0)))</f>
        <v>Feedstock Shifting</v>
      </c>
      <c r="C871" s="363" t="str">
        <f t="shared" si="41"/>
        <v>Fraction of Feedstock Shifted</v>
      </c>
      <c r="D871" s="255" t="s">
        <v>845</v>
      </c>
      <c r="E871" s="255" t="s">
        <v>928</v>
      </c>
      <c r="F871" t="s">
        <v>846</v>
      </c>
      <c r="G871" s="255" t="s">
        <v>929</v>
      </c>
      <c r="H871" s="241">
        <v>2467</v>
      </c>
      <c r="I871" s="376" t="s">
        <v>741</v>
      </c>
      <c r="J871" s="377" t="str">
        <f>IF(ISBLANK(INDEX('Policy Characteristics'!D:D,MATCH($C871,'Policy Characteristics'!$C:$C,0))),"",INDEX('Policy Characteristics'!D:D,MATCH($C871,'Policy Characteristics'!$C:$C,0)))</f>
        <v>Feedstock Shifting</v>
      </c>
      <c r="K871" s="363"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63" t="str">
        <f>IF(ISBLANK(INDEX('Policy Characteristics'!I:I,MATCH($C871,'Policy Characteristics'!$C:$C,0))),"",INDEX('Policy Characteristics'!I:I,MATCH($C871,'Policy Characteristics'!$C:$C,0)))</f>
        <v>% of potential achieved</v>
      </c>
      <c r="P871" s="363"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63" t="str">
        <f>IF(ISBLANK(INDEX('Policy Characteristics'!K:K,MATCH($C871,'Policy Characteristics'!$C:$C,0))),"",INDEX('Policy Characteristics'!K:K,MATCH($C871,'Policy Characteristics'!$C:$C,0)))</f>
        <v/>
      </c>
      <c r="R871" s="363" t="str">
        <f>IF(ISBLANK(INDEX('Policy Characteristics'!L:L,MATCH($C871,'Policy Characteristics'!$C:$C,0))),"",INDEX('Policy Characteristics'!L:L,MATCH($C871,'Policy Characteristics'!$C:$C,0)))</f>
        <v/>
      </c>
    </row>
    <row r="872" spans="1:18" s="350" customFormat="1" ht="19.95" customHeight="1">
      <c r="A872" s="363" t="str">
        <f>IF(ISBLANK(INDEX('Policy Characteristics'!A:A,MATCH($C872,'Policy Characteristics'!$C:$C,0))),"",INDEX('Policy Characteristics'!A:A,MATCH($C872,'Policy Characteristics'!$C:$C,0)))</f>
        <v>Industry</v>
      </c>
      <c r="B872" s="375" t="str">
        <f>IF(ISBLANK(INDEX('Policy Characteristics'!B:B,MATCH($C872,'Policy Characteristics'!$C:$C,0))),"",INDEX('Policy Characteristics'!B:B,MATCH($C872,'Policy Characteristics'!$C:$C,0)))</f>
        <v>Feedstock Shifting</v>
      </c>
      <c r="C872" s="363" t="str">
        <f t="shared" si="41"/>
        <v>Fraction of Feedstock Shifted</v>
      </c>
      <c r="D872" s="255" t="s">
        <v>845</v>
      </c>
      <c r="E872" s="255" t="s">
        <v>930</v>
      </c>
      <c r="F872" t="s">
        <v>846</v>
      </c>
      <c r="G872" s="255" t="s">
        <v>931</v>
      </c>
      <c r="H872" s="241">
        <v>2468</v>
      </c>
      <c r="I872" s="376" t="s">
        <v>741</v>
      </c>
      <c r="J872" s="377" t="str">
        <f>IF(ISBLANK(INDEX('Policy Characteristics'!D:D,MATCH($C872,'Policy Characteristics'!$C:$C,0))),"",INDEX('Policy Characteristics'!D:D,MATCH($C872,'Policy Characteristics'!$C:$C,0)))</f>
        <v>Feedstock Shifting</v>
      </c>
      <c r="K872" s="363"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63" t="str">
        <f>IF(ISBLANK(INDEX('Policy Characteristics'!I:I,MATCH($C872,'Policy Characteristics'!$C:$C,0))),"",INDEX('Policy Characteristics'!I:I,MATCH($C872,'Policy Characteristics'!$C:$C,0)))</f>
        <v>% of potential achieved</v>
      </c>
      <c r="P872" s="363"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63" t="str">
        <f>IF(ISBLANK(INDEX('Policy Characteristics'!K:K,MATCH($C872,'Policy Characteristics'!$C:$C,0))),"",INDEX('Policy Characteristics'!K:K,MATCH($C872,'Policy Characteristics'!$C:$C,0)))</f>
        <v/>
      </c>
      <c r="R872" s="363" t="str">
        <f>IF(ISBLANK(INDEX('Policy Characteristics'!L:L,MATCH($C872,'Policy Characteristics'!$C:$C,0))),"",INDEX('Policy Characteristics'!L:L,MATCH($C872,'Policy Characteristics'!$C:$C,0)))</f>
        <v/>
      </c>
    </row>
    <row r="873" spans="1:18" s="350" customFormat="1" ht="19.95" customHeight="1">
      <c r="A873" s="363" t="str">
        <f>IF(ISBLANK(INDEX('Policy Characteristics'!A:A,MATCH($C873,'Policy Characteristics'!$C:$C,0))),"",INDEX('Policy Characteristics'!A:A,MATCH($C873,'Policy Characteristics'!$C:$C,0)))</f>
        <v>Industry</v>
      </c>
      <c r="B873" s="375" t="str">
        <f>IF(ISBLANK(INDEX('Policy Characteristics'!B:B,MATCH($C873,'Policy Characteristics'!$C:$C,0))),"",INDEX('Policy Characteristics'!B:B,MATCH($C873,'Policy Characteristics'!$C:$C,0)))</f>
        <v>Feedstock Shifting</v>
      </c>
      <c r="C873" s="363" t="str">
        <f t="shared" si="41"/>
        <v>Fraction of Feedstock Shifted</v>
      </c>
      <c r="D873" s="255" t="s">
        <v>845</v>
      </c>
      <c r="E873" s="255" t="s">
        <v>932</v>
      </c>
      <c r="F873" t="s">
        <v>846</v>
      </c>
      <c r="G873" s="255" t="s">
        <v>933</v>
      </c>
      <c r="H873" s="241">
        <v>2469</v>
      </c>
      <c r="I873" s="376" t="s">
        <v>741</v>
      </c>
      <c r="J873" s="377" t="str">
        <f>IF(ISBLANK(INDEX('Policy Characteristics'!D:D,MATCH($C873,'Policy Characteristics'!$C:$C,0))),"",INDEX('Policy Characteristics'!D:D,MATCH($C873,'Policy Characteristics'!$C:$C,0)))</f>
        <v>Feedstock Shifting</v>
      </c>
      <c r="K873" s="363"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63" t="str">
        <f>IF(ISBLANK(INDEX('Policy Characteristics'!I:I,MATCH($C873,'Policy Characteristics'!$C:$C,0))),"",INDEX('Policy Characteristics'!I:I,MATCH($C873,'Policy Characteristics'!$C:$C,0)))</f>
        <v>% of potential achieved</v>
      </c>
      <c r="P873" s="363"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63" t="str">
        <f>IF(ISBLANK(INDEX('Policy Characteristics'!K:K,MATCH($C873,'Policy Characteristics'!$C:$C,0))),"",INDEX('Policy Characteristics'!K:K,MATCH($C873,'Policy Characteristics'!$C:$C,0)))</f>
        <v/>
      </c>
      <c r="R873" s="363" t="str">
        <f>IF(ISBLANK(INDEX('Policy Characteristics'!L:L,MATCH($C873,'Policy Characteristics'!$C:$C,0))),"",INDEX('Policy Characteristics'!L:L,MATCH($C873,'Policy Characteristics'!$C:$C,0)))</f>
        <v/>
      </c>
    </row>
    <row r="874" spans="1:18" s="350" customFormat="1" ht="19.95" customHeight="1">
      <c r="A874" s="363" t="str">
        <f>IF(ISBLANK(INDEX('Policy Characteristics'!A:A,MATCH($C874,'Policy Characteristics'!$C:$C,0))),"",INDEX('Policy Characteristics'!A:A,MATCH($C874,'Policy Characteristics'!$C:$C,0)))</f>
        <v>Industry</v>
      </c>
      <c r="B874" s="375" t="str">
        <f>IF(ISBLANK(INDEX('Policy Characteristics'!B:B,MATCH($C874,'Policy Characteristics'!$C:$C,0))),"",INDEX('Policy Characteristics'!B:B,MATCH($C874,'Policy Characteristics'!$C:$C,0)))</f>
        <v>Feedstock Shifting</v>
      </c>
      <c r="C874" s="363" t="str">
        <f t="shared" si="41"/>
        <v>Fraction of Feedstock Shifted</v>
      </c>
      <c r="D874" s="356" t="s">
        <v>847</v>
      </c>
      <c r="E874" s="255" t="s">
        <v>914</v>
      </c>
      <c r="F874" t="s">
        <v>848</v>
      </c>
      <c r="G874" s="255" t="s">
        <v>915</v>
      </c>
      <c r="H874" s="241">
        <v>2470</v>
      </c>
      <c r="I874" s="376" t="s">
        <v>741</v>
      </c>
      <c r="J874" s="377" t="str">
        <f>IF(ISBLANK(INDEX('Policy Characteristics'!D:D,MATCH($C874,'Policy Characteristics'!$C:$C,0))),"",INDEX('Policy Characteristics'!D:D,MATCH($C874,'Policy Characteristics'!$C:$C,0)))</f>
        <v>Feedstock Shifting</v>
      </c>
      <c r="K874" s="363"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63" t="str">
        <f>IF(ISBLANK(INDEX('Policy Characteristics'!I:I,MATCH($C874,'Policy Characteristics'!$C:$C,0))),"",INDEX('Policy Characteristics'!I:I,MATCH($C874,'Policy Characteristics'!$C:$C,0)))</f>
        <v>% of potential achieved</v>
      </c>
      <c r="P874" s="363"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63" t="str">
        <f>IF(ISBLANK(INDEX('Policy Characteristics'!K:K,MATCH($C874,'Policy Characteristics'!$C:$C,0))),"",INDEX('Policy Characteristics'!K:K,MATCH($C874,'Policy Characteristics'!$C:$C,0)))</f>
        <v/>
      </c>
      <c r="R874" s="363" t="str">
        <f>IF(ISBLANK(INDEX('Policy Characteristics'!L:L,MATCH($C874,'Policy Characteristics'!$C:$C,0))),"",INDEX('Policy Characteristics'!L:L,MATCH($C874,'Policy Characteristics'!$C:$C,0)))</f>
        <v/>
      </c>
    </row>
    <row r="875" spans="1:18" s="350" customFormat="1" ht="19.95" customHeight="1">
      <c r="A875" s="363" t="str">
        <f>IF(ISBLANK(INDEX('Policy Characteristics'!A:A,MATCH($C875,'Policy Characteristics'!$C:$C,0))),"",INDEX('Policy Characteristics'!A:A,MATCH($C875,'Policy Characteristics'!$C:$C,0)))</f>
        <v>Industry</v>
      </c>
      <c r="B875" s="375" t="str">
        <f>IF(ISBLANK(INDEX('Policy Characteristics'!B:B,MATCH($C875,'Policy Characteristics'!$C:$C,0))),"",INDEX('Policy Characteristics'!B:B,MATCH($C875,'Policy Characteristics'!$C:$C,0)))</f>
        <v>Feedstock Shifting</v>
      </c>
      <c r="C875" s="363" t="str">
        <f t="shared" si="41"/>
        <v>Fraction of Feedstock Shifted</v>
      </c>
      <c r="D875" s="356" t="s">
        <v>847</v>
      </c>
      <c r="E875" s="255" t="s">
        <v>916</v>
      </c>
      <c r="F875" t="s">
        <v>848</v>
      </c>
      <c r="G875" s="255" t="s">
        <v>917</v>
      </c>
      <c r="H875" s="241">
        <v>2471</v>
      </c>
      <c r="I875" s="376" t="s">
        <v>741</v>
      </c>
      <c r="J875" s="377" t="str">
        <f>IF(ISBLANK(INDEX('Policy Characteristics'!D:D,MATCH($C875,'Policy Characteristics'!$C:$C,0))),"",INDEX('Policy Characteristics'!D:D,MATCH($C875,'Policy Characteristics'!$C:$C,0)))</f>
        <v>Feedstock Shifting</v>
      </c>
      <c r="K875" s="363"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63" t="str">
        <f>IF(ISBLANK(INDEX('Policy Characteristics'!I:I,MATCH($C875,'Policy Characteristics'!$C:$C,0))),"",INDEX('Policy Characteristics'!I:I,MATCH($C875,'Policy Characteristics'!$C:$C,0)))</f>
        <v>% of potential achieved</v>
      </c>
      <c r="P875" s="363"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63" t="str">
        <f>IF(ISBLANK(INDEX('Policy Characteristics'!K:K,MATCH($C875,'Policy Characteristics'!$C:$C,0))),"",INDEX('Policy Characteristics'!K:K,MATCH($C875,'Policy Characteristics'!$C:$C,0)))</f>
        <v/>
      </c>
      <c r="R875" s="363" t="str">
        <f>IF(ISBLANK(INDEX('Policy Characteristics'!L:L,MATCH($C875,'Policy Characteristics'!$C:$C,0))),"",INDEX('Policy Characteristics'!L:L,MATCH($C875,'Policy Characteristics'!$C:$C,0)))</f>
        <v/>
      </c>
    </row>
    <row r="876" spans="1:18" s="350" customFormat="1" ht="19.95" customHeight="1">
      <c r="A876" s="363" t="str">
        <f>IF(ISBLANK(INDEX('Policy Characteristics'!A:A,MATCH($C876,'Policy Characteristics'!$C:$C,0))),"",INDEX('Policy Characteristics'!A:A,MATCH($C876,'Policy Characteristics'!$C:$C,0)))</f>
        <v>Industry</v>
      </c>
      <c r="B876" s="375" t="str">
        <f>IF(ISBLANK(INDEX('Policy Characteristics'!B:B,MATCH($C876,'Policy Characteristics'!$C:$C,0))),"",INDEX('Policy Characteristics'!B:B,MATCH($C876,'Policy Characteristics'!$C:$C,0)))</f>
        <v>Feedstock Shifting</v>
      </c>
      <c r="C876" s="363" t="str">
        <f t="shared" si="41"/>
        <v>Fraction of Feedstock Shifted</v>
      </c>
      <c r="D876" s="356" t="s">
        <v>847</v>
      </c>
      <c r="E876" s="255" t="s">
        <v>918</v>
      </c>
      <c r="F876" t="s">
        <v>848</v>
      </c>
      <c r="G876" s="255" t="s">
        <v>919</v>
      </c>
      <c r="H876" s="241">
        <v>2472</v>
      </c>
      <c r="I876" s="376" t="s">
        <v>741</v>
      </c>
      <c r="J876" s="377" t="str">
        <f>IF(ISBLANK(INDEX('Policy Characteristics'!D:D,MATCH($C876,'Policy Characteristics'!$C:$C,0))),"",INDEX('Policy Characteristics'!D:D,MATCH($C876,'Policy Characteristics'!$C:$C,0)))</f>
        <v>Feedstock Shifting</v>
      </c>
      <c r="K876" s="363"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63" t="str">
        <f>IF(ISBLANK(INDEX('Policy Characteristics'!I:I,MATCH($C876,'Policy Characteristics'!$C:$C,0))),"",INDEX('Policy Characteristics'!I:I,MATCH($C876,'Policy Characteristics'!$C:$C,0)))</f>
        <v>% of potential achieved</v>
      </c>
      <c r="P876" s="363"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63" t="str">
        <f>IF(ISBLANK(INDEX('Policy Characteristics'!K:K,MATCH($C876,'Policy Characteristics'!$C:$C,0))),"",INDEX('Policy Characteristics'!K:K,MATCH($C876,'Policy Characteristics'!$C:$C,0)))</f>
        <v/>
      </c>
      <c r="R876" s="363" t="str">
        <f>IF(ISBLANK(INDEX('Policy Characteristics'!L:L,MATCH($C876,'Policy Characteristics'!$C:$C,0))),"",INDEX('Policy Characteristics'!L:L,MATCH($C876,'Policy Characteristics'!$C:$C,0)))</f>
        <v/>
      </c>
    </row>
    <row r="877" spans="1:18" s="350" customFormat="1" ht="19.95" customHeight="1">
      <c r="A877" s="363" t="str">
        <f>IF(ISBLANK(INDEX('Policy Characteristics'!A:A,MATCH($C877,'Policy Characteristics'!$C:$C,0))),"",INDEX('Policy Characteristics'!A:A,MATCH($C877,'Policy Characteristics'!$C:$C,0)))</f>
        <v>Industry</v>
      </c>
      <c r="B877" s="375" t="str">
        <f>IF(ISBLANK(INDEX('Policy Characteristics'!B:B,MATCH($C877,'Policy Characteristics'!$C:$C,0))),"",INDEX('Policy Characteristics'!B:B,MATCH($C877,'Policy Characteristics'!$C:$C,0)))</f>
        <v>Feedstock Shifting</v>
      </c>
      <c r="C877" s="363" t="str">
        <f t="shared" si="41"/>
        <v>Fraction of Feedstock Shifted</v>
      </c>
      <c r="D877" s="356" t="s">
        <v>847</v>
      </c>
      <c r="E877" s="255" t="s">
        <v>920</v>
      </c>
      <c r="F877" t="s">
        <v>848</v>
      </c>
      <c r="G877" s="255" t="s">
        <v>921</v>
      </c>
      <c r="H877" s="241">
        <v>2473</v>
      </c>
      <c r="I877" s="376" t="s">
        <v>741</v>
      </c>
      <c r="J877" s="377" t="str">
        <f>IF(ISBLANK(INDEX('Policy Characteristics'!D:D,MATCH($C877,'Policy Characteristics'!$C:$C,0))),"",INDEX('Policy Characteristics'!D:D,MATCH($C877,'Policy Characteristics'!$C:$C,0)))</f>
        <v>Feedstock Shifting</v>
      </c>
      <c r="K877" s="363"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63" t="str">
        <f>IF(ISBLANK(INDEX('Policy Characteristics'!I:I,MATCH($C877,'Policy Characteristics'!$C:$C,0))),"",INDEX('Policy Characteristics'!I:I,MATCH($C877,'Policy Characteristics'!$C:$C,0)))</f>
        <v>% of potential achieved</v>
      </c>
      <c r="P877" s="363"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63" t="str">
        <f>IF(ISBLANK(INDEX('Policy Characteristics'!K:K,MATCH($C877,'Policy Characteristics'!$C:$C,0))),"",INDEX('Policy Characteristics'!K:K,MATCH($C877,'Policy Characteristics'!$C:$C,0)))</f>
        <v/>
      </c>
      <c r="R877" s="363" t="str">
        <f>IF(ISBLANK(INDEX('Policy Characteristics'!L:L,MATCH($C877,'Policy Characteristics'!$C:$C,0))),"",INDEX('Policy Characteristics'!L:L,MATCH($C877,'Policy Characteristics'!$C:$C,0)))</f>
        <v/>
      </c>
    </row>
    <row r="878" spans="1:18" s="350" customFormat="1" ht="19.95" customHeight="1">
      <c r="A878" s="363" t="str">
        <f>IF(ISBLANK(INDEX('Policy Characteristics'!A:A,MATCH($C878,'Policy Characteristics'!$C:$C,0))),"",INDEX('Policy Characteristics'!A:A,MATCH($C878,'Policy Characteristics'!$C:$C,0)))</f>
        <v>Industry</v>
      </c>
      <c r="B878" s="375" t="str">
        <f>IF(ISBLANK(INDEX('Policy Characteristics'!B:B,MATCH($C878,'Policy Characteristics'!$C:$C,0))),"",INDEX('Policy Characteristics'!B:B,MATCH($C878,'Policy Characteristics'!$C:$C,0)))</f>
        <v>Feedstock Shifting</v>
      </c>
      <c r="C878" s="363" t="str">
        <f t="shared" si="41"/>
        <v>Fraction of Feedstock Shifted</v>
      </c>
      <c r="D878" s="356" t="s">
        <v>847</v>
      </c>
      <c r="E878" s="255" t="s">
        <v>922</v>
      </c>
      <c r="F878" t="s">
        <v>848</v>
      </c>
      <c r="G878" s="255" t="s">
        <v>923</v>
      </c>
      <c r="H878" s="241">
        <v>2474</v>
      </c>
      <c r="I878" s="376" t="s">
        <v>741</v>
      </c>
      <c r="J878" s="377" t="str">
        <f>IF(ISBLANK(INDEX('Policy Characteristics'!D:D,MATCH($C878,'Policy Characteristics'!$C:$C,0))),"",INDEX('Policy Characteristics'!D:D,MATCH($C878,'Policy Characteristics'!$C:$C,0)))</f>
        <v>Feedstock Shifting</v>
      </c>
      <c r="K878" s="363"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63" t="str">
        <f>IF(ISBLANK(INDEX('Policy Characteristics'!I:I,MATCH($C878,'Policy Characteristics'!$C:$C,0))),"",INDEX('Policy Characteristics'!I:I,MATCH($C878,'Policy Characteristics'!$C:$C,0)))</f>
        <v>% of potential achieved</v>
      </c>
      <c r="P878" s="363"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63" t="str">
        <f>IF(ISBLANK(INDEX('Policy Characteristics'!K:K,MATCH($C878,'Policy Characteristics'!$C:$C,0))),"",INDEX('Policy Characteristics'!K:K,MATCH($C878,'Policy Characteristics'!$C:$C,0)))</f>
        <v/>
      </c>
      <c r="R878" s="363" t="str">
        <f>IF(ISBLANK(INDEX('Policy Characteristics'!L:L,MATCH($C878,'Policy Characteristics'!$C:$C,0))),"",INDEX('Policy Characteristics'!L:L,MATCH($C878,'Policy Characteristics'!$C:$C,0)))</f>
        <v/>
      </c>
    </row>
    <row r="879" spans="1:18" s="350" customFormat="1" ht="19.95" customHeight="1">
      <c r="A879" s="363" t="str">
        <f>IF(ISBLANK(INDEX('Policy Characteristics'!A:A,MATCH($C879,'Policy Characteristics'!$C:$C,0))),"",INDEX('Policy Characteristics'!A:A,MATCH($C879,'Policy Characteristics'!$C:$C,0)))</f>
        <v>Industry</v>
      </c>
      <c r="B879" s="375" t="str">
        <f>IF(ISBLANK(INDEX('Policy Characteristics'!B:B,MATCH($C879,'Policy Characteristics'!$C:$C,0))),"",INDEX('Policy Characteristics'!B:B,MATCH($C879,'Policy Characteristics'!$C:$C,0)))</f>
        <v>Feedstock Shifting</v>
      </c>
      <c r="C879" s="363" t="str">
        <f t="shared" si="41"/>
        <v>Fraction of Feedstock Shifted</v>
      </c>
      <c r="D879" s="356" t="s">
        <v>847</v>
      </c>
      <c r="E879" s="255" t="s">
        <v>924</v>
      </c>
      <c r="F879" t="s">
        <v>848</v>
      </c>
      <c r="G879" s="255" t="s">
        <v>925</v>
      </c>
      <c r="H879" s="241">
        <v>2475</v>
      </c>
      <c r="I879" s="376" t="s">
        <v>741</v>
      </c>
      <c r="J879" s="377" t="str">
        <f>IF(ISBLANK(INDEX('Policy Characteristics'!D:D,MATCH($C879,'Policy Characteristics'!$C:$C,0))),"",INDEX('Policy Characteristics'!D:D,MATCH($C879,'Policy Characteristics'!$C:$C,0)))</f>
        <v>Feedstock Shifting</v>
      </c>
      <c r="K879" s="363"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63" t="str">
        <f>IF(ISBLANK(INDEX('Policy Characteristics'!I:I,MATCH($C879,'Policy Characteristics'!$C:$C,0))),"",INDEX('Policy Characteristics'!I:I,MATCH($C879,'Policy Characteristics'!$C:$C,0)))</f>
        <v>% of potential achieved</v>
      </c>
      <c r="P879" s="363"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63" t="str">
        <f>IF(ISBLANK(INDEX('Policy Characteristics'!K:K,MATCH($C879,'Policy Characteristics'!$C:$C,0))),"",INDEX('Policy Characteristics'!K:K,MATCH($C879,'Policy Characteristics'!$C:$C,0)))</f>
        <v/>
      </c>
      <c r="R879" s="363" t="str">
        <f>IF(ISBLANK(INDEX('Policy Characteristics'!L:L,MATCH($C879,'Policy Characteristics'!$C:$C,0))),"",INDEX('Policy Characteristics'!L:L,MATCH($C879,'Policy Characteristics'!$C:$C,0)))</f>
        <v/>
      </c>
    </row>
    <row r="880" spans="1:18" s="350" customFormat="1" ht="19.95" customHeight="1">
      <c r="A880" s="363" t="str">
        <f>IF(ISBLANK(INDEX('Policy Characteristics'!A:A,MATCH($C880,'Policy Characteristics'!$C:$C,0))),"",INDEX('Policy Characteristics'!A:A,MATCH($C880,'Policy Characteristics'!$C:$C,0)))</f>
        <v>Industry</v>
      </c>
      <c r="B880" s="375" t="str">
        <f>IF(ISBLANK(INDEX('Policy Characteristics'!B:B,MATCH($C880,'Policy Characteristics'!$C:$C,0))),"",INDEX('Policy Characteristics'!B:B,MATCH($C880,'Policy Characteristics'!$C:$C,0)))</f>
        <v>Feedstock Shifting</v>
      </c>
      <c r="C880" s="363" t="str">
        <f t="shared" si="41"/>
        <v>Fraction of Feedstock Shifted</v>
      </c>
      <c r="D880" s="356" t="s">
        <v>847</v>
      </c>
      <c r="E880" s="255" t="s">
        <v>926</v>
      </c>
      <c r="F880" t="s">
        <v>848</v>
      </c>
      <c r="G880" s="255" t="s">
        <v>927</v>
      </c>
      <c r="H880" s="241">
        <v>2476</v>
      </c>
      <c r="I880" s="376" t="s">
        <v>741</v>
      </c>
      <c r="J880" s="377" t="str">
        <f>IF(ISBLANK(INDEX('Policy Characteristics'!D:D,MATCH($C880,'Policy Characteristics'!$C:$C,0))),"",INDEX('Policy Characteristics'!D:D,MATCH($C880,'Policy Characteristics'!$C:$C,0)))</f>
        <v>Feedstock Shifting</v>
      </c>
      <c r="K880" s="363"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63" t="str">
        <f>IF(ISBLANK(INDEX('Policy Characteristics'!I:I,MATCH($C880,'Policy Characteristics'!$C:$C,0))),"",INDEX('Policy Characteristics'!I:I,MATCH($C880,'Policy Characteristics'!$C:$C,0)))</f>
        <v>% of potential achieved</v>
      </c>
      <c r="P880" s="363"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63" t="str">
        <f>IF(ISBLANK(INDEX('Policy Characteristics'!K:K,MATCH($C880,'Policy Characteristics'!$C:$C,0))),"",INDEX('Policy Characteristics'!K:K,MATCH($C880,'Policy Characteristics'!$C:$C,0)))</f>
        <v/>
      </c>
      <c r="R880" s="363" t="str">
        <f>IF(ISBLANK(INDEX('Policy Characteristics'!L:L,MATCH($C880,'Policy Characteristics'!$C:$C,0))),"",INDEX('Policy Characteristics'!L:L,MATCH($C880,'Policy Characteristics'!$C:$C,0)))</f>
        <v/>
      </c>
    </row>
    <row r="881" spans="1:18" s="350" customFormat="1" ht="19.95" customHeight="1">
      <c r="A881" s="363" t="str">
        <f>IF(ISBLANK(INDEX('Policy Characteristics'!A:A,MATCH($C881,'Policy Characteristics'!$C:$C,0))),"",INDEX('Policy Characteristics'!A:A,MATCH($C881,'Policy Characteristics'!$C:$C,0)))</f>
        <v>Industry</v>
      </c>
      <c r="B881" s="375" t="str">
        <f>IF(ISBLANK(INDEX('Policy Characteristics'!B:B,MATCH($C881,'Policy Characteristics'!$C:$C,0))),"",INDEX('Policy Characteristics'!B:B,MATCH($C881,'Policy Characteristics'!$C:$C,0)))</f>
        <v>Feedstock Shifting</v>
      </c>
      <c r="C881" s="363" t="str">
        <f t="shared" si="41"/>
        <v>Fraction of Feedstock Shifted</v>
      </c>
      <c r="D881" s="356" t="s">
        <v>847</v>
      </c>
      <c r="E881" s="255" t="s">
        <v>928</v>
      </c>
      <c r="F881" t="s">
        <v>848</v>
      </c>
      <c r="G881" s="255" t="s">
        <v>929</v>
      </c>
      <c r="H881" s="241">
        <v>2477</v>
      </c>
      <c r="I881" s="376" t="s">
        <v>741</v>
      </c>
      <c r="J881" s="377" t="str">
        <f>IF(ISBLANK(INDEX('Policy Characteristics'!D:D,MATCH($C881,'Policy Characteristics'!$C:$C,0))),"",INDEX('Policy Characteristics'!D:D,MATCH($C881,'Policy Characteristics'!$C:$C,0)))</f>
        <v>Feedstock Shifting</v>
      </c>
      <c r="K881" s="363"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63" t="str">
        <f>IF(ISBLANK(INDEX('Policy Characteristics'!I:I,MATCH($C881,'Policy Characteristics'!$C:$C,0))),"",INDEX('Policy Characteristics'!I:I,MATCH($C881,'Policy Characteristics'!$C:$C,0)))</f>
        <v>% of potential achieved</v>
      </c>
      <c r="P881" s="363"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63" t="str">
        <f>IF(ISBLANK(INDEX('Policy Characteristics'!K:K,MATCH($C881,'Policy Characteristics'!$C:$C,0))),"",INDEX('Policy Characteristics'!K:K,MATCH($C881,'Policy Characteristics'!$C:$C,0)))</f>
        <v/>
      </c>
      <c r="R881" s="363" t="str">
        <f>IF(ISBLANK(INDEX('Policy Characteristics'!L:L,MATCH($C881,'Policy Characteristics'!$C:$C,0))),"",INDEX('Policy Characteristics'!L:L,MATCH($C881,'Policy Characteristics'!$C:$C,0)))</f>
        <v/>
      </c>
    </row>
    <row r="882" spans="1:18" s="350" customFormat="1" ht="19.95" customHeight="1">
      <c r="A882" s="363" t="str">
        <f>IF(ISBLANK(INDEX('Policy Characteristics'!A:A,MATCH($C882,'Policy Characteristics'!$C:$C,0))),"",INDEX('Policy Characteristics'!A:A,MATCH($C882,'Policy Characteristics'!$C:$C,0)))</f>
        <v>Industry</v>
      </c>
      <c r="B882" s="375" t="str">
        <f>IF(ISBLANK(INDEX('Policy Characteristics'!B:B,MATCH($C882,'Policy Characteristics'!$C:$C,0))),"",INDEX('Policy Characteristics'!B:B,MATCH($C882,'Policy Characteristics'!$C:$C,0)))</f>
        <v>Feedstock Shifting</v>
      </c>
      <c r="C882" s="363" t="str">
        <f t="shared" si="41"/>
        <v>Fraction of Feedstock Shifted</v>
      </c>
      <c r="D882" s="356" t="s">
        <v>847</v>
      </c>
      <c r="E882" s="255" t="s">
        <v>930</v>
      </c>
      <c r="F882" t="s">
        <v>848</v>
      </c>
      <c r="G882" s="255" t="s">
        <v>931</v>
      </c>
      <c r="H882" s="241">
        <v>2478</v>
      </c>
      <c r="I882" s="376" t="s">
        <v>741</v>
      </c>
      <c r="J882" s="377" t="str">
        <f>IF(ISBLANK(INDEX('Policy Characteristics'!D:D,MATCH($C882,'Policy Characteristics'!$C:$C,0))),"",INDEX('Policy Characteristics'!D:D,MATCH($C882,'Policy Characteristics'!$C:$C,0)))</f>
        <v>Feedstock Shifting</v>
      </c>
      <c r="K882" s="363"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63" t="str">
        <f>IF(ISBLANK(INDEX('Policy Characteristics'!I:I,MATCH($C882,'Policy Characteristics'!$C:$C,0))),"",INDEX('Policy Characteristics'!I:I,MATCH($C882,'Policy Characteristics'!$C:$C,0)))</f>
        <v>% of potential achieved</v>
      </c>
      <c r="P882" s="363"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63" t="str">
        <f>IF(ISBLANK(INDEX('Policy Characteristics'!K:K,MATCH($C882,'Policy Characteristics'!$C:$C,0))),"",INDEX('Policy Characteristics'!K:K,MATCH($C882,'Policy Characteristics'!$C:$C,0)))</f>
        <v/>
      </c>
      <c r="R882" s="363" t="str">
        <f>IF(ISBLANK(INDEX('Policy Characteristics'!L:L,MATCH($C882,'Policy Characteristics'!$C:$C,0))),"",INDEX('Policy Characteristics'!L:L,MATCH($C882,'Policy Characteristics'!$C:$C,0)))</f>
        <v/>
      </c>
    </row>
    <row r="883" spans="1:18" s="350" customFormat="1" ht="19.95" customHeight="1">
      <c r="A883" s="363" t="str">
        <f>IF(ISBLANK(INDEX('Policy Characteristics'!A:A,MATCH($C883,'Policy Characteristics'!$C:$C,0))),"",INDEX('Policy Characteristics'!A:A,MATCH($C883,'Policy Characteristics'!$C:$C,0)))</f>
        <v>Industry</v>
      </c>
      <c r="B883" s="375" t="str">
        <f>IF(ISBLANK(INDEX('Policy Characteristics'!B:B,MATCH($C883,'Policy Characteristics'!$C:$C,0))),"",INDEX('Policy Characteristics'!B:B,MATCH($C883,'Policy Characteristics'!$C:$C,0)))</f>
        <v>Feedstock Shifting</v>
      </c>
      <c r="C883" s="363" t="str">
        <f t="shared" si="41"/>
        <v>Fraction of Feedstock Shifted</v>
      </c>
      <c r="D883" s="356" t="s">
        <v>847</v>
      </c>
      <c r="E883" s="255" t="s">
        <v>932</v>
      </c>
      <c r="F883" t="s">
        <v>848</v>
      </c>
      <c r="G883" s="255" t="s">
        <v>933</v>
      </c>
      <c r="H883" s="241">
        <v>2479</v>
      </c>
      <c r="I883" s="376" t="s">
        <v>741</v>
      </c>
      <c r="J883" s="377" t="str">
        <f>IF(ISBLANK(INDEX('Policy Characteristics'!D:D,MATCH($C883,'Policy Characteristics'!$C:$C,0))),"",INDEX('Policy Characteristics'!D:D,MATCH($C883,'Policy Characteristics'!$C:$C,0)))</f>
        <v>Feedstock Shifting</v>
      </c>
      <c r="K883" s="363"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63" t="str">
        <f>IF(ISBLANK(INDEX('Policy Characteristics'!I:I,MATCH($C883,'Policy Characteristics'!$C:$C,0))),"",INDEX('Policy Characteristics'!I:I,MATCH($C883,'Policy Characteristics'!$C:$C,0)))</f>
        <v>% of potential achieved</v>
      </c>
      <c r="P883" s="363"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63" t="str">
        <f>IF(ISBLANK(INDEX('Policy Characteristics'!K:K,MATCH($C883,'Policy Characteristics'!$C:$C,0))),"",INDEX('Policy Characteristics'!K:K,MATCH($C883,'Policy Characteristics'!$C:$C,0)))</f>
        <v/>
      </c>
      <c r="R883" s="363" t="str">
        <f>IF(ISBLANK(INDEX('Policy Characteristics'!L:L,MATCH($C883,'Policy Characteristics'!$C:$C,0))),"",INDEX('Policy Characteristics'!L:L,MATCH($C883,'Policy Characteristics'!$C:$C,0)))</f>
        <v/>
      </c>
    </row>
    <row r="884" spans="1:18" s="350" customFormat="1" ht="19.95" customHeight="1">
      <c r="A884" s="363" t="str">
        <f>IF(ISBLANK(INDEX('Policy Characteristics'!A:A,MATCH($C884,'Policy Characteristics'!$C:$C,0))),"",INDEX('Policy Characteristics'!A:A,MATCH($C884,'Policy Characteristics'!$C:$C,0)))</f>
        <v>Industry</v>
      </c>
      <c r="B884" s="375" t="str">
        <f>IF(ISBLANK(INDEX('Policy Characteristics'!B:B,MATCH($C884,'Policy Characteristics'!$C:$C,0))),"",INDEX('Policy Characteristics'!B:B,MATCH($C884,'Policy Characteristics'!$C:$C,0)))</f>
        <v>Feedstock Shifting</v>
      </c>
      <c r="C884" s="363" t="str">
        <f t="shared" si="41"/>
        <v>Fraction of Feedstock Shifted</v>
      </c>
      <c r="D884" s="356" t="s">
        <v>849</v>
      </c>
      <c r="E884" s="255" t="s">
        <v>914</v>
      </c>
      <c r="F884" t="s">
        <v>850</v>
      </c>
      <c r="G884" s="255" t="s">
        <v>915</v>
      </c>
      <c r="H884" s="241">
        <v>2480</v>
      </c>
      <c r="I884" s="376" t="s">
        <v>741</v>
      </c>
      <c r="J884" s="377" t="str">
        <f>IF(ISBLANK(INDEX('Policy Characteristics'!D:D,MATCH($C884,'Policy Characteristics'!$C:$C,0))),"",INDEX('Policy Characteristics'!D:D,MATCH($C884,'Policy Characteristics'!$C:$C,0)))</f>
        <v>Feedstock Shifting</v>
      </c>
      <c r="K884" s="363"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63" t="str">
        <f>IF(ISBLANK(INDEX('Policy Characteristics'!I:I,MATCH($C884,'Policy Characteristics'!$C:$C,0))),"",INDEX('Policy Characteristics'!I:I,MATCH($C884,'Policy Characteristics'!$C:$C,0)))</f>
        <v>% of potential achieved</v>
      </c>
      <c r="P884" s="363"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63" t="str">
        <f>IF(ISBLANK(INDEX('Policy Characteristics'!K:K,MATCH($C884,'Policy Characteristics'!$C:$C,0))),"",INDEX('Policy Characteristics'!K:K,MATCH($C884,'Policy Characteristics'!$C:$C,0)))</f>
        <v/>
      </c>
      <c r="R884" s="363" t="str">
        <f>IF(ISBLANK(INDEX('Policy Characteristics'!L:L,MATCH($C884,'Policy Characteristics'!$C:$C,0))),"",INDEX('Policy Characteristics'!L:L,MATCH($C884,'Policy Characteristics'!$C:$C,0)))</f>
        <v/>
      </c>
    </row>
    <row r="885" spans="1:18" s="350" customFormat="1" ht="19.95" customHeight="1">
      <c r="A885" s="363" t="str">
        <f>IF(ISBLANK(INDEX('Policy Characteristics'!A:A,MATCH($C885,'Policy Characteristics'!$C:$C,0))),"",INDEX('Policy Characteristics'!A:A,MATCH($C885,'Policy Characteristics'!$C:$C,0)))</f>
        <v>Industry</v>
      </c>
      <c r="B885" s="375" t="str">
        <f>IF(ISBLANK(INDEX('Policy Characteristics'!B:B,MATCH($C885,'Policy Characteristics'!$C:$C,0))),"",INDEX('Policy Characteristics'!B:B,MATCH($C885,'Policy Characteristics'!$C:$C,0)))</f>
        <v>Feedstock Shifting</v>
      </c>
      <c r="C885" s="363" t="str">
        <f t="shared" si="41"/>
        <v>Fraction of Feedstock Shifted</v>
      </c>
      <c r="D885" s="356" t="s">
        <v>849</v>
      </c>
      <c r="E885" s="255" t="s">
        <v>916</v>
      </c>
      <c r="F885" t="s">
        <v>850</v>
      </c>
      <c r="G885" s="255" t="s">
        <v>917</v>
      </c>
      <c r="H885" s="241">
        <v>2481</v>
      </c>
      <c r="I885" s="376" t="s">
        <v>741</v>
      </c>
      <c r="J885" s="377" t="str">
        <f>IF(ISBLANK(INDEX('Policy Characteristics'!D:D,MATCH($C885,'Policy Characteristics'!$C:$C,0))),"",INDEX('Policy Characteristics'!D:D,MATCH($C885,'Policy Characteristics'!$C:$C,0)))</f>
        <v>Feedstock Shifting</v>
      </c>
      <c r="K885" s="363"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63" t="str">
        <f>IF(ISBLANK(INDEX('Policy Characteristics'!I:I,MATCH($C885,'Policy Characteristics'!$C:$C,0))),"",INDEX('Policy Characteristics'!I:I,MATCH($C885,'Policy Characteristics'!$C:$C,0)))</f>
        <v>% of potential achieved</v>
      </c>
      <c r="P885" s="363"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63" t="str">
        <f>IF(ISBLANK(INDEX('Policy Characteristics'!K:K,MATCH($C885,'Policy Characteristics'!$C:$C,0))),"",INDEX('Policy Characteristics'!K:K,MATCH($C885,'Policy Characteristics'!$C:$C,0)))</f>
        <v/>
      </c>
      <c r="R885" s="363" t="str">
        <f>IF(ISBLANK(INDEX('Policy Characteristics'!L:L,MATCH($C885,'Policy Characteristics'!$C:$C,0))),"",INDEX('Policy Characteristics'!L:L,MATCH($C885,'Policy Characteristics'!$C:$C,0)))</f>
        <v/>
      </c>
    </row>
    <row r="886" spans="1:18" s="350" customFormat="1" ht="19.95" customHeight="1">
      <c r="A886" s="363" t="str">
        <f>IF(ISBLANK(INDEX('Policy Characteristics'!A:A,MATCH($C886,'Policy Characteristics'!$C:$C,0))),"",INDEX('Policy Characteristics'!A:A,MATCH($C886,'Policy Characteristics'!$C:$C,0)))</f>
        <v>Industry</v>
      </c>
      <c r="B886" s="375" t="str">
        <f>IF(ISBLANK(INDEX('Policy Characteristics'!B:B,MATCH($C886,'Policy Characteristics'!$C:$C,0))),"",INDEX('Policy Characteristics'!B:B,MATCH($C886,'Policy Characteristics'!$C:$C,0)))</f>
        <v>Feedstock Shifting</v>
      </c>
      <c r="C886" s="363" t="str">
        <f t="shared" si="41"/>
        <v>Fraction of Feedstock Shifted</v>
      </c>
      <c r="D886" s="356" t="s">
        <v>849</v>
      </c>
      <c r="E886" s="255" t="s">
        <v>918</v>
      </c>
      <c r="F886" t="s">
        <v>850</v>
      </c>
      <c r="G886" s="255" t="s">
        <v>919</v>
      </c>
      <c r="H886" s="241">
        <v>2482</v>
      </c>
      <c r="I886" s="376" t="s">
        <v>741</v>
      </c>
      <c r="J886" s="377" t="str">
        <f>IF(ISBLANK(INDEX('Policy Characteristics'!D:D,MATCH($C886,'Policy Characteristics'!$C:$C,0))),"",INDEX('Policy Characteristics'!D:D,MATCH($C886,'Policy Characteristics'!$C:$C,0)))</f>
        <v>Feedstock Shifting</v>
      </c>
      <c r="K886" s="363"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63" t="str">
        <f>IF(ISBLANK(INDEX('Policy Characteristics'!I:I,MATCH($C886,'Policy Characteristics'!$C:$C,0))),"",INDEX('Policy Characteristics'!I:I,MATCH($C886,'Policy Characteristics'!$C:$C,0)))</f>
        <v>% of potential achieved</v>
      </c>
      <c r="P886" s="363"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63" t="str">
        <f>IF(ISBLANK(INDEX('Policy Characteristics'!K:K,MATCH($C886,'Policy Characteristics'!$C:$C,0))),"",INDEX('Policy Characteristics'!K:K,MATCH($C886,'Policy Characteristics'!$C:$C,0)))</f>
        <v/>
      </c>
      <c r="R886" s="363" t="str">
        <f>IF(ISBLANK(INDEX('Policy Characteristics'!L:L,MATCH($C886,'Policy Characteristics'!$C:$C,0))),"",INDEX('Policy Characteristics'!L:L,MATCH($C886,'Policy Characteristics'!$C:$C,0)))</f>
        <v/>
      </c>
    </row>
    <row r="887" spans="1:18" s="350" customFormat="1" ht="19.95" customHeight="1">
      <c r="A887" s="363" t="str">
        <f>IF(ISBLANK(INDEX('Policy Characteristics'!A:A,MATCH($C887,'Policy Characteristics'!$C:$C,0))),"",INDEX('Policy Characteristics'!A:A,MATCH($C887,'Policy Characteristics'!$C:$C,0)))</f>
        <v>Industry</v>
      </c>
      <c r="B887" s="375" t="str">
        <f>IF(ISBLANK(INDEX('Policy Characteristics'!B:B,MATCH($C887,'Policy Characteristics'!$C:$C,0))),"",INDEX('Policy Characteristics'!B:B,MATCH($C887,'Policy Characteristics'!$C:$C,0)))</f>
        <v>Feedstock Shifting</v>
      </c>
      <c r="C887" s="363" t="str">
        <f t="shared" si="41"/>
        <v>Fraction of Feedstock Shifted</v>
      </c>
      <c r="D887" s="356" t="s">
        <v>849</v>
      </c>
      <c r="E887" s="255" t="s">
        <v>920</v>
      </c>
      <c r="F887" t="s">
        <v>850</v>
      </c>
      <c r="G887" s="255" t="s">
        <v>921</v>
      </c>
      <c r="H887" s="241">
        <v>2483</v>
      </c>
      <c r="I887" s="376" t="s">
        <v>741</v>
      </c>
      <c r="J887" s="377" t="str">
        <f>IF(ISBLANK(INDEX('Policy Characteristics'!D:D,MATCH($C887,'Policy Characteristics'!$C:$C,0))),"",INDEX('Policy Characteristics'!D:D,MATCH($C887,'Policy Characteristics'!$C:$C,0)))</f>
        <v>Feedstock Shifting</v>
      </c>
      <c r="K887" s="363"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63" t="str">
        <f>IF(ISBLANK(INDEX('Policy Characteristics'!I:I,MATCH($C887,'Policy Characteristics'!$C:$C,0))),"",INDEX('Policy Characteristics'!I:I,MATCH($C887,'Policy Characteristics'!$C:$C,0)))</f>
        <v>% of potential achieved</v>
      </c>
      <c r="P887" s="363"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63" t="str">
        <f>IF(ISBLANK(INDEX('Policy Characteristics'!K:K,MATCH($C887,'Policy Characteristics'!$C:$C,0))),"",INDEX('Policy Characteristics'!K:K,MATCH($C887,'Policy Characteristics'!$C:$C,0)))</f>
        <v/>
      </c>
      <c r="R887" s="363" t="str">
        <f>IF(ISBLANK(INDEX('Policy Characteristics'!L:L,MATCH($C887,'Policy Characteristics'!$C:$C,0))),"",INDEX('Policy Characteristics'!L:L,MATCH($C887,'Policy Characteristics'!$C:$C,0)))</f>
        <v/>
      </c>
    </row>
    <row r="888" spans="1:18" s="350" customFormat="1" ht="19.95" customHeight="1">
      <c r="A888" s="363" t="str">
        <f>IF(ISBLANK(INDEX('Policy Characteristics'!A:A,MATCH($C888,'Policy Characteristics'!$C:$C,0))),"",INDEX('Policy Characteristics'!A:A,MATCH($C888,'Policy Characteristics'!$C:$C,0)))</f>
        <v>Industry</v>
      </c>
      <c r="B888" s="375" t="str">
        <f>IF(ISBLANK(INDEX('Policy Characteristics'!B:B,MATCH($C888,'Policy Characteristics'!$C:$C,0))),"",INDEX('Policy Characteristics'!B:B,MATCH($C888,'Policy Characteristics'!$C:$C,0)))</f>
        <v>Feedstock Shifting</v>
      </c>
      <c r="C888" s="363" t="str">
        <f t="shared" si="41"/>
        <v>Fraction of Feedstock Shifted</v>
      </c>
      <c r="D888" s="356" t="s">
        <v>849</v>
      </c>
      <c r="E888" s="255" t="s">
        <v>922</v>
      </c>
      <c r="F888" t="s">
        <v>850</v>
      </c>
      <c r="G888" s="255" t="s">
        <v>923</v>
      </c>
      <c r="H888" s="241">
        <v>2484</v>
      </c>
      <c r="I888" s="376" t="s">
        <v>741</v>
      </c>
      <c r="J888" s="377" t="str">
        <f>IF(ISBLANK(INDEX('Policy Characteristics'!D:D,MATCH($C888,'Policy Characteristics'!$C:$C,0))),"",INDEX('Policy Characteristics'!D:D,MATCH($C888,'Policy Characteristics'!$C:$C,0)))</f>
        <v>Feedstock Shifting</v>
      </c>
      <c r="K888" s="363"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63" t="str">
        <f>IF(ISBLANK(INDEX('Policy Characteristics'!I:I,MATCH($C888,'Policy Characteristics'!$C:$C,0))),"",INDEX('Policy Characteristics'!I:I,MATCH($C888,'Policy Characteristics'!$C:$C,0)))</f>
        <v>% of potential achieved</v>
      </c>
      <c r="P888" s="363"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63" t="str">
        <f>IF(ISBLANK(INDEX('Policy Characteristics'!K:K,MATCH($C888,'Policy Characteristics'!$C:$C,0))),"",INDEX('Policy Characteristics'!K:K,MATCH($C888,'Policy Characteristics'!$C:$C,0)))</f>
        <v/>
      </c>
      <c r="R888" s="363" t="str">
        <f>IF(ISBLANK(INDEX('Policy Characteristics'!L:L,MATCH($C888,'Policy Characteristics'!$C:$C,0))),"",INDEX('Policy Characteristics'!L:L,MATCH($C888,'Policy Characteristics'!$C:$C,0)))</f>
        <v/>
      </c>
    </row>
    <row r="889" spans="1:18" s="350" customFormat="1" ht="19.95" customHeight="1">
      <c r="A889" s="363" t="str">
        <f>IF(ISBLANK(INDEX('Policy Characteristics'!A:A,MATCH($C889,'Policy Characteristics'!$C:$C,0))),"",INDEX('Policy Characteristics'!A:A,MATCH($C889,'Policy Characteristics'!$C:$C,0)))</f>
        <v>Industry</v>
      </c>
      <c r="B889" s="375" t="str">
        <f>IF(ISBLANK(INDEX('Policy Characteristics'!B:B,MATCH($C889,'Policy Characteristics'!$C:$C,0))),"",INDEX('Policy Characteristics'!B:B,MATCH($C889,'Policy Characteristics'!$C:$C,0)))</f>
        <v>Feedstock Shifting</v>
      </c>
      <c r="C889" s="363" t="str">
        <f t="shared" si="41"/>
        <v>Fraction of Feedstock Shifted</v>
      </c>
      <c r="D889" s="356" t="s">
        <v>849</v>
      </c>
      <c r="E889" s="255" t="s">
        <v>924</v>
      </c>
      <c r="F889" t="s">
        <v>850</v>
      </c>
      <c r="G889" s="255" t="s">
        <v>925</v>
      </c>
      <c r="H889" s="241">
        <v>2485</v>
      </c>
      <c r="I889" s="376" t="s">
        <v>741</v>
      </c>
      <c r="J889" s="377" t="str">
        <f>IF(ISBLANK(INDEX('Policy Characteristics'!D:D,MATCH($C889,'Policy Characteristics'!$C:$C,0))),"",INDEX('Policy Characteristics'!D:D,MATCH($C889,'Policy Characteristics'!$C:$C,0)))</f>
        <v>Feedstock Shifting</v>
      </c>
      <c r="K889" s="363"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63" t="str">
        <f>IF(ISBLANK(INDEX('Policy Characteristics'!I:I,MATCH($C889,'Policy Characteristics'!$C:$C,0))),"",INDEX('Policy Characteristics'!I:I,MATCH($C889,'Policy Characteristics'!$C:$C,0)))</f>
        <v>% of potential achieved</v>
      </c>
      <c r="P889" s="363"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63" t="str">
        <f>IF(ISBLANK(INDEX('Policy Characteristics'!K:K,MATCH($C889,'Policy Characteristics'!$C:$C,0))),"",INDEX('Policy Characteristics'!K:K,MATCH($C889,'Policy Characteristics'!$C:$C,0)))</f>
        <v/>
      </c>
      <c r="R889" s="363" t="str">
        <f>IF(ISBLANK(INDEX('Policy Characteristics'!L:L,MATCH($C889,'Policy Characteristics'!$C:$C,0))),"",INDEX('Policy Characteristics'!L:L,MATCH($C889,'Policy Characteristics'!$C:$C,0)))</f>
        <v/>
      </c>
    </row>
    <row r="890" spans="1:18" s="350" customFormat="1" ht="19.95" customHeight="1">
      <c r="A890" s="363" t="str">
        <f>IF(ISBLANK(INDEX('Policy Characteristics'!A:A,MATCH($C890,'Policy Characteristics'!$C:$C,0))),"",INDEX('Policy Characteristics'!A:A,MATCH($C890,'Policy Characteristics'!$C:$C,0)))</f>
        <v>Industry</v>
      </c>
      <c r="B890" s="375" t="str">
        <f>IF(ISBLANK(INDEX('Policy Characteristics'!B:B,MATCH($C890,'Policy Characteristics'!$C:$C,0))),"",INDEX('Policy Characteristics'!B:B,MATCH($C890,'Policy Characteristics'!$C:$C,0)))</f>
        <v>Feedstock Shifting</v>
      </c>
      <c r="C890" s="363" t="str">
        <f t="shared" si="41"/>
        <v>Fraction of Feedstock Shifted</v>
      </c>
      <c r="D890" s="356" t="s">
        <v>849</v>
      </c>
      <c r="E890" s="255" t="s">
        <v>926</v>
      </c>
      <c r="F890" t="s">
        <v>850</v>
      </c>
      <c r="G890" s="255" t="s">
        <v>927</v>
      </c>
      <c r="H890" s="241">
        <v>2486</v>
      </c>
      <c r="I890" s="376" t="s">
        <v>741</v>
      </c>
      <c r="J890" s="377" t="str">
        <f>IF(ISBLANK(INDEX('Policy Characteristics'!D:D,MATCH($C890,'Policy Characteristics'!$C:$C,0))),"",INDEX('Policy Characteristics'!D:D,MATCH($C890,'Policy Characteristics'!$C:$C,0)))</f>
        <v>Feedstock Shifting</v>
      </c>
      <c r="K890" s="363"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63" t="str">
        <f>IF(ISBLANK(INDEX('Policy Characteristics'!I:I,MATCH($C890,'Policy Characteristics'!$C:$C,0))),"",INDEX('Policy Characteristics'!I:I,MATCH($C890,'Policy Characteristics'!$C:$C,0)))</f>
        <v>% of potential achieved</v>
      </c>
      <c r="P890" s="363"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63" t="str">
        <f>IF(ISBLANK(INDEX('Policy Characteristics'!K:K,MATCH($C890,'Policy Characteristics'!$C:$C,0))),"",INDEX('Policy Characteristics'!K:K,MATCH($C890,'Policy Characteristics'!$C:$C,0)))</f>
        <v/>
      </c>
      <c r="R890" s="363" t="str">
        <f>IF(ISBLANK(INDEX('Policy Characteristics'!L:L,MATCH($C890,'Policy Characteristics'!$C:$C,0))),"",INDEX('Policy Characteristics'!L:L,MATCH($C890,'Policy Characteristics'!$C:$C,0)))</f>
        <v/>
      </c>
    </row>
    <row r="891" spans="1:18" s="350" customFormat="1" ht="19.95" customHeight="1">
      <c r="A891" s="363" t="str">
        <f>IF(ISBLANK(INDEX('Policy Characteristics'!A:A,MATCH($C891,'Policy Characteristics'!$C:$C,0))),"",INDEX('Policy Characteristics'!A:A,MATCH($C891,'Policy Characteristics'!$C:$C,0)))</f>
        <v>Industry</v>
      </c>
      <c r="B891" s="375" t="str">
        <f>IF(ISBLANK(INDEX('Policy Characteristics'!B:B,MATCH($C891,'Policy Characteristics'!$C:$C,0))),"",INDEX('Policy Characteristics'!B:B,MATCH($C891,'Policy Characteristics'!$C:$C,0)))</f>
        <v>Feedstock Shifting</v>
      </c>
      <c r="C891" s="363" t="str">
        <f t="shared" si="41"/>
        <v>Fraction of Feedstock Shifted</v>
      </c>
      <c r="D891" s="356" t="s">
        <v>849</v>
      </c>
      <c r="E891" s="255" t="s">
        <v>928</v>
      </c>
      <c r="F891" t="s">
        <v>850</v>
      </c>
      <c r="G891" s="255" t="s">
        <v>929</v>
      </c>
      <c r="H891" s="241">
        <v>2487</v>
      </c>
      <c r="I891" s="376" t="s">
        <v>741</v>
      </c>
      <c r="J891" s="377" t="str">
        <f>IF(ISBLANK(INDEX('Policy Characteristics'!D:D,MATCH($C891,'Policy Characteristics'!$C:$C,0))),"",INDEX('Policy Characteristics'!D:D,MATCH($C891,'Policy Characteristics'!$C:$C,0)))</f>
        <v>Feedstock Shifting</v>
      </c>
      <c r="K891" s="363"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63" t="str">
        <f>IF(ISBLANK(INDEX('Policy Characteristics'!I:I,MATCH($C891,'Policy Characteristics'!$C:$C,0))),"",INDEX('Policy Characteristics'!I:I,MATCH($C891,'Policy Characteristics'!$C:$C,0)))</f>
        <v>% of potential achieved</v>
      </c>
      <c r="P891" s="363"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63" t="str">
        <f>IF(ISBLANK(INDEX('Policy Characteristics'!K:K,MATCH($C891,'Policy Characteristics'!$C:$C,0))),"",INDEX('Policy Characteristics'!K:K,MATCH($C891,'Policy Characteristics'!$C:$C,0)))</f>
        <v/>
      </c>
      <c r="R891" s="363" t="str">
        <f>IF(ISBLANK(INDEX('Policy Characteristics'!L:L,MATCH($C891,'Policy Characteristics'!$C:$C,0))),"",INDEX('Policy Characteristics'!L:L,MATCH($C891,'Policy Characteristics'!$C:$C,0)))</f>
        <v/>
      </c>
    </row>
    <row r="892" spans="1:18" s="350" customFormat="1" ht="19.95" customHeight="1">
      <c r="A892" s="363" t="str">
        <f>IF(ISBLANK(INDEX('Policy Characteristics'!A:A,MATCH($C892,'Policy Characteristics'!$C:$C,0))),"",INDEX('Policy Characteristics'!A:A,MATCH($C892,'Policy Characteristics'!$C:$C,0)))</f>
        <v>Industry</v>
      </c>
      <c r="B892" s="375" t="str">
        <f>IF(ISBLANK(INDEX('Policy Characteristics'!B:B,MATCH($C892,'Policy Characteristics'!$C:$C,0))),"",INDEX('Policy Characteristics'!B:B,MATCH($C892,'Policy Characteristics'!$C:$C,0)))</f>
        <v>Feedstock Shifting</v>
      </c>
      <c r="C892" s="363" t="str">
        <f t="shared" si="41"/>
        <v>Fraction of Feedstock Shifted</v>
      </c>
      <c r="D892" s="356" t="s">
        <v>849</v>
      </c>
      <c r="E892" s="255" t="s">
        <v>930</v>
      </c>
      <c r="F892" t="s">
        <v>850</v>
      </c>
      <c r="G892" s="255" t="s">
        <v>931</v>
      </c>
      <c r="H892" s="241">
        <v>2488</v>
      </c>
      <c r="I892" s="376" t="s">
        <v>741</v>
      </c>
      <c r="J892" s="377" t="str">
        <f>IF(ISBLANK(INDEX('Policy Characteristics'!D:D,MATCH($C892,'Policy Characteristics'!$C:$C,0))),"",INDEX('Policy Characteristics'!D:D,MATCH($C892,'Policy Characteristics'!$C:$C,0)))</f>
        <v>Feedstock Shifting</v>
      </c>
      <c r="K892" s="363"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63" t="str">
        <f>IF(ISBLANK(INDEX('Policy Characteristics'!I:I,MATCH($C892,'Policy Characteristics'!$C:$C,0))),"",INDEX('Policy Characteristics'!I:I,MATCH($C892,'Policy Characteristics'!$C:$C,0)))</f>
        <v>% of potential achieved</v>
      </c>
      <c r="P892" s="363"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63" t="str">
        <f>IF(ISBLANK(INDEX('Policy Characteristics'!K:K,MATCH($C892,'Policy Characteristics'!$C:$C,0))),"",INDEX('Policy Characteristics'!K:K,MATCH($C892,'Policy Characteristics'!$C:$C,0)))</f>
        <v/>
      </c>
      <c r="R892" s="363" t="str">
        <f>IF(ISBLANK(INDEX('Policy Characteristics'!L:L,MATCH($C892,'Policy Characteristics'!$C:$C,0))),"",INDEX('Policy Characteristics'!L:L,MATCH($C892,'Policy Characteristics'!$C:$C,0)))</f>
        <v/>
      </c>
    </row>
    <row r="893" spans="1:18" s="350" customFormat="1" ht="19.95" customHeight="1">
      <c r="A893" s="363" t="str">
        <f>IF(ISBLANK(INDEX('Policy Characteristics'!A:A,MATCH($C893,'Policy Characteristics'!$C:$C,0))),"",INDEX('Policy Characteristics'!A:A,MATCH($C893,'Policy Characteristics'!$C:$C,0)))</f>
        <v>Industry</v>
      </c>
      <c r="B893" s="375" t="str">
        <f>IF(ISBLANK(INDEX('Policy Characteristics'!B:B,MATCH($C893,'Policy Characteristics'!$C:$C,0))),"",INDEX('Policy Characteristics'!B:B,MATCH($C893,'Policy Characteristics'!$C:$C,0)))</f>
        <v>Feedstock Shifting</v>
      </c>
      <c r="C893" s="363" t="str">
        <f t="shared" si="41"/>
        <v>Fraction of Feedstock Shifted</v>
      </c>
      <c r="D893" s="356" t="s">
        <v>849</v>
      </c>
      <c r="E893" s="255" t="s">
        <v>932</v>
      </c>
      <c r="F893" t="s">
        <v>850</v>
      </c>
      <c r="G893" s="255" t="s">
        <v>933</v>
      </c>
      <c r="H893" s="241">
        <v>2489</v>
      </c>
      <c r="I893" s="376" t="s">
        <v>741</v>
      </c>
      <c r="J893" s="377" t="str">
        <f>IF(ISBLANK(INDEX('Policy Characteristics'!D:D,MATCH($C893,'Policy Characteristics'!$C:$C,0))),"",INDEX('Policy Characteristics'!D:D,MATCH($C893,'Policy Characteristics'!$C:$C,0)))</f>
        <v>Feedstock Shifting</v>
      </c>
      <c r="K893" s="363"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63" t="str">
        <f>IF(ISBLANK(INDEX('Policy Characteristics'!I:I,MATCH($C893,'Policy Characteristics'!$C:$C,0))),"",INDEX('Policy Characteristics'!I:I,MATCH($C893,'Policy Characteristics'!$C:$C,0)))</f>
        <v>% of potential achieved</v>
      </c>
      <c r="P893" s="363"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63" t="str">
        <f>IF(ISBLANK(INDEX('Policy Characteristics'!K:K,MATCH($C893,'Policy Characteristics'!$C:$C,0))),"",INDEX('Policy Characteristics'!K:K,MATCH($C893,'Policy Characteristics'!$C:$C,0)))</f>
        <v/>
      </c>
      <c r="R893" s="363" t="str">
        <f>IF(ISBLANK(INDEX('Policy Characteristics'!L:L,MATCH($C893,'Policy Characteristics'!$C:$C,0))),"",INDEX('Policy Characteristics'!L:L,MATCH($C893,'Policy Characteristics'!$C:$C,0)))</f>
        <v/>
      </c>
    </row>
    <row r="894" spans="1:18" s="350" customFormat="1" ht="19.95" customHeight="1">
      <c r="A894" s="363" t="str">
        <f>IF(ISBLANK(INDEX('Policy Characteristics'!A:A,MATCH($C894,'Policy Characteristics'!$C:$C,0))),"",INDEX('Policy Characteristics'!A:A,MATCH($C894,'Policy Characteristics'!$C:$C,0)))</f>
        <v>Industry</v>
      </c>
      <c r="B894" s="375" t="str">
        <f>IF(ISBLANK(INDEX('Policy Characteristics'!B:B,MATCH($C894,'Policy Characteristics'!$C:$C,0))),"",INDEX('Policy Characteristics'!B:B,MATCH($C894,'Policy Characteristics'!$C:$C,0)))</f>
        <v>Feedstock Shifting</v>
      </c>
      <c r="C894" s="363" t="str">
        <f t="shared" si="41"/>
        <v>Fraction of Feedstock Shifted</v>
      </c>
      <c r="D894" s="356" t="s">
        <v>851</v>
      </c>
      <c r="E894" s="255" t="s">
        <v>914</v>
      </c>
      <c r="F894" t="s">
        <v>852</v>
      </c>
      <c r="G894" s="255" t="s">
        <v>915</v>
      </c>
      <c r="H894" s="241">
        <v>2490</v>
      </c>
      <c r="I894" s="376" t="s">
        <v>741</v>
      </c>
      <c r="J894" s="377" t="str">
        <f>IF(ISBLANK(INDEX('Policy Characteristics'!D:D,MATCH($C894,'Policy Characteristics'!$C:$C,0))),"",INDEX('Policy Characteristics'!D:D,MATCH($C894,'Policy Characteristics'!$C:$C,0)))</f>
        <v>Feedstock Shifting</v>
      </c>
      <c r="K894" s="363"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63" t="str">
        <f>IF(ISBLANK(INDEX('Policy Characteristics'!I:I,MATCH($C894,'Policy Characteristics'!$C:$C,0))),"",INDEX('Policy Characteristics'!I:I,MATCH($C894,'Policy Characteristics'!$C:$C,0)))</f>
        <v>% of potential achieved</v>
      </c>
      <c r="P894" s="363"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63" t="str">
        <f>IF(ISBLANK(INDEX('Policy Characteristics'!K:K,MATCH($C894,'Policy Characteristics'!$C:$C,0))),"",INDEX('Policy Characteristics'!K:K,MATCH($C894,'Policy Characteristics'!$C:$C,0)))</f>
        <v/>
      </c>
      <c r="R894" s="363" t="str">
        <f>IF(ISBLANK(INDEX('Policy Characteristics'!L:L,MATCH($C894,'Policy Characteristics'!$C:$C,0))),"",INDEX('Policy Characteristics'!L:L,MATCH($C894,'Policy Characteristics'!$C:$C,0)))</f>
        <v/>
      </c>
    </row>
    <row r="895" spans="1:18" s="350" customFormat="1" ht="19.95" customHeight="1">
      <c r="A895" s="363" t="str">
        <f>IF(ISBLANK(INDEX('Policy Characteristics'!A:A,MATCH($C895,'Policy Characteristics'!$C:$C,0))),"",INDEX('Policy Characteristics'!A:A,MATCH($C895,'Policy Characteristics'!$C:$C,0)))</f>
        <v>Industry</v>
      </c>
      <c r="B895" s="375" t="str">
        <f>IF(ISBLANK(INDEX('Policy Characteristics'!B:B,MATCH($C895,'Policy Characteristics'!$C:$C,0))),"",INDEX('Policy Characteristics'!B:B,MATCH($C895,'Policy Characteristics'!$C:$C,0)))</f>
        <v>Feedstock Shifting</v>
      </c>
      <c r="C895" s="363" t="str">
        <f t="shared" si="41"/>
        <v>Fraction of Feedstock Shifted</v>
      </c>
      <c r="D895" s="356" t="s">
        <v>851</v>
      </c>
      <c r="E895" s="255" t="s">
        <v>916</v>
      </c>
      <c r="F895" t="s">
        <v>852</v>
      </c>
      <c r="G895" s="255" t="s">
        <v>917</v>
      </c>
      <c r="H895" s="241">
        <v>2491</v>
      </c>
      <c r="I895" s="376" t="s">
        <v>741</v>
      </c>
      <c r="J895" s="377" t="str">
        <f>IF(ISBLANK(INDEX('Policy Characteristics'!D:D,MATCH($C895,'Policy Characteristics'!$C:$C,0))),"",INDEX('Policy Characteristics'!D:D,MATCH($C895,'Policy Characteristics'!$C:$C,0)))</f>
        <v>Feedstock Shifting</v>
      </c>
      <c r="K895" s="363"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63" t="str">
        <f>IF(ISBLANK(INDEX('Policy Characteristics'!I:I,MATCH($C895,'Policy Characteristics'!$C:$C,0))),"",INDEX('Policy Characteristics'!I:I,MATCH($C895,'Policy Characteristics'!$C:$C,0)))</f>
        <v>% of potential achieved</v>
      </c>
      <c r="P895" s="363"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63" t="str">
        <f>IF(ISBLANK(INDEX('Policy Characteristics'!K:K,MATCH($C895,'Policy Characteristics'!$C:$C,0))),"",INDEX('Policy Characteristics'!K:K,MATCH($C895,'Policy Characteristics'!$C:$C,0)))</f>
        <v/>
      </c>
      <c r="R895" s="363" t="str">
        <f>IF(ISBLANK(INDEX('Policy Characteristics'!L:L,MATCH($C895,'Policy Characteristics'!$C:$C,0))),"",INDEX('Policy Characteristics'!L:L,MATCH($C895,'Policy Characteristics'!$C:$C,0)))</f>
        <v/>
      </c>
    </row>
    <row r="896" spans="1:18" s="350" customFormat="1" ht="19.95" customHeight="1">
      <c r="A896" s="363" t="str">
        <f>IF(ISBLANK(INDEX('Policy Characteristics'!A:A,MATCH($C896,'Policy Characteristics'!$C:$C,0))),"",INDEX('Policy Characteristics'!A:A,MATCH($C896,'Policy Characteristics'!$C:$C,0)))</f>
        <v>Industry</v>
      </c>
      <c r="B896" s="375" t="str">
        <f>IF(ISBLANK(INDEX('Policy Characteristics'!B:B,MATCH($C896,'Policy Characteristics'!$C:$C,0))),"",INDEX('Policy Characteristics'!B:B,MATCH($C896,'Policy Characteristics'!$C:$C,0)))</f>
        <v>Feedstock Shifting</v>
      </c>
      <c r="C896" s="363" t="str">
        <f t="shared" si="41"/>
        <v>Fraction of Feedstock Shifted</v>
      </c>
      <c r="D896" s="356" t="s">
        <v>851</v>
      </c>
      <c r="E896" s="255" t="s">
        <v>918</v>
      </c>
      <c r="F896" t="s">
        <v>852</v>
      </c>
      <c r="G896" s="255" t="s">
        <v>919</v>
      </c>
      <c r="H896" s="241">
        <v>2492</v>
      </c>
      <c r="I896" s="376" t="s">
        <v>741</v>
      </c>
      <c r="J896" s="377" t="str">
        <f>IF(ISBLANK(INDEX('Policy Characteristics'!D:D,MATCH($C896,'Policy Characteristics'!$C:$C,0))),"",INDEX('Policy Characteristics'!D:D,MATCH($C896,'Policy Characteristics'!$C:$C,0)))</f>
        <v>Feedstock Shifting</v>
      </c>
      <c r="K896" s="363"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63" t="str">
        <f>IF(ISBLANK(INDEX('Policy Characteristics'!I:I,MATCH($C896,'Policy Characteristics'!$C:$C,0))),"",INDEX('Policy Characteristics'!I:I,MATCH($C896,'Policy Characteristics'!$C:$C,0)))</f>
        <v>% of potential achieved</v>
      </c>
      <c r="P896" s="363"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63" t="str">
        <f>IF(ISBLANK(INDEX('Policy Characteristics'!K:K,MATCH($C896,'Policy Characteristics'!$C:$C,0))),"",INDEX('Policy Characteristics'!K:K,MATCH($C896,'Policy Characteristics'!$C:$C,0)))</f>
        <v/>
      </c>
      <c r="R896" s="363" t="str">
        <f>IF(ISBLANK(INDEX('Policy Characteristics'!L:L,MATCH($C896,'Policy Characteristics'!$C:$C,0))),"",INDEX('Policy Characteristics'!L:L,MATCH($C896,'Policy Characteristics'!$C:$C,0)))</f>
        <v/>
      </c>
    </row>
    <row r="897" spans="1:18" s="350" customFormat="1" ht="19.95" customHeight="1">
      <c r="A897" s="363" t="str">
        <f>IF(ISBLANK(INDEX('Policy Characteristics'!A:A,MATCH($C897,'Policy Characteristics'!$C:$C,0))),"",INDEX('Policy Characteristics'!A:A,MATCH($C897,'Policy Characteristics'!$C:$C,0)))</f>
        <v>Industry</v>
      </c>
      <c r="B897" s="375" t="str">
        <f>IF(ISBLANK(INDEX('Policy Characteristics'!B:B,MATCH($C897,'Policy Characteristics'!$C:$C,0))),"",INDEX('Policy Characteristics'!B:B,MATCH($C897,'Policy Characteristics'!$C:$C,0)))</f>
        <v>Feedstock Shifting</v>
      </c>
      <c r="C897" s="363" t="str">
        <f t="shared" si="41"/>
        <v>Fraction of Feedstock Shifted</v>
      </c>
      <c r="D897" s="356" t="s">
        <v>851</v>
      </c>
      <c r="E897" s="255" t="s">
        <v>920</v>
      </c>
      <c r="F897" t="s">
        <v>852</v>
      </c>
      <c r="G897" s="255" t="s">
        <v>921</v>
      </c>
      <c r="H897" s="241">
        <v>2493</v>
      </c>
      <c r="I897" s="376" t="s">
        <v>741</v>
      </c>
      <c r="J897" s="377" t="str">
        <f>IF(ISBLANK(INDEX('Policy Characteristics'!D:D,MATCH($C897,'Policy Characteristics'!$C:$C,0))),"",INDEX('Policy Characteristics'!D:D,MATCH($C897,'Policy Characteristics'!$C:$C,0)))</f>
        <v>Feedstock Shifting</v>
      </c>
      <c r="K897" s="363"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63" t="str">
        <f>IF(ISBLANK(INDEX('Policy Characteristics'!I:I,MATCH($C897,'Policy Characteristics'!$C:$C,0))),"",INDEX('Policy Characteristics'!I:I,MATCH($C897,'Policy Characteristics'!$C:$C,0)))</f>
        <v>% of potential achieved</v>
      </c>
      <c r="P897" s="363"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63" t="str">
        <f>IF(ISBLANK(INDEX('Policy Characteristics'!K:K,MATCH($C897,'Policy Characteristics'!$C:$C,0))),"",INDEX('Policy Characteristics'!K:K,MATCH($C897,'Policy Characteristics'!$C:$C,0)))</f>
        <v/>
      </c>
      <c r="R897" s="363" t="str">
        <f>IF(ISBLANK(INDEX('Policy Characteristics'!L:L,MATCH($C897,'Policy Characteristics'!$C:$C,0))),"",INDEX('Policy Characteristics'!L:L,MATCH($C897,'Policy Characteristics'!$C:$C,0)))</f>
        <v/>
      </c>
    </row>
    <row r="898" spans="1:18" s="350" customFormat="1" ht="19.95" customHeight="1">
      <c r="A898" s="363" t="str">
        <f>IF(ISBLANK(INDEX('Policy Characteristics'!A:A,MATCH($C898,'Policy Characteristics'!$C:$C,0))),"",INDEX('Policy Characteristics'!A:A,MATCH($C898,'Policy Characteristics'!$C:$C,0)))</f>
        <v>Industry</v>
      </c>
      <c r="B898" s="375" t="str">
        <f>IF(ISBLANK(INDEX('Policy Characteristics'!B:B,MATCH($C898,'Policy Characteristics'!$C:$C,0))),"",INDEX('Policy Characteristics'!B:B,MATCH($C898,'Policy Characteristics'!$C:$C,0)))</f>
        <v>Feedstock Shifting</v>
      </c>
      <c r="C898" s="363" t="str">
        <f t="shared" si="41"/>
        <v>Fraction of Feedstock Shifted</v>
      </c>
      <c r="D898" s="356" t="s">
        <v>851</v>
      </c>
      <c r="E898" s="255" t="s">
        <v>922</v>
      </c>
      <c r="F898" t="s">
        <v>852</v>
      </c>
      <c r="G898" s="255" t="s">
        <v>923</v>
      </c>
      <c r="H898" s="241">
        <v>2494</v>
      </c>
      <c r="I898" s="376" t="s">
        <v>741</v>
      </c>
      <c r="J898" s="377" t="str">
        <f>IF(ISBLANK(INDEX('Policy Characteristics'!D:D,MATCH($C898,'Policy Characteristics'!$C:$C,0))),"",INDEX('Policy Characteristics'!D:D,MATCH($C898,'Policy Characteristics'!$C:$C,0)))</f>
        <v>Feedstock Shifting</v>
      </c>
      <c r="K898" s="363"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63" t="str">
        <f>IF(ISBLANK(INDEX('Policy Characteristics'!I:I,MATCH($C898,'Policy Characteristics'!$C:$C,0))),"",INDEX('Policy Characteristics'!I:I,MATCH($C898,'Policy Characteristics'!$C:$C,0)))</f>
        <v>% of potential achieved</v>
      </c>
      <c r="P898" s="363"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63" t="str">
        <f>IF(ISBLANK(INDEX('Policy Characteristics'!K:K,MATCH($C898,'Policy Characteristics'!$C:$C,0))),"",INDEX('Policy Characteristics'!K:K,MATCH($C898,'Policy Characteristics'!$C:$C,0)))</f>
        <v/>
      </c>
      <c r="R898" s="363" t="str">
        <f>IF(ISBLANK(INDEX('Policy Characteristics'!L:L,MATCH($C898,'Policy Characteristics'!$C:$C,0))),"",INDEX('Policy Characteristics'!L:L,MATCH($C898,'Policy Characteristics'!$C:$C,0)))</f>
        <v/>
      </c>
    </row>
    <row r="899" spans="1:18" s="350" customFormat="1" ht="19.95" customHeight="1">
      <c r="A899" s="363" t="str">
        <f>IF(ISBLANK(INDEX('Policy Characteristics'!A:A,MATCH($C899,'Policy Characteristics'!$C:$C,0))),"",INDEX('Policy Characteristics'!A:A,MATCH($C899,'Policy Characteristics'!$C:$C,0)))</f>
        <v>Industry</v>
      </c>
      <c r="B899" s="375" t="str">
        <f>IF(ISBLANK(INDEX('Policy Characteristics'!B:B,MATCH($C899,'Policy Characteristics'!$C:$C,0))),"",INDEX('Policy Characteristics'!B:B,MATCH($C899,'Policy Characteristics'!$C:$C,0)))</f>
        <v>Feedstock Shifting</v>
      </c>
      <c r="C899" s="363" t="str">
        <f t="shared" si="41"/>
        <v>Fraction of Feedstock Shifted</v>
      </c>
      <c r="D899" s="356" t="s">
        <v>851</v>
      </c>
      <c r="E899" s="255" t="s">
        <v>924</v>
      </c>
      <c r="F899" t="s">
        <v>852</v>
      </c>
      <c r="G899" s="255" t="s">
        <v>925</v>
      </c>
      <c r="H899" s="241">
        <v>2495</v>
      </c>
      <c r="I899" s="376" t="s">
        <v>741</v>
      </c>
      <c r="J899" s="377" t="str">
        <f>IF(ISBLANK(INDEX('Policy Characteristics'!D:D,MATCH($C899,'Policy Characteristics'!$C:$C,0))),"",INDEX('Policy Characteristics'!D:D,MATCH($C899,'Policy Characteristics'!$C:$C,0)))</f>
        <v>Feedstock Shifting</v>
      </c>
      <c r="K899" s="363"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63" t="str">
        <f>IF(ISBLANK(INDEX('Policy Characteristics'!I:I,MATCH($C899,'Policy Characteristics'!$C:$C,0))),"",INDEX('Policy Characteristics'!I:I,MATCH($C899,'Policy Characteristics'!$C:$C,0)))</f>
        <v>% of potential achieved</v>
      </c>
      <c r="P899" s="363"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63" t="str">
        <f>IF(ISBLANK(INDEX('Policy Characteristics'!K:K,MATCH($C899,'Policy Characteristics'!$C:$C,0))),"",INDEX('Policy Characteristics'!K:K,MATCH($C899,'Policy Characteristics'!$C:$C,0)))</f>
        <v/>
      </c>
      <c r="R899" s="363" t="str">
        <f>IF(ISBLANK(INDEX('Policy Characteristics'!L:L,MATCH($C899,'Policy Characteristics'!$C:$C,0))),"",INDEX('Policy Characteristics'!L:L,MATCH($C899,'Policy Characteristics'!$C:$C,0)))</f>
        <v/>
      </c>
    </row>
    <row r="900" spans="1:18" s="350" customFormat="1" ht="19.95" customHeight="1">
      <c r="A900" s="363" t="str">
        <f>IF(ISBLANK(INDEX('Policy Characteristics'!A:A,MATCH($C900,'Policy Characteristics'!$C:$C,0))),"",INDEX('Policy Characteristics'!A:A,MATCH($C900,'Policy Characteristics'!$C:$C,0)))</f>
        <v>Industry</v>
      </c>
      <c r="B900" s="375" t="str">
        <f>IF(ISBLANK(INDEX('Policy Characteristics'!B:B,MATCH($C900,'Policy Characteristics'!$C:$C,0))),"",INDEX('Policy Characteristics'!B:B,MATCH($C900,'Policy Characteristics'!$C:$C,0)))</f>
        <v>Feedstock Shifting</v>
      </c>
      <c r="C900" s="363" t="str">
        <f t="shared" si="41"/>
        <v>Fraction of Feedstock Shifted</v>
      </c>
      <c r="D900" s="356" t="s">
        <v>851</v>
      </c>
      <c r="E900" s="255" t="s">
        <v>926</v>
      </c>
      <c r="F900" t="s">
        <v>852</v>
      </c>
      <c r="G900" s="255" t="s">
        <v>927</v>
      </c>
      <c r="H900" s="241">
        <v>2496</v>
      </c>
      <c r="I900" s="376" t="s">
        <v>741</v>
      </c>
      <c r="J900" s="377" t="str">
        <f>IF(ISBLANK(INDEX('Policy Characteristics'!D:D,MATCH($C900,'Policy Characteristics'!$C:$C,0))),"",INDEX('Policy Characteristics'!D:D,MATCH($C900,'Policy Characteristics'!$C:$C,0)))</f>
        <v>Feedstock Shifting</v>
      </c>
      <c r="K900" s="363"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63" t="str">
        <f>IF(ISBLANK(INDEX('Policy Characteristics'!I:I,MATCH($C900,'Policy Characteristics'!$C:$C,0))),"",INDEX('Policy Characteristics'!I:I,MATCH($C900,'Policy Characteristics'!$C:$C,0)))</f>
        <v>% of potential achieved</v>
      </c>
      <c r="P900" s="363"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63" t="str">
        <f>IF(ISBLANK(INDEX('Policy Characteristics'!K:K,MATCH($C900,'Policy Characteristics'!$C:$C,0))),"",INDEX('Policy Characteristics'!K:K,MATCH($C900,'Policy Characteristics'!$C:$C,0)))</f>
        <v/>
      </c>
      <c r="R900" s="363" t="str">
        <f>IF(ISBLANK(INDEX('Policy Characteristics'!L:L,MATCH($C900,'Policy Characteristics'!$C:$C,0))),"",INDEX('Policy Characteristics'!L:L,MATCH($C900,'Policy Characteristics'!$C:$C,0)))</f>
        <v/>
      </c>
    </row>
    <row r="901" spans="1:18" s="350" customFormat="1" ht="19.95" customHeight="1">
      <c r="A901" s="363" t="str">
        <f>IF(ISBLANK(INDEX('Policy Characteristics'!A:A,MATCH($C901,'Policy Characteristics'!$C:$C,0))),"",INDEX('Policy Characteristics'!A:A,MATCH($C901,'Policy Characteristics'!$C:$C,0)))</f>
        <v>Industry</v>
      </c>
      <c r="B901" s="375" t="str">
        <f>IF(ISBLANK(INDEX('Policy Characteristics'!B:B,MATCH($C901,'Policy Characteristics'!$C:$C,0))),"",INDEX('Policy Characteristics'!B:B,MATCH($C901,'Policy Characteristics'!$C:$C,0)))</f>
        <v>Feedstock Shifting</v>
      </c>
      <c r="C901" s="363" t="str">
        <f t="shared" si="41"/>
        <v>Fraction of Feedstock Shifted</v>
      </c>
      <c r="D901" s="356" t="s">
        <v>851</v>
      </c>
      <c r="E901" s="255" t="s">
        <v>928</v>
      </c>
      <c r="F901" t="s">
        <v>852</v>
      </c>
      <c r="G901" s="255" t="s">
        <v>929</v>
      </c>
      <c r="H901" s="241">
        <v>2497</v>
      </c>
      <c r="I901" s="376" t="s">
        <v>741</v>
      </c>
      <c r="J901" s="377" t="str">
        <f>IF(ISBLANK(INDEX('Policy Characteristics'!D:D,MATCH($C901,'Policy Characteristics'!$C:$C,0))),"",INDEX('Policy Characteristics'!D:D,MATCH($C901,'Policy Characteristics'!$C:$C,0)))</f>
        <v>Feedstock Shifting</v>
      </c>
      <c r="K901" s="363"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63" t="str">
        <f>IF(ISBLANK(INDEX('Policy Characteristics'!I:I,MATCH($C901,'Policy Characteristics'!$C:$C,0))),"",INDEX('Policy Characteristics'!I:I,MATCH($C901,'Policy Characteristics'!$C:$C,0)))</f>
        <v>% of potential achieved</v>
      </c>
      <c r="P901" s="363"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63" t="str">
        <f>IF(ISBLANK(INDEX('Policy Characteristics'!K:K,MATCH($C901,'Policy Characteristics'!$C:$C,0))),"",INDEX('Policy Characteristics'!K:K,MATCH($C901,'Policy Characteristics'!$C:$C,0)))</f>
        <v/>
      </c>
      <c r="R901" s="363" t="str">
        <f>IF(ISBLANK(INDEX('Policy Characteristics'!L:L,MATCH($C901,'Policy Characteristics'!$C:$C,0))),"",INDEX('Policy Characteristics'!L:L,MATCH($C901,'Policy Characteristics'!$C:$C,0)))</f>
        <v/>
      </c>
    </row>
    <row r="902" spans="1:18" s="350" customFormat="1" ht="19.95" customHeight="1">
      <c r="A902" s="363" t="str">
        <f>IF(ISBLANK(INDEX('Policy Characteristics'!A:A,MATCH($C902,'Policy Characteristics'!$C:$C,0))),"",INDEX('Policy Characteristics'!A:A,MATCH($C902,'Policy Characteristics'!$C:$C,0)))</f>
        <v>Industry</v>
      </c>
      <c r="B902" s="375" t="str">
        <f>IF(ISBLANK(INDEX('Policy Characteristics'!B:B,MATCH($C902,'Policy Characteristics'!$C:$C,0))),"",INDEX('Policy Characteristics'!B:B,MATCH($C902,'Policy Characteristics'!$C:$C,0)))</f>
        <v>Feedstock Shifting</v>
      </c>
      <c r="C902" s="363" t="str">
        <f t="shared" si="41"/>
        <v>Fraction of Feedstock Shifted</v>
      </c>
      <c r="D902" s="356" t="s">
        <v>851</v>
      </c>
      <c r="E902" s="255" t="s">
        <v>930</v>
      </c>
      <c r="F902" t="s">
        <v>852</v>
      </c>
      <c r="G902" s="255" t="s">
        <v>931</v>
      </c>
      <c r="H902" s="241">
        <v>2498</v>
      </c>
      <c r="I902" s="376" t="s">
        <v>741</v>
      </c>
      <c r="J902" s="377" t="str">
        <f>IF(ISBLANK(INDEX('Policy Characteristics'!D:D,MATCH($C902,'Policy Characteristics'!$C:$C,0))),"",INDEX('Policy Characteristics'!D:D,MATCH($C902,'Policy Characteristics'!$C:$C,0)))</f>
        <v>Feedstock Shifting</v>
      </c>
      <c r="K902" s="363"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63" t="str">
        <f>IF(ISBLANK(INDEX('Policy Characteristics'!I:I,MATCH($C902,'Policy Characteristics'!$C:$C,0))),"",INDEX('Policy Characteristics'!I:I,MATCH($C902,'Policy Characteristics'!$C:$C,0)))</f>
        <v>% of potential achieved</v>
      </c>
      <c r="P902" s="363"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63" t="str">
        <f>IF(ISBLANK(INDEX('Policy Characteristics'!K:K,MATCH($C902,'Policy Characteristics'!$C:$C,0))),"",INDEX('Policy Characteristics'!K:K,MATCH($C902,'Policy Characteristics'!$C:$C,0)))</f>
        <v/>
      </c>
      <c r="R902" s="363" t="str">
        <f>IF(ISBLANK(INDEX('Policy Characteristics'!L:L,MATCH($C902,'Policy Characteristics'!$C:$C,0))),"",INDEX('Policy Characteristics'!L:L,MATCH($C902,'Policy Characteristics'!$C:$C,0)))</f>
        <v/>
      </c>
    </row>
    <row r="903" spans="1:18" s="350" customFormat="1" ht="19.95" customHeight="1">
      <c r="A903" s="363" t="str">
        <f>IF(ISBLANK(INDEX('Policy Characteristics'!A:A,MATCH($C903,'Policy Characteristics'!$C:$C,0))),"",INDEX('Policy Characteristics'!A:A,MATCH($C903,'Policy Characteristics'!$C:$C,0)))</f>
        <v>Industry</v>
      </c>
      <c r="B903" s="375" t="str">
        <f>IF(ISBLANK(INDEX('Policy Characteristics'!B:B,MATCH($C903,'Policy Characteristics'!$C:$C,0))),"",INDEX('Policy Characteristics'!B:B,MATCH($C903,'Policy Characteristics'!$C:$C,0)))</f>
        <v>Feedstock Shifting</v>
      </c>
      <c r="C903" s="363" t="str">
        <f t="shared" si="41"/>
        <v>Fraction of Feedstock Shifted</v>
      </c>
      <c r="D903" s="356" t="s">
        <v>851</v>
      </c>
      <c r="E903" s="255" t="s">
        <v>932</v>
      </c>
      <c r="F903" t="s">
        <v>852</v>
      </c>
      <c r="G903" s="255" t="s">
        <v>933</v>
      </c>
      <c r="H903" s="241">
        <v>2499</v>
      </c>
      <c r="I903" s="376" t="s">
        <v>741</v>
      </c>
      <c r="J903" s="377" t="str">
        <f>IF(ISBLANK(INDEX('Policy Characteristics'!D:D,MATCH($C903,'Policy Characteristics'!$C:$C,0))),"",INDEX('Policy Characteristics'!D:D,MATCH($C903,'Policy Characteristics'!$C:$C,0)))</f>
        <v>Feedstock Shifting</v>
      </c>
      <c r="K903" s="363"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63" t="str">
        <f>IF(ISBLANK(INDEX('Policy Characteristics'!I:I,MATCH($C903,'Policy Characteristics'!$C:$C,0))),"",INDEX('Policy Characteristics'!I:I,MATCH($C903,'Policy Characteristics'!$C:$C,0)))</f>
        <v>% of potential achieved</v>
      </c>
      <c r="P903" s="363"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63" t="str">
        <f>IF(ISBLANK(INDEX('Policy Characteristics'!K:K,MATCH($C903,'Policy Characteristics'!$C:$C,0))),"",INDEX('Policy Characteristics'!K:K,MATCH($C903,'Policy Characteristics'!$C:$C,0)))</f>
        <v/>
      </c>
      <c r="R903" s="363" t="str">
        <f>IF(ISBLANK(INDEX('Policy Characteristics'!L:L,MATCH($C903,'Policy Characteristics'!$C:$C,0))),"",INDEX('Policy Characteristics'!L:L,MATCH($C903,'Policy Characteristics'!$C:$C,0)))</f>
        <v/>
      </c>
    </row>
    <row r="904" spans="1:18" s="350" customFormat="1" ht="19.95" customHeight="1">
      <c r="A904" s="363" t="str">
        <f>IF(ISBLANK(INDEX('Policy Characteristics'!A:A,MATCH($C904,'Policy Characteristics'!$C:$C,0))),"",INDEX('Policy Characteristics'!A:A,MATCH($C904,'Policy Characteristics'!$C:$C,0)))</f>
        <v>Industry</v>
      </c>
      <c r="B904" s="375" t="str">
        <f>IF(ISBLANK(INDEX('Policy Characteristics'!B:B,MATCH($C904,'Policy Characteristics'!$C:$C,0))),"",INDEX('Policy Characteristics'!B:B,MATCH($C904,'Policy Characteristics'!$C:$C,0)))</f>
        <v>Feedstock Shifting</v>
      </c>
      <c r="C904" s="363" t="str">
        <f t="shared" si="41"/>
        <v>Fraction of Feedstock Shifted</v>
      </c>
      <c r="D904" s="356" t="s">
        <v>853</v>
      </c>
      <c r="E904" s="255" t="s">
        <v>914</v>
      </c>
      <c r="F904" t="s">
        <v>854</v>
      </c>
      <c r="G904" s="255" t="s">
        <v>915</v>
      </c>
      <c r="H904" s="241">
        <v>2500</v>
      </c>
      <c r="I904" s="376" t="s">
        <v>741</v>
      </c>
      <c r="J904" s="377" t="str">
        <f>IF(ISBLANK(INDEX('Policy Characteristics'!D:D,MATCH($C904,'Policy Characteristics'!$C:$C,0))),"",INDEX('Policy Characteristics'!D:D,MATCH($C904,'Policy Characteristics'!$C:$C,0)))</f>
        <v>Feedstock Shifting</v>
      </c>
      <c r="K904" s="363"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63" t="str">
        <f>IF(ISBLANK(INDEX('Policy Characteristics'!I:I,MATCH($C904,'Policy Characteristics'!$C:$C,0))),"",INDEX('Policy Characteristics'!I:I,MATCH($C904,'Policy Characteristics'!$C:$C,0)))</f>
        <v>% of potential achieved</v>
      </c>
      <c r="P904" s="363"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63" t="str">
        <f>IF(ISBLANK(INDEX('Policy Characteristics'!K:K,MATCH($C904,'Policy Characteristics'!$C:$C,0))),"",INDEX('Policy Characteristics'!K:K,MATCH($C904,'Policy Characteristics'!$C:$C,0)))</f>
        <v/>
      </c>
      <c r="R904" s="363" t="str">
        <f>IF(ISBLANK(INDEX('Policy Characteristics'!L:L,MATCH($C904,'Policy Characteristics'!$C:$C,0))),"",INDEX('Policy Characteristics'!L:L,MATCH($C904,'Policy Characteristics'!$C:$C,0)))</f>
        <v/>
      </c>
    </row>
    <row r="905" spans="1:18" s="350" customFormat="1" ht="19.95" customHeight="1">
      <c r="A905" s="363" t="str">
        <f>IF(ISBLANK(INDEX('Policy Characteristics'!A:A,MATCH($C905,'Policy Characteristics'!$C:$C,0))),"",INDEX('Policy Characteristics'!A:A,MATCH($C905,'Policy Characteristics'!$C:$C,0)))</f>
        <v>Industry</v>
      </c>
      <c r="B905" s="375" t="str">
        <f>IF(ISBLANK(INDEX('Policy Characteristics'!B:B,MATCH($C905,'Policy Characteristics'!$C:$C,0))),"",INDEX('Policy Characteristics'!B:B,MATCH($C905,'Policy Characteristics'!$C:$C,0)))</f>
        <v>Feedstock Shifting</v>
      </c>
      <c r="C905" s="363" t="str">
        <f t="shared" si="41"/>
        <v>Fraction of Feedstock Shifted</v>
      </c>
      <c r="D905" s="356" t="s">
        <v>853</v>
      </c>
      <c r="E905" s="255" t="s">
        <v>916</v>
      </c>
      <c r="F905" t="s">
        <v>854</v>
      </c>
      <c r="G905" s="255" t="s">
        <v>917</v>
      </c>
      <c r="H905" s="241">
        <v>2501</v>
      </c>
      <c r="I905" s="376" t="s">
        <v>741</v>
      </c>
      <c r="J905" s="377" t="str">
        <f>IF(ISBLANK(INDEX('Policy Characteristics'!D:D,MATCH($C905,'Policy Characteristics'!$C:$C,0))),"",INDEX('Policy Characteristics'!D:D,MATCH($C905,'Policy Characteristics'!$C:$C,0)))</f>
        <v>Feedstock Shifting</v>
      </c>
      <c r="K905" s="363"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63" t="str">
        <f>IF(ISBLANK(INDEX('Policy Characteristics'!I:I,MATCH($C905,'Policy Characteristics'!$C:$C,0))),"",INDEX('Policy Characteristics'!I:I,MATCH($C905,'Policy Characteristics'!$C:$C,0)))</f>
        <v>% of potential achieved</v>
      </c>
      <c r="P905" s="363"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63" t="str">
        <f>IF(ISBLANK(INDEX('Policy Characteristics'!K:K,MATCH($C905,'Policy Characteristics'!$C:$C,0))),"",INDEX('Policy Characteristics'!K:K,MATCH($C905,'Policy Characteristics'!$C:$C,0)))</f>
        <v/>
      </c>
      <c r="R905" s="363" t="str">
        <f>IF(ISBLANK(INDEX('Policy Characteristics'!L:L,MATCH($C905,'Policy Characteristics'!$C:$C,0))),"",INDEX('Policy Characteristics'!L:L,MATCH($C905,'Policy Characteristics'!$C:$C,0)))</f>
        <v/>
      </c>
    </row>
    <row r="906" spans="1:18" s="350" customFormat="1" ht="19.95" customHeight="1">
      <c r="A906" s="363" t="str">
        <f>IF(ISBLANK(INDEX('Policy Characteristics'!A:A,MATCH($C906,'Policy Characteristics'!$C:$C,0))),"",INDEX('Policy Characteristics'!A:A,MATCH($C906,'Policy Characteristics'!$C:$C,0)))</f>
        <v>Industry</v>
      </c>
      <c r="B906" s="375" t="str">
        <f>IF(ISBLANK(INDEX('Policy Characteristics'!B:B,MATCH($C906,'Policy Characteristics'!$C:$C,0))),"",INDEX('Policy Characteristics'!B:B,MATCH($C906,'Policy Characteristics'!$C:$C,0)))</f>
        <v>Feedstock Shifting</v>
      </c>
      <c r="C906" s="363" t="str">
        <f t="shared" si="41"/>
        <v>Fraction of Feedstock Shifted</v>
      </c>
      <c r="D906" s="356" t="s">
        <v>853</v>
      </c>
      <c r="E906" s="255" t="s">
        <v>918</v>
      </c>
      <c r="F906" t="s">
        <v>854</v>
      </c>
      <c r="G906" s="255" t="s">
        <v>919</v>
      </c>
      <c r="H906" s="241">
        <v>2502</v>
      </c>
      <c r="I906" s="376" t="s">
        <v>741</v>
      </c>
      <c r="J906" s="377" t="str">
        <f>IF(ISBLANK(INDEX('Policy Characteristics'!D:D,MATCH($C906,'Policy Characteristics'!$C:$C,0))),"",INDEX('Policy Characteristics'!D:D,MATCH($C906,'Policy Characteristics'!$C:$C,0)))</f>
        <v>Feedstock Shifting</v>
      </c>
      <c r="K906" s="363"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63" t="str">
        <f>IF(ISBLANK(INDEX('Policy Characteristics'!I:I,MATCH($C906,'Policy Characteristics'!$C:$C,0))),"",INDEX('Policy Characteristics'!I:I,MATCH($C906,'Policy Characteristics'!$C:$C,0)))</f>
        <v>% of potential achieved</v>
      </c>
      <c r="P906" s="363"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63" t="str">
        <f>IF(ISBLANK(INDEX('Policy Characteristics'!K:K,MATCH($C906,'Policy Characteristics'!$C:$C,0))),"",INDEX('Policy Characteristics'!K:K,MATCH($C906,'Policy Characteristics'!$C:$C,0)))</f>
        <v/>
      </c>
      <c r="R906" s="363" t="str">
        <f>IF(ISBLANK(INDEX('Policy Characteristics'!L:L,MATCH($C906,'Policy Characteristics'!$C:$C,0))),"",INDEX('Policy Characteristics'!L:L,MATCH($C906,'Policy Characteristics'!$C:$C,0)))</f>
        <v/>
      </c>
    </row>
    <row r="907" spans="1:18" s="350" customFormat="1" ht="19.95" customHeight="1">
      <c r="A907" s="363" t="str">
        <f>IF(ISBLANK(INDEX('Policy Characteristics'!A:A,MATCH($C907,'Policy Characteristics'!$C:$C,0))),"",INDEX('Policy Characteristics'!A:A,MATCH($C907,'Policy Characteristics'!$C:$C,0)))</f>
        <v>Industry</v>
      </c>
      <c r="B907" s="375" t="str">
        <f>IF(ISBLANK(INDEX('Policy Characteristics'!B:B,MATCH($C907,'Policy Characteristics'!$C:$C,0))),"",INDEX('Policy Characteristics'!B:B,MATCH($C907,'Policy Characteristics'!$C:$C,0)))</f>
        <v>Feedstock Shifting</v>
      </c>
      <c r="C907" s="363" t="str">
        <f t="shared" si="41"/>
        <v>Fraction of Feedstock Shifted</v>
      </c>
      <c r="D907" s="356" t="s">
        <v>853</v>
      </c>
      <c r="E907" s="255" t="s">
        <v>920</v>
      </c>
      <c r="F907" t="s">
        <v>854</v>
      </c>
      <c r="G907" s="255" t="s">
        <v>921</v>
      </c>
      <c r="H907" s="241">
        <v>2503</v>
      </c>
      <c r="I907" s="376" t="s">
        <v>741</v>
      </c>
      <c r="J907" s="377" t="str">
        <f>IF(ISBLANK(INDEX('Policy Characteristics'!D:D,MATCH($C907,'Policy Characteristics'!$C:$C,0))),"",INDEX('Policy Characteristics'!D:D,MATCH($C907,'Policy Characteristics'!$C:$C,0)))</f>
        <v>Feedstock Shifting</v>
      </c>
      <c r="K907" s="363"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63" t="str">
        <f>IF(ISBLANK(INDEX('Policy Characteristics'!I:I,MATCH($C907,'Policy Characteristics'!$C:$C,0))),"",INDEX('Policy Characteristics'!I:I,MATCH($C907,'Policy Characteristics'!$C:$C,0)))</f>
        <v>% of potential achieved</v>
      </c>
      <c r="P907" s="363"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63" t="str">
        <f>IF(ISBLANK(INDEX('Policy Characteristics'!K:K,MATCH($C907,'Policy Characteristics'!$C:$C,0))),"",INDEX('Policy Characteristics'!K:K,MATCH($C907,'Policy Characteristics'!$C:$C,0)))</f>
        <v/>
      </c>
      <c r="R907" s="363" t="str">
        <f>IF(ISBLANK(INDEX('Policy Characteristics'!L:L,MATCH($C907,'Policy Characteristics'!$C:$C,0))),"",INDEX('Policy Characteristics'!L:L,MATCH($C907,'Policy Characteristics'!$C:$C,0)))</f>
        <v/>
      </c>
    </row>
    <row r="908" spans="1:18" s="350" customFormat="1" ht="19.95" customHeight="1">
      <c r="A908" s="363" t="str">
        <f>IF(ISBLANK(INDEX('Policy Characteristics'!A:A,MATCH($C908,'Policy Characteristics'!$C:$C,0))),"",INDEX('Policy Characteristics'!A:A,MATCH($C908,'Policy Characteristics'!$C:$C,0)))</f>
        <v>Industry</v>
      </c>
      <c r="B908" s="375" t="str">
        <f>IF(ISBLANK(INDEX('Policy Characteristics'!B:B,MATCH($C908,'Policy Characteristics'!$C:$C,0))),"",INDEX('Policy Characteristics'!B:B,MATCH($C908,'Policy Characteristics'!$C:$C,0)))</f>
        <v>Feedstock Shifting</v>
      </c>
      <c r="C908" s="363" t="str">
        <f t="shared" si="41"/>
        <v>Fraction of Feedstock Shifted</v>
      </c>
      <c r="D908" s="356" t="s">
        <v>853</v>
      </c>
      <c r="E908" s="255" t="s">
        <v>922</v>
      </c>
      <c r="F908" t="s">
        <v>854</v>
      </c>
      <c r="G908" s="255" t="s">
        <v>923</v>
      </c>
      <c r="H908" s="241">
        <v>2504</v>
      </c>
      <c r="I908" s="376" t="s">
        <v>741</v>
      </c>
      <c r="J908" s="377" t="str">
        <f>IF(ISBLANK(INDEX('Policy Characteristics'!D:D,MATCH($C908,'Policy Characteristics'!$C:$C,0))),"",INDEX('Policy Characteristics'!D:D,MATCH($C908,'Policy Characteristics'!$C:$C,0)))</f>
        <v>Feedstock Shifting</v>
      </c>
      <c r="K908" s="363"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63" t="str">
        <f>IF(ISBLANK(INDEX('Policy Characteristics'!I:I,MATCH($C908,'Policy Characteristics'!$C:$C,0))),"",INDEX('Policy Characteristics'!I:I,MATCH($C908,'Policy Characteristics'!$C:$C,0)))</f>
        <v>% of potential achieved</v>
      </c>
      <c r="P908" s="363"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63" t="str">
        <f>IF(ISBLANK(INDEX('Policy Characteristics'!K:K,MATCH($C908,'Policy Characteristics'!$C:$C,0))),"",INDEX('Policy Characteristics'!K:K,MATCH($C908,'Policy Characteristics'!$C:$C,0)))</f>
        <v/>
      </c>
      <c r="R908" s="363" t="str">
        <f>IF(ISBLANK(INDEX('Policy Characteristics'!L:L,MATCH($C908,'Policy Characteristics'!$C:$C,0))),"",INDEX('Policy Characteristics'!L:L,MATCH($C908,'Policy Characteristics'!$C:$C,0)))</f>
        <v/>
      </c>
    </row>
    <row r="909" spans="1:18" s="350" customFormat="1" ht="19.95" customHeight="1">
      <c r="A909" s="363" t="str">
        <f>IF(ISBLANK(INDEX('Policy Characteristics'!A:A,MATCH($C909,'Policy Characteristics'!$C:$C,0))),"",INDEX('Policy Characteristics'!A:A,MATCH($C909,'Policy Characteristics'!$C:$C,0)))</f>
        <v>Industry</v>
      </c>
      <c r="B909" s="375" t="str">
        <f>IF(ISBLANK(INDEX('Policy Characteristics'!B:B,MATCH($C909,'Policy Characteristics'!$C:$C,0))),"",INDEX('Policy Characteristics'!B:B,MATCH($C909,'Policy Characteristics'!$C:$C,0)))</f>
        <v>Feedstock Shifting</v>
      </c>
      <c r="C909" s="363" t="str">
        <f t="shared" si="41"/>
        <v>Fraction of Feedstock Shifted</v>
      </c>
      <c r="D909" s="356" t="s">
        <v>853</v>
      </c>
      <c r="E909" s="255" t="s">
        <v>924</v>
      </c>
      <c r="F909" t="s">
        <v>854</v>
      </c>
      <c r="G909" s="255" t="s">
        <v>925</v>
      </c>
      <c r="H909" s="241">
        <v>2505</v>
      </c>
      <c r="I909" s="376" t="s">
        <v>741</v>
      </c>
      <c r="J909" s="377" t="str">
        <f>IF(ISBLANK(INDEX('Policy Characteristics'!D:D,MATCH($C909,'Policy Characteristics'!$C:$C,0))),"",INDEX('Policy Characteristics'!D:D,MATCH($C909,'Policy Characteristics'!$C:$C,0)))</f>
        <v>Feedstock Shifting</v>
      </c>
      <c r="K909" s="363"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63" t="str">
        <f>IF(ISBLANK(INDEX('Policy Characteristics'!I:I,MATCH($C909,'Policy Characteristics'!$C:$C,0))),"",INDEX('Policy Characteristics'!I:I,MATCH($C909,'Policy Characteristics'!$C:$C,0)))</f>
        <v>% of potential achieved</v>
      </c>
      <c r="P909" s="363"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63" t="str">
        <f>IF(ISBLANK(INDEX('Policy Characteristics'!K:K,MATCH($C909,'Policy Characteristics'!$C:$C,0))),"",INDEX('Policy Characteristics'!K:K,MATCH($C909,'Policy Characteristics'!$C:$C,0)))</f>
        <v/>
      </c>
      <c r="R909" s="363" t="str">
        <f>IF(ISBLANK(INDEX('Policy Characteristics'!L:L,MATCH($C909,'Policy Characteristics'!$C:$C,0))),"",INDEX('Policy Characteristics'!L:L,MATCH($C909,'Policy Characteristics'!$C:$C,0)))</f>
        <v/>
      </c>
    </row>
    <row r="910" spans="1:18" s="350" customFormat="1" ht="19.95" customHeight="1">
      <c r="A910" s="363" t="str">
        <f>IF(ISBLANK(INDEX('Policy Characteristics'!A:A,MATCH($C910,'Policy Characteristics'!$C:$C,0))),"",INDEX('Policy Characteristics'!A:A,MATCH($C910,'Policy Characteristics'!$C:$C,0)))</f>
        <v>Industry</v>
      </c>
      <c r="B910" s="375" t="str">
        <f>IF(ISBLANK(INDEX('Policy Characteristics'!B:B,MATCH($C910,'Policy Characteristics'!$C:$C,0))),"",INDEX('Policy Characteristics'!B:B,MATCH($C910,'Policy Characteristics'!$C:$C,0)))</f>
        <v>Feedstock Shifting</v>
      </c>
      <c r="C910" s="363" t="str">
        <f t="shared" si="41"/>
        <v>Fraction of Feedstock Shifted</v>
      </c>
      <c r="D910" s="356" t="s">
        <v>853</v>
      </c>
      <c r="E910" s="255" t="s">
        <v>926</v>
      </c>
      <c r="F910" t="s">
        <v>854</v>
      </c>
      <c r="G910" s="255" t="s">
        <v>927</v>
      </c>
      <c r="H910" s="241">
        <v>2506</v>
      </c>
      <c r="I910" s="376" t="s">
        <v>741</v>
      </c>
      <c r="J910" s="377" t="str">
        <f>IF(ISBLANK(INDEX('Policy Characteristics'!D:D,MATCH($C910,'Policy Characteristics'!$C:$C,0))),"",INDEX('Policy Characteristics'!D:D,MATCH($C910,'Policy Characteristics'!$C:$C,0)))</f>
        <v>Feedstock Shifting</v>
      </c>
      <c r="K910" s="363"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63" t="str">
        <f>IF(ISBLANK(INDEX('Policy Characteristics'!I:I,MATCH($C910,'Policy Characteristics'!$C:$C,0))),"",INDEX('Policy Characteristics'!I:I,MATCH($C910,'Policy Characteristics'!$C:$C,0)))</f>
        <v>% of potential achieved</v>
      </c>
      <c r="P910" s="363"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63" t="str">
        <f>IF(ISBLANK(INDEX('Policy Characteristics'!K:K,MATCH($C910,'Policy Characteristics'!$C:$C,0))),"",INDEX('Policy Characteristics'!K:K,MATCH($C910,'Policy Characteristics'!$C:$C,0)))</f>
        <v/>
      </c>
      <c r="R910" s="363" t="str">
        <f>IF(ISBLANK(INDEX('Policy Characteristics'!L:L,MATCH($C910,'Policy Characteristics'!$C:$C,0))),"",INDEX('Policy Characteristics'!L:L,MATCH($C910,'Policy Characteristics'!$C:$C,0)))</f>
        <v/>
      </c>
    </row>
    <row r="911" spans="1:18" s="350" customFormat="1" ht="19.95" customHeight="1">
      <c r="A911" s="363" t="str">
        <f>IF(ISBLANK(INDEX('Policy Characteristics'!A:A,MATCH($C911,'Policy Characteristics'!$C:$C,0))),"",INDEX('Policy Characteristics'!A:A,MATCH($C911,'Policy Characteristics'!$C:$C,0)))</f>
        <v>Industry</v>
      </c>
      <c r="B911" s="375" t="str">
        <f>IF(ISBLANK(INDEX('Policy Characteristics'!B:B,MATCH($C911,'Policy Characteristics'!$C:$C,0))),"",INDEX('Policy Characteristics'!B:B,MATCH($C911,'Policy Characteristics'!$C:$C,0)))</f>
        <v>Feedstock Shifting</v>
      </c>
      <c r="C911" s="363" t="str">
        <f t="shared" si="41"/>
        <v>Fraction of Feedstock Shifted</v>
      </c>
      <c r="D911" s="356" t="s">
        <v>853</v>
      </c>
      <c r="E911" s="255" t="s">
        <v>928</v>
      </c>
      <c r="F911" t="s">
        <v>854</v>
      </c>
      <c r="G911" s="255" t="s">
        <v>929</v>
      </c>
      <c r="H911" s="241">
        <v>2507</v>
      </c>
      <c r="I911" s="376" t="s">
        <v>741</v>
      </c>
      <c r="J911" s="377" t="str">
        <f>IF(ISBLANK(INDEX('Policy Characteristics'!D:D,MATCH($C911,'Policy Characteristics'!$C:$C,0))),"",INDEX('Policy Characteristics'!D:D,MATCH($C911,'Policy Characteristics'!$C:$C,0)))</f>
        <v>Feedstock Shifting</v>
      </c>
      <c r="K911" s="363"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63" t="str">
        <f>IF(ISBLANK(INDEX('Policy Characteristics'!I:I,MATCH($C911,'Policy Characteristics'!$C:$C,0))),"",INDEX('Policy Characteristics'!I:I,MATCH($C911,'Policy Characteristics'!$C:$C,0)))</f>
        <v>% of potential achieved</v>
      </c>
      <c r="P911" s="363"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63" t="str">
        <f>IF(ISBLANK(INDEX('Policy Characteristics'!K:K,MATCH($C911,'Policy Characteristics'!$C:$C,0))),"",INDEX('Policy Characteristics'!K:K,MATCH($C911,'Policy Characteristics'!$C:$C,0)))</f>
        <v/>
      </c>
      <c r="R911" s="363" t="str">
        <f>IF(ISBLANK(INDEX('Policy Characteristics'!L:L,MATCH($C911,'Policy Characteristics'!$C:$C,0))),"",INDEX('Policy Characteristics'!L:L,MATCH($C911,'Policy Characteristics'!$C:$C,0)))</f>
        <v/>
      </c>
    </row>
    <row r="912" spans="1:18" s="350" customFormat="1" ht="19.95" customHeight="1">
      <c r="A912" s="363" t="str">
        <f>IF(ISBLANK(INDEX('Policy Characteristics'!A:A,MATCH($C912,'Policy Characteristics'!$C:$C,0))),"",INDEX('Policy Characteristics'!A:A,MATCH($C912,'Policy Characteristics'!$C:$C,0)))</f>
        <v>Industry</v>
      </c>
      <c r="B912" s="375" t="str">
        <f>IF(ISBLANK(INDEX('Policy Characteristics'!B:B,MATCH($C912,'Policy Characteristics'!$C:$C,0))),"",INDEX('Policy Characteristics'!B:B,MATCH($C912,'Policy Characteristics'!$C:$C,0)))</f>
        <v>Feedstock Shifting</v>
      </c>
      <c r="C912" s="363" t="str">
        <f t="shared" si="41"/>
        <v>Fraction of Feedstock Shifted</v>
      </c>
      <c r="D912" s="356" t="s">
        <v>853</v>
      </c>
      <c r="E912" s="255" t="s">
        <v>930</v>
      </c>
      <c r="F912" t="s">
        <v>854</v>
      </c>
      <c r="G912" s="255" t="s">
        <v>931</v>
      </c>
      <c r="H912" s="241">
        <v>2508</v>
      </c>
      <c r="I912" s="376" t="s">
        <v>741</v>
      </c>
      <c r="J912" s="377" t="str">
        <f>IF(ISBLANK(INDEX('Policy Characteristics'!D:D,MATCH($C912,'Policy Characteristics'!$C:$C,0))),"",INDEX('Policy Characteristics'!D:D,MATCH($C912,'Policy Characteristics'!$C:$C,0)))</f>
        <v>Feedstock Shifting</v>
      </c>
      <c r="K912" s="363"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63" t="str">
        <f>IF(ISBLANK(INDEX('Policy Characteristics'!I:I,MATCH($C912,'Policy Characteristics'!$C:$C,0))),"",INDEX('Policy Characteristics'!I:I,MATCH($C912,'Policy Characteristics'!$C:$C,0)))</f>
        <v>% of potential achieved</v>
      </c>
      <c r="P912" s="363"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63" t="str">
        <f>IF(ISBLANK(INDEX('Policy Characteristics'!K:K,MATCH($C912,'Policy Characteristics'!$C:$C,0))),"",INDEX('Policy Characteristics'!K:K,MATCH($C912,'Policy Characteristics'!$C:$C,0)))</f>
        <v/>
      </c>
      <c r="R912" s="363" t="str">
        <f>IF(ISBLANK(INDEX('Policy Characteristics'!L:L,MATCH($C912,'Policy Characteristics'!$C:$C,0))),"",INDEX('Policy Characteristics'!L:L,MATCH($C912,'Policy Characteristics'!$C:$C,0)))</f>
        <v/>
      </c>
    </row>
    <row r="913" spans="1:18" s="350" customFormat="1" ht="19.95" customHeight="1">
      <c r="A913" s="363" t="str">
        <f>IF(ISBLANK(INDEX('Policy Characteristics'!A:A,MATCH($C913,'Policy Characteristics'!$C:$C,0))),"",INDEX('Policy Characteristics'!A:A,MATCH($C913,'Policy Characteristics'!$C:$C,0)))</f>
        <v>Industry</v>
      </c>
      <c r="B913" s="375" t="str">
        <f>IF(ISBLANK(INDEX('Policy Characteristics'!B:B,MATCH($C913,'Policy Characteristics'!$C:$C,0))),"",INDEX('Policy Characteristics'!B:B,MATCH($C913,'Policy Characteristics'!$C:$C,0)))</f>
        <v>Feedstock Shifting</v>
      </c>
      <c r="C913" s="363" t="str">
        <f t="shared" si="41"/>
        <v>Fraction of Feedstock Shifted</v>
      </c>
      <c r="D913" s="356" t="s">
        <v>853</v>
      </c>
      <c r="E913" s="255" t="s">
        <v>932</v>
      </c>
      <c r="F913" t="s">
        <v>854</v>
      </c>
      <c r="G913" s="255" t="s">
        <v>933</v>
      </c>
      <c r="H913" s="241">
        <v>2509</v>
      </c>
      <c r="I913" s="376" t="s">
        <v>741</v>
      </c>
      <c r="J913" s="377" t="str">
        <f>IF(ISBLANK(INDEX('Policy Characteristics'!D:D,MATCH($C913,'Policy Characteristics'!$C:$C,0))),"",INDEX('Policy Characteristics'!D:D,MATCH($C913,'Policy Characteristics'!$C:$C,0)))</f>
        <v>Feedstock Shifting</v>
      </c>
      <c r="K913" s="363"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63" t="str">
        <f>IF(ISBLANK(INDEX('Policy Characteristics'!I:I,MATCH($C913,'Policy Characteristics'!$C:$C,0))),"",INDEX('Policy Characteristics'!I:I,MATCH($C913,'Policy Characteristics'!$C:$C,0)))</f>
        <v>% of potential achieved</v>
      </c>
      <c r="P913" s="363"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63" t="str">
        <f>IF(ISBLANK(INDEX('Policy Characteristics'!K:K,MATCH($C913,'Policy Characteristics'!$C:$C,0))),"",INDEX('Policy Characteristics'!K:K,MATCH($C913,'Policy Characteristics'!$C:$C,0)))</f>
        <v/>
      </c>
      <c r="R913" s="363" t="str">
        <f>IF(ISBLANK(INDEX('Policy Characteristics'!L:L,MATCH($C913,'Policy Characteristics'!$C:$C,0))),"",INDEX('Policy Characteristics'!L:L,MATCH($C913,'Policy Characteristics'!$C:$C,0)))</f>
        <v/>
      </c>
    </row>
    <row r="914" spans="1:18" s="350" customFormat="1" ht="19.95" customHeight="1">
      <c r="A914" s="363" t="str">
        <f>IF(ISBLANK(INDEX('Policy Characteristics'!A:A,MATCH($C914,'Policy Characteristics'!$C:$C,0))),"",INDEX('Policy Characteristics'!A:A,MATCH($C914,'Policy Characteristics'!$C:$C,0)))</f>
        <v>Industry</v>
      </c>
      <c r="B914" s="375" t="str">
        <f>IF(ISBLANK(INDEX('Policy Characteristics'!B:B,MATCH($C914,'Policy Characteristics'!$C:$C,0))),"",INDEX('Policy Characteristics'!B:B,MATCH($C914,'Policy Characteristics'!$C:$C,0)))</f>
        <v>Feedstock Shifting</v>
      </c>
      <c r="C914" s="363" t="str">
        <f t="shared" si="41"/>
        <v>Fraction of Feedstock Shifted</v>
      </c>
      <c r="D914" s="356" t="s">
        <v>855</v>
      </c>
      <c r="E914" s="255" t="s">
        <v>914</v>
      </c>
      <c r="F914" t="s">
        <v>856</v>
      </c>
      <c r="G914" s="255" t="s">
        <v>915</v>
      </c>
      <c r="H914" s="241">
        <v>2510</v>
      </c>
      <c r="I914" s="376" t="s">
        <v>741</v>
      </c>
      <c r="J914" s="377" t="str">
        <f>IF(ISBLANK(INDEX('Policy Characteristics'!D:D,MATCH($C914,'Policy Characteristics'!$C:$C,0))),"",INDEX('Policy Characteristics'!D:D,MATCH($C914,'Policy Characteristics'!$C:$C,0)))</f>
        <v>Feedstock Shifting</v>
      </c>
      <c r="K914" s="363"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63" t="str">
        <f>IF(ISBLANK(INDEX('Policy Characteristics'!I:I,MATCH($C914,'Policy Characteristics'!$C:$C,0))),"",INDEX('Policy Characteristics'!I:I,MATCH($C914,'Policy Characteristics'!$C:$C,0)))</f>
        <v>% of potential achieved</v>
      </c>
      <c r="P914" s="363"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63" t="str">
        <f>IF(ISBLANK(INDEX('Policy Characteristics'!K:K,MATCH($C914,'Policy Characteristics'!$C:$C,0))),"",INDEX('Policy Characteristics'!K:K,MATCH($C914,'Policy Characteristics'!$C:$C,0)))</f>
        <v/>
      </c>
      <c r="R914" s="363" t="str">
        <f>IF(ISBLANK(INDEX('Policy Characteristics'!L:L,MATCH($C914,'Policy Characteristics'!$C:$C,0))),"",INDEX('Policy Characteristics'!L:L,MATCH($C914,'Policy Characteristics'!$C:$C,0)))</f>
        <v/>
      </c>
    </row>
    <row r="915" spans="1:18" s="350" customFormat="1" ht="19.95" customHeight="1">
      <c r="A915" s="363" t="str">
        <f>IF(ISBLANK(INDEX('Policy Characteristics'!A:A,MATCH($C915,'Policy Characteristics'!$C:$C,0))),"",INDEX('Policy Characteristics'!A:A,MATCH($C915,'Policy Characteristics'!$C:$C,0)))</f>
        <v>Industry</v>
      </c>
      <c r="B915" s="375" t="str">
        <f>IF(ISBLANK(INDEX('Policy Characteristics'!B:B,MATCH($C915,'Policy Characteristics'!$C:$C,0))),"",INDEX('Policy Characteristics'!B:B,MATCH($C915,'Policy Characteristics'!$C:$C,0)))</f>
        <v>Feedstock Shifting</v>
      </c>
      <c r="C915" s="363" t="str">
        <f t="shared" si="41"/>
        <v>Fraction of Feedstock Shifted</v>
      </c>
      <c r="D915" s="356" t="s">
        <v>855</v>
      </c>
      <c r="E915" s="255" t="s">
        <v>916</v>
      </c>
      <c r="F915" t="s">
        <v>856</v>
      </c>
      <c r="G915" s="255" t="s">
        <v>917</v>
      </c>
      <c r="H915" s="241">
        <v>2511</v>
      </c>
      <c r="I915" s="376" t="s">
        <v>741</v>
      </c>
      <c r="J915" s="377" t="str">
        <f>IF(ISBLANK(INDEX('Policy Characteristics'!D:D,MATCH($C915,'Policy Characteristics'!$C:$C,0))),"",INDEX('Policy Characteristics'!D:D,MATCH($C915,'Policy Characteristics'!$C:$C,0)))</f>
        <v>Feedstock Shifting</v>
      </c>
      <c r="K915" s="363"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63" t="str">
        <f>IF(ISBLANK(INDEX('Policy Characteristics'!I:I,MATCH($C915,'Policy Characteristics'!$C:$C,0))),"",INDEX('Policy Characteristics'!I:I,MATCH($C915,'Policy Characteristics'!$C:$C,0)))</f>
        <v>% of potential achieved</v>
      </c>
      <c r="P915" s="363"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63" t="str">
        <f>IF(ISBLANK(INDEX('Policy Characteristics'!K:K,MATCH($C915,'Policy Characteristics'!$C:$C,0))),"",INDEX('Policy Characteristics'!K:K,MATCH($C915,'Policy Characteristics'!$C:$C,0)))</f>
        <v/>
      </c>
      <c r="R915" s="363" t="str">
        <f>IF(ISBLANK(INDEX('Policy Characteristics'!L:L,MATCH($C915,'Policy Characteristics'!$C:$C,0))),"",INDEX('Policy Characteristics'!L:L,MATCH($C915,'Policy Characteristics'!$C:$C,0)))</f>
        <v/>
      </c>
    </row>
    <row r="916" spans="1:18" s="350" customFormat="1" ht="19.95" customHeight="1">
      <c r="A916" s="363" t="str">
        <f>IF(ISBLANK(INDEX('Policy Characteristics'!A:A,MATCH($C916,'Policy Characteristics'!$C:$C,0))),"",INDEX('Policy Characteristics'!A:A,MATCH($C916,'Policy Characteristics'!$C:$C,0)))</f>
        <v>Industry</v>
      </c>
      <c r="B916" s="375" t="str">
        <f>IF(ISBLANK(INDEX('Policy Characteristics'!B:B,MATCH($C916,'Policy Characteristics'!$C:$C,0))),"",INDEX('Policy Characteristics'!B:B,MATCH($C916,'Policy Characteristics'!$C:$C,0)))</f>
        <v>Feedstock Shifting</v>
      </c>
      <c r="C916" s="363" t="str">
        <f t="shared" si="41"/>
        <v>Fraction of Feedstock Shifted</v>
      </c>
      <c r="D916" s="356" t="s">
        <v>855</v>
      </c>
      <c r="E916" s="255" t="s">
        <v>918</v>
      </c>
      <c r="F916" t="s">
        <v>856</v>
      </c>
      <c r="G916" s="255" t="s">
        <v>919</v>
      </c>
      <c r="H916" s="241">
        <v>2512</v>
      </c>
      <c r="I916" s="376" t="s">
        <v>741</v>
      </c>
      <c r="J916" s="377" t="str">
        <f>IF(ISBLANK(INDEX('Policy Characteristics'!D:D,MATCH($C916,'Policy Characteristics'!$C:$C,0))),"",INDEX('Policy Characteristics'!D:D,MATCH($C916,'Policy Characteristics'!$C:$C,0)))</f>
        <v>Feedstock Shifting</v>
      </c>
      <c r="K916" s="363"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63" t="str">
        <f>IF(ISBLANK(INDEX('Policy Characteristics'!I:I,MATCH($C916,'Policy Characteristics'!$C:$C,0))),"",INDEX('Policy Characteristics'!I:I,MATCH($C916,'Policy Characteristics'!$C:$C,0)))</f>
        <v>% of potential achieved</v>
      </c>
      <c r="P916" s="363"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63" t="str">
        <f>IF(ISBLANK(INDEX('Policy Characteristics'!K:K,MATCH($C916,'Policy Characteristics'!$C:$C,0))),"",INDEX('Policy Characteristics'!K:K,MATCH($C916,'Policy Characteristics'!$C:$C,0)))</f>
        <v/>
      </c>
      <c r="R916" s="363" t="str">
        <f>IF(ISBLANK(INDEX('Policy Characteristics'!L:L,MATCH($C916,'Policy Characteristics'!$C:$C,0))),"",INDEX('Policy Characteristics'!L:L,MATCH($C916,'Policy Characteristics'!$C:$C,0)))</f>
        <v/>
      </c>
    </row>
    <row r="917" spans="1:18" s="350" customFormat="1" ht="19.95" customHeight="1">
      <c r="A917" s="363" t="str">
        <f>IF(ISBLANK(INDEX('Policy Characteristics'!A:A,MATCH($C917,'Policy Characteristics'!$C:$C,0))),"",INDEX('Policy Characteristics'!A:A,MATCH($C917,'Policy Characteristics'!$C:$C,0)))</f>
        <v>Industry</v>
      </c>
      <c r="B917" s="375" t="str">
        <f>IF(ISBLANK(INDEX('Policy Characteristics'!B:B,MATCH($C917,'Policy Characteristics'!$C:$C,0))),"",INDEX('Policy Characteristics'!B:B,MATCH($C917,'Policy Characteristics'!$C:$C,0)))</f>
        <v>Feedstock Shifting</v>
      </c>
      <c r="C917" s="363" t="str">
        <f t="shared" si="41"/>
        <v>Fraction of Feedstock Shifted</v>
      </c>
      <c r="D917" s="356" t="s">
        <v>855</v>
      </c>
      <c r="E917" s="255" t="s">
        <v>920</v>
      </c>
      <c r="F917" t="s">
        <v>856</v>
      </c>
      <c r="G917" s="255" t="s">
        <v>921</v>
      </c>
      <c r="H917" s="241">
        <v>2513</v>
      </c>
      <c r="I917" s="376" t="s">
        <v>741</v>
      </c>
      <c r="J917" s="377" t="str">
        <f>IF(ISBLANK(INDEX('Policy Characteristics'!D:D,MATCH($C917,'Policy Characteristics'!$C:$C,0))),"",INDEX('Policy Characteristics'!D:D,MATCH($C917,'Policy Characteristics'!$C:$C,0)))</f>
        <v>Feedstock Shifting</v>
      </c>
      <c r="K917" s="363"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63" t="str">
        <f>IF(ISBLANK(INDEX('Policy Characteristics'!I:I,MATCH($C917,'Policy Characteristics'!$C:$C,0))),"",INDEX('Policy Characteristics'!I:I,MATCH($C917,'Policy Characteristics'!$C:$C,0)))</f>
        <v>% of potential achieved</v>
      </c>
      <c r="P917" s="363"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63" t="str">
        <f>IF(ISBLANK(INDEX('Policy Characteristics'!K:K,MATCH($C917,'Policy Characteristics'!$C:$C,0))),"",INDEX('Policy Characteristics'!K:K,MATCH($C917,'Policy Characteristics'!$C:$C,0)))</f>
        <v/>
      </c>
      <c r="R917" s="363" t="str">
        <f>IF(ISBLANK(INDEX('Policy Characteristics'!L:L,MATCH($C917,'Policy Characteristics'!$C:$C,0))),"",INDEX('Policy Characteristics'!L:L,MATCH($C917,'Policy Characteristics'!$C:$C,0)))</f>
        <v/>
      </c>
    </row>
    <row r="918" spans="1:18" s="350" customFormat="1" ht="19.95" customHeight="1">
      <c r="A918" s="363" t="str">
        <f>IF(ISBLANK(INDEX('Policy Characteristics'!A:A,MATCH($C918,'Policy Characteristics'!$C:$C,0))),"",INDEX('Policy Characteristics'!A:A,MATCH($C918,'Policy Characteristics'!$C:$C,0)))</f>
        <v>Industry</v>
      </c>
      <c r="B918" s="375" t="str">
        <f>IF(ISBLANK(INDEX('Policy Characteristics'!B:B,MATCH($C918,'Policy Characteristics'!$C:$C,0))),"",INDEX('Policy Characteristics'!B:B,MATCH($C918,'Policy Characteristics'!$C:$C,0)))</f>
        <v>Feedstock Shifting</v>
      </c>
      <c r="C918" s="363" t="str">
        <f t="shared" si="41"/>
        <v>Fraction of Feedstock Shifted</v>
      </c>
      <c r="D918" s="356" t="s">
        <v>855</v>
      </c>
      <c r="E918" s="255" t="s">
        <v>922</v>
      </c>
      <c r="F918" t="s">
        <v>856</v>
      </c>
      <c r="G918" s="255" t="s">
        <v>923</v>
      </c>
      <c r="H918" s="241">
        <v>2514</v>
      </c>
      <c r="I918" s="376" t="s">
        <v>741</v>
      </c>
      <c r="J918" s="377" t="str">
        <f>IF(ISBLANK(INDEX('Policy Characteristics'!D:D,MATCH($C918,'Policy Characteristics'!$C:$C,0))),"",INDEX('Policy Characteristics'!D:D,MATCH($C918,'Policy Characteristics'!$C:$C,0)))</f>
        <v>Feedstock Shifting</v>
      </c>
      <c r="K918" s="363"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63" t="str">
        <f>IF(ISBLANK(INDEX('Policy Characteristics'!I:I,MATCH($C918,'Policy Characteristics'!$C:$C,0))),"",INDEX('Policy Characteristics'!I:I,MATCH($C918,'Policy Characteristics'!$C:$C,0)))</f>
        <v>% of potential achieved</v>
      </c>
      <c r="P918" s="363"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63" t="str">
        <f>IF(ISBLANK(INDEX('Policy Characteristics'!K:K,MATCH($C918,'Policy Characteristics'!$C:$C,0))),"",INDEX('Policy Characteristics'!K:K,MATCH($C918,'Policy Characteristics'!$C:$C,0)))</f>
        <v/>
      </c>
      <c r="R918" s="363" t="str">
        <f>IF(ISBLANK(INDEX('Policy Characteristics'!L:L,MATCH($C918,'Policy Characteristics'!$C:$C,0))),"",INDEX('Policy Characteristics'!L:L,MATCH($C918,'Policy Characteristics'!$C:$C,0)))</f>
        <v/>
      </c>
    </row>
    <row r="919" spans="1:18" s="350" customFormat="1" ht="19.95" customHeight="1">
      <c r="A919" s="363" t="str">
        <f>IF(ISBLANK(INDEX('Policy Characteristics'!A:A,MATCH($C919,'Policy Characteristics'!$C:$C,0))),"",INDEX('Policy Characteristics'!A:A,MATCH($C919,'Policy Characteristics'!$C:$C,0)))</f>
        <v>Industry</v>
      </c>
      <c r="B919" s="375" t="str">
        <f>IF(ISBLANK(INDEX('Policy Characteristics'!B:B,MATCH($C919,'Policy Characteristics'!$C:$C,0))),"",INDEX('Policy Characteristics'!B:B,MATCH($C919,'Policy Characteristics'!$C:$C,0)))</f>
        <v>Feedstock Shifting</v>
      </c>
      <c r="C919" s="363" t="str">
        <f t="shared" si="41"/>
        <v>Fraction of Feedstock Shifted</v>
      </c>
      <c r="D919" s="356" t="s">
        <v>855</v>
      </c>
      <c r="E919" s="255" t="s">
        <v>924</v>
      </c>
      <c r="F919" t="s">
        <v>856</v>
      </c>
      <c r="G919" s="255" t="s">
        <v>925</v>
      </c>
      <c r="H919" s="241">
        <v>2515</v>
      </c>
      <c r="I919" s="376" t="s">
        <v>741</v>
      </c>
      <c r="J919" s="377" t="str">
        <f>IF(ISBLANK(INDEX('Policy Characteristics'!D:D,MATCH($C919,'Policy Characteristics'!$C:$C,0))),"",INDEX('Policy Characteristics'!D:D,MATCH($C919,'Policy Characteristics'!$C:$C,0)))</f>
        <v>Feedstock Shifting</v>
      </c>
      <c r="K919" s="363"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63" t="str">
        <f>IF(ISBLANK(INDEX('Policy Characteristics'!I:I,MATCH($C919,'Policy Characteristics'!$C:$C,0))),"",INDEX('Policy Characteristics'!I:I,MATCH($C919,'Policy Characteristics'!$C:$C,0)))</f>
        <v>% of potential achieved</v>
      </c>
      <c r="P919" s="363"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63" t="str">
        <f>IF(ISBLANK(INDEX('Policy Characteristics'!K:K,MATCH($C919,'Policy Characteristics'!$C:$C,0))),"",INDEX('Policy Characteristics'!K:K,MATCH($C919,'Policy Characteristics'!$C:$C,0)))</f>
        <v/>
      </c>
      <c r="R919" s="363" t="str">
        <f>IF(ISBLANK(INDEX('Policy Characteristics'!L:L,MATCH($C919,'Policy Characteristics'!$C:$C,0))),"",INDEX('Policy Characteristics'!L:L,MATCH($C919,'Policy Characteristics'!$C:$C,0)))</f>
        <v/>
      </c>
    </row>
    <row r="920" spans="1:18" s="350" customFormat="1" ht="19.95" customHeight="1">
      <c r="A920" s="363" t="str">
        <f>IF(ISBLANK(INDEX('Policy Characteristics'!A:A,MATCH($C920,'Policy Characteristics'!$C:$C,0))),"",INDEX('Policy Characteristics'!A:A,MATCH($C920,'Policy Characteristics'!$C:$C,0)))</f>
        <v>Industry</v>
      </c>
      <c r="B920" s="375" t="str">
        <f>IF(ISBLANK(INDEX('Policy Characteristics'!B:B,MATCH($C920,'Policy Characteristics'!$C:$C,0))),"",INDEX('Policy Characteristics'!B:B,MATCH($C920,'Policy Characteristics'!$C:$C,0)))</f>
        <v>Feedstock Shifting</v>
      </c>
      <c r="C920" s="363" t="str">
        <f t="shared" si="41"/>
        <v>Fraction of Feedstock Shifted</v>
      </c>
      <c r="D920" s="356" t="s">
        <v>855</v>
      </c>
      <c r="E920" s="255" t="s">
        <v>926</v>
      </c>
      <c r="F920" t="s">
        <v>856</v>
      </c>
      <c r="G920" s="255" t="s">
        <v>927</v>
      </c>
      <c r="H920" s="241">
        <v>2516</v>
      </c>
      <c r="I920" s="376" t="s">
        <v>741</v>
      </c>
      <c r="J920" s="377" t="str">
        <f>IF(ISBLANK(INDEX('Policy Characteristics'!D:D,MATCH($C920,'Policy Characteristics'!$C:$C,0))),"",INDEX('Policy Characteristics'!D:D,MATCH($C920,'Policy Characteristics'!$C:$C,0)))</f>
        <v>Feedstock Shifting</v>
      </c>
      <c r="K920" s="363"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63" t="str">
        <f>IF(ISBLANK(INDEX('Policy Characteristics'!I:I,MATCH($C920,'Policy Characteristics'!$C:$C,0))),"",INDEX('Policy Characteristics'!I:I,MATCH($C920,'Policy Characteristics'!$C:$C,0)))</f>
        <v>% of potential achieved</v>
      </c>
      <c r="P920" s="363"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63" t="str">
        <f>IF(ISBLANK(INDEX('Policy Characteristics'!K:K,MATCH($C920,'Policy Characteristics'!$C:$C,0))),"",INDEX('Policy Characteristics'!K:K,MATCH($C920,'Policy Characteristics'!$C:$C,0)))</f>
        <v/>
      </c>
      <c r="R920" s="363" t="str">
        <f>IF(ISBLANK(INDEX('Policy Characteristics'!L:L,MATCH($C920,'Policy Characteristics'!$C:$C,0))),"",INDEX('Policy Characteristics'!L:L,MATCH($C920,'Policy Characteristics'!$C:$C,0)))</f>
        <v/>
      </c>
    </row>
    <row r="921" spans="1:18" s="350" customFormat="1" ht="19.95" customHeight="1">
      <c r="A921" s="363" t="str">
        <f>IF(ISBLANK(INDEX('Policy Characteristics'!A:A,MATCH($C921,'Policy Characteristics'!$C:$C,0))),"",INDEX('Policy Characteristics'!A:A,MATCH($C921,'Policy Characteristics'!$C:$C,0)))</f>
        <v>Industry</v>
      </c>
      <c r="B921" s="375" t="str">
        <f>IF(ISBLANK(INDEX('Policy Characteristics'!B:B,MATCH($C921,'Policy Characteristics'!$C:$C,0))),"",INDEX('Policy Characteristics'!B:B,MATCH($C921,'Policy Characteristics'!$C:$C,0)))</f>
        <v>Feedstock Shifting</v>
      </c>
      <c r="C921" s="363" t="str">
        <f t="shared" si="41"/>
        <v>Fraction of Feedstock Shifted</v>
      </c>
      <c r="D921" s="356" t="s">
        <v>855</v>
      </c>
      <c r="E921" s="255" t="s">
        <v>928</v>
      </c>
      <c r="F921" t="s">
        <v>856</v>
      </c>
      <c r="G921" s="255" t="s">
        <v>929</v>
      </c>
      <c r="H921" s="241">
        <v>2517</v>
      </c>
      <c r="I921" s="376" t="s">
        <v>741</v>
      </c>
      <c r="J921" s="377" t="str">
        <f>IF(ISBLANK(INDEX('Policy Characteristics'!D:D,MATCH($C921,'Policy Characteristics'!$C:$C,0))),"",INDEX('Policy Characteristics'!D:D,MATCH($C921,'Policy Characteristics'!$C:$C,0)))</f>
        <v>Feedstock Shifting</v>
      </c>
      <c r="K921" s="363"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63" t="str">
        <f>IF(ISBLANK(INDEX('Policy Characteristics'!I:I,MATCH($C921,'Policy Characteristics'!$C:$C,0))),"",INDEX('Policy Characteristics'!I:I,MATCH($C921,'Policy Characteristics'!$C:$C,0)))</f>
        <v>% of potential achieved</v>
      </c>
      <c r="P921" s="363"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63" t="str">
        <f>IF(ISBLANK(INDEX('Policy Characteristics'!K:K,MATCH($C921,'Policy Characteristics'!$C:$C,0))),"",INDEX('Policy Characteristics'!K:K,MATCH($C921,'Policy Characteristics'!$C:$C,0)))</f>
        <v/>
      </c>
      <c r="R921" s="363" t="str">
        <f>IF(ISBLANK(INDEX('Policy Characteristics'!L:L,MATCH($C921,'Policy Characteristics'!$C:$C,0))),"",INDEX('Policy Characteristics'!L:L,MATCH($C921,'Policy Characteristics'!$C:$C,0)))</f>
        <v/>
      </c>
    </row>
    <row r="922" spans="1:18" s="350" customFormat="1" ht="19.95" customHeight="1">
      <c r="A922" s="363" t="str">
        <f>IF(ISBLANK(INDEX('Policy Characteristics'!A:A,MATCH($C922,'Policy Characteristics'!$C:$C,0))),"",INDEX('Policy Characteristics'!A:A,MATCH($C922,'Policy Characteristics'!$C:$C,0)))</f>
        <v>Industry</v>
      </c>
      <c r="B922" s="375" t="str">
        <f>IF(ISBLANK(INDEX('Policy Characteristics'!B:B,MATCH($C922,'Policy Characteristics'!$C:$C,0))),"",INDEX('Policy Characteristics'!B:B,MATCH($C922,'Policy Characteristics'!$C:$C,0)))</f>
        <v>Feedstock Shifting</v>
      </c>
      <c r="C922" s="363" t="str">
        <f t="shared" si="41"/>
        <v>Fraction of Feedstock Shifted</v>
      </c>
      <c r="D922" s="356" t="s">
        <v>855</v>
      </c>
      <c r="E922" s="255" t="s">
        <v>930</v>
      </c>
      <c r="F922" t="s">
        <v>856</v>
      </c>
      <c r="G922" s="255" t="s">
        <v>931</v>
      </c>
      <c r="H922" s="241">
        <v>2518</v>
      </c>
      <c r="I922" s="376" t="s">
        <v>741</v>
      </c>
      <c r="J922" s="377" t="str">
        <f>IF(ISBLANK(INDEX('Policy Characteristics'!D:D,MATCH($C922,'Policy Characteristics'!$C:$C,0))),"",INDEX('Policy Characteristics'!D:D,MATCH($C922,'Policy Characteristics'!$C:$C,0)))</f>
        <v>Feedstock Shifting</v>
      </c>
      <c r="K922" s="363"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63" t="str">
        <f>IF(ISBLANK(INDEX('Policy Characteristics'!I:I,MATCH($C922,'Policy Characteristics'!$C:$C,0))),"",INDEX('Policy Characteristics'!I:I,MATCH($C922,'Policy Characteristics'!$C:$C,0)))</f>
        <v>% of potential achieved</v>
      </c>
      <c r="P922" s="363"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63" t="str">
        <f>IF(ISBLANK(INDEX('Policy Characteristics'!K:K,MATCH($C922,'Policy Characteristics'!$C:$C,0))),"",INDEX('Policy Characteristics'!K:K,MATCH($C922,'Policy Characteristics'!$C:$C,0)))</f>
        <v/>
      </c>
      <c r="R922" s="363" t="str">
        <f>IF(ISBLANK(INDEX('Policy Characteristics'!L:L,MATCH($C922,'Policy Characteristics'!$C:$C,0))),"",INDEX('Policy Characteristics'!L:L,MATCH($C922,'Policy Characteristics'!$C:$C,0)))</f>
        <v/>
      </c>
    </row>
    <row r="923" spans="1:18" s="350" customFormat="1" ht="19.95" customHeight="1">
      <c r="A923" s="363" t="str">
        <f>IF(ISBLANK(INDEX('Policy Characteristics'!A:A,MATCH($C923,'Policy Characteristics'!$C:$C,0))),"",INDEX('Policy Characteristics'!A:A,MATCH($C923,'Policy Characteristics'!$C:$C,0)))</f>
        <v>Industry</v>
      </c>
      <c r="B923" s="375" t="str">
        <f>IF(ISBLANK(INDEX('Policy Characteristics'!B:B,MATCH($C923,'Policy Characteristics'!$C:$C,0))),"",INDEX('Policy Characteristics'!B:B,MATCH($C923,'Policy Characteristics'!$C:$C,0)))</f>
        <v>Feedstock Shifting</v>
      </c>
      <c r="C923" s="363" t="str">
        <f t="shared" si="41"/>
        <v>Fraction of Feedstock Shifted</v>
      </c>
      <c r="D923" s="356" t="s">
        <v>855</v>
      </c>
      <c r="E923" s="255" t="s">
        <v>932</v>
      </c>
      <c r="F923" t="s">
        <v>856</v>
      </c>
      <c r="G923" s="255" t="s">
        <v>933</v>
      </c>
      <c r="H923" s="241">
        <v>2519</v>
      </c>
      <c r="I923" s="376" t="s">
        <v>741</v>
      </c>
      <c r="J923" s="377" t="str">
        <f>IF(ISBLANK(INDEX('Policy Characteristics'!D:D,MATCH($C923,'Policy Characteristics'!$C:$C,0))),"",INDEX('Policy Characteristics'!D:D,MATCH($C923,'Policy Characteristics'!$C:$C,0)))</f>
        <v>Feedstock Shifting</v>
      </c>
      <c r="K923" s="363"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63" t="str">
        <f>IF(ISBLANK(INDEX('Policy Characteristics'!I:I,MATCH($C923,'Policy Characteristics'!$C:$C,0))),"",INDEX('Policy Characteristics'!I:I,MATCH($C923,'Policy Characteristics'!$C:$C,0)))</f>
        <v>% of potential achieved</v>
      </c>
      <c r="P923" s="363"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63" t="str">
        <f>IF(ISBLANK(INDEX('Policy Characteristics'!K:K,MATCH($C923,'Policy Characteristics'!$C:$C,0))),"",INDEX('Policy Characteristics'!K:K,MATCH($C923,'Policy Characteristics'!$C:$C,0)))</f>
        <v/>
      </c>
      <c r="R923" s="363" t="str">
        <f>IF(ISBLANK(INDEX('Policy Characteristics'!L:L,MATCH($C923,'Policy Characteristics'!$C:$C,0))),"",INDEX('Policy Characteristics'!L:L,MATCH($C923,'Policy Characteristics'!$C:$C,0)))</f>
        <v/>
      </c>
    </row>
    <row r="924" spans="1:18" s="350" customFormat="1" ht="19.95" customHeight="1">
      <c r="A924" s="363" t="str">
        <f>IF(ISBLANK(INDEX('Policy Characteristics'!A:A,MATCH($C924,'Policy Characteristics'!$C:$C,0))),"",INDEX('Policy Characteristics'!A:A,MATCH($C924,'Policy Characteristics'!$C:$C,0)))</f>
        <v>Industry</v>
      </c>
      <c r="B924" s="375" t="str">
        <f>IF(ISBLANK(INDEX('Policy Characteristics'!B:B,MATCH($C924,'Policy Characteristics'!$C:$C,0))),"",INDEX('Policy Characteristics'!B:B,MATCH($C924,'Policy Characteristics'!$C:$C,0)))</f>
        <v>Feedstock Shifting</v>
      </c>
      <c r="C924" s="363" t="str">
        <f t="shared" si="41"/>
        <v>Fraction of Feedstock Shifted</v>
      </c>
      <c r="D924" s="356" t="s">
        <v>857</v>
      </c>
      <c r="E924" s="255" t="s">
        <v>914</v>
      </c>
      <c r="F924" t="s">
        <v>858</v>
      </c>
      <c r="G924" s="255" t="s">
        <v>915</v>
      </c>
      <c r="H924" s="241">
        <v>2520</v>
      </c>
      <c r="I924" s="376" t="s">
        <v>741</v>
      </c>
      <c r="J924" s="377" t="str">
        <f>IF(ISBLANK(INDEX('Policy Characteristics'!D:D,MATCH($C924,'Policy Characteristics'!$C:$C,0))),"",INDEX('Policy Characteristics'!D:D,MATCH($C924,'Policy Characteristics'!$C:$C,0)))</f>
        <v>Feedstock Shifting</v>
      </c>
      <c r="K924" s="363"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63" t="str">
        <f>IF(ISBLANK(INDEX('Policy Characteristics'!I:I,MATCH($C924,'Policy Characteristics'!$C:$C,0))),"",INDEX('Policy Characteristics'!I:I,MATCH($C924,'Policy Characteristics'!$C:$C,0)))</f>
        <v>% of potential achieved</v>
      </c>
      <c r="P924" s="363"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63" t="str">
        <f>IF(ISBLANK(INDEX('Policy Characteristics'!K:K,MATCH($C924,'Policy Characteristics'!$C:$C,0))),"",INDEX('Policy Characteristics'!K:K,MATCH($C924,'Policy Characteristics'!$C:$C,0)))</f>
        <v/>
      </c>
      <c r="R924" s="363" t="str">
        <f>IF(ISBLANK(INDEX('Policy Characteristics'!L:L,MATCH($C924,'Policy Characteristics'!$C:$C,0))),"",INDEX('Policy Characteristics'!L:L,MATCH($C924,'Policy Characteristics'!$C:$C,0)))</f>
        <v/>
      </c>
    </row>
    <row r="925" spans="1:18" s="350" customFormat="1" ht="19.95" customHeight="1">
      <c r="A925" s="363" t="str">
        <f>IF(ISBLANK(INDEX('Policy Characteristics'!A:A,MATCH($C925,'Policy Characteristics'!$C:$C,0))),"",INDEX('Policy Characteristics'!A:A,MATCH($C925,'Policy Characteristics'!$C:$C,0)))</f>
        <v>Industry</v>
      </c>
      <c r="B925" s="375" t="str">
        <f>IF(ISBLANK(INDEX('Policy Characteristics'!B:B,MATCH($C925,'Policy Characteristics'!$C:$C,0))),"",INDEX('Policy Characteristics'!B:B,MATCH($C925,'Policy Characteristics'!$C:$C,0)))</f>
        <v>Feedstock Shifting</v>
      </c>
      <c r="C925" s="363" t="str">
        <f t="shared" si="41"/>
        <v>Fraction of Feedstock Shifted</v>
      </c>
      <c r="D925" s="356" t="s">
        <v>857</v>
      </c>
      <c r="E925" s="255" t="s">
        <v>916</v>
      </c>
      <c r="F925" t="s">
        <v>858</v>
      </c>
      <c r="G925" s="255" t="s">
        <v>917</v>
      </c>
      <c r="H925" s="241">
        <v>2521</v>
      </c>
      <c r="I925" s="376" t="s">
        <v>741</v>
      </c>
      <c r="J925" s="377" t="str">
        <f>IF(ISBLANK(INDEX('Policy Characteristics'!D:D,MATCH($C925,'Policy Characteristics'!$C:$C,0))),"",INDEX('Policy Characteristics'!D:D,MATCH($C925,'Policy Characteristics'!$C:$C,0)))</f>
        <v>Feedstock Shifting</v>
      </c>
      <c r="K925" s="363"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63" t="str">
        <f>IF(ISBLANK(INDEX('Policy Characteristics'!I:I,MATCH($C925,'Policy Characteristics'!$C:$C,0))),"",INDEX('Policy Characteristics'!I:I,MATCH($C925,'Policy Characteristics'!$C:$C,0)))</f>
        <v>% of potential achieved</v>
      </c>
      <c r="P925" s="363"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63" t="str">
        <f>IF(ISBLANK(INDEX('Policy Characteristics'!K:K,MATCH($C925,'Policy Characteristics'!$C:$C,0))),"",INDEX('Policy Characteristics'!K:K,MATCH($C925,'Policy Characteristics'!$C:$C,0)))</f>
        <v/>
      </c>
      <c r="R925" s="363" t="str">
        <f>IF(ISBLANK(INDEX('Policy Characteristics'!L:L,MATCH($C925,'Policy Characteristics'!$C:$C,0))),"",INDEX('Policy Characteristics'!L:L,MATCH($C925,'Policy Characteristics'!$C:$C,0)))</f>
        <v/>
      </c>
    </row>
    <row r="926" spans="1:18" s="350" customFormat="1" ht="19.95" customHeight="1">
      <c r="A926" s="363" t="str">
        <f>IF(ISBLANK(INDEX('Policy Characteristics'!A:A,MATCH($C926,'Policy Characteristics'!$C:$C,0))),"",INDEX('Policy Characteristics'!A:A,MATCH($C926,'Policy Characteristics'!$C:$C,0)))</f>
        <v>Industry</v>
      </c>
      <c r="B926" s="375" t="str">
        <f>IF(ISBLANK(INDEX('Policy Characteristics'!B:B,MATCH($C926,'Policy Characteristics'!$C:$C,0))),"",INDEX('Policy Characteristics'!B:B,MATCH($C926,'Policy Characteristics'!$C:$C,0)))</f>
        <v>Feedstock Shifting</v>
      </c>
      <c r="C926" s="363" t="str">
        <f t="shared" si="41"/>
        <v>Fraction of Feedstock Shifted</v>
      </c>
      <c r="D926" s="356" t="s">
        <v>857</v>
      </c>
      <c r="E926" s="255" t="s">
        <v>918</v>
      </c>
      <c r="F926" t="s">
        <v>858</v>
      </c>
      <c r="G926" s="255" t="s">
        <v>919</v>
      </c>
      <c r="H926" s="241">
        <v>2522</v>
      </c>
      <c r="I926" s="376" t="s">
        <v>741</v>
      </c>
      <c r="J926" s="377" t="str">
        <f>IF(ISBLANK(INDEX('Policy Characteristics'!D:D,MATCH($C926,'Policy Characteristics'!$C:$C,0))),"",INDEX('Policy Characteristics'!D:D,MATCH($C926,'Policy Characteristics'!$C:$C,0)))</f>
        <v>Feedstock Shifting</v>
      </c>
      <c r="K926" s="363"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63" t="str">
        <f>IF(ISBLANK(INDEX('Policy Characteristics'!I:I,MATCH($C926,'Policy Characteristics'!$C:$C,0))),"",INDEX('Policy Characteristics'!I:I,MATCH($C926,'Policy Characteristics'!$C:$C,0)))</f>
        <v>% of potential achieved</v>
      </c>
      <c r="P926" s="363"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63" t="str">
        <f>IF(ISBLANK(INDEX('Policy Characteristics'!K:K,MATCH($C926,'Policy Characteristics'!$C:$C,0))),"",INDEX('Policy Characteristics'!K:K,MATCH($C926,'Policy Characteristics'!$C:$C,0)))</f>
        <v/>
      </c>
      <c r="R926" s="363" t="str">
        <f>IF(ISBLANK(INDEX('Policy Characteristics'!L:L,MATCH($C926,'Policy Characteristics'!$C:$C,0))),"",INDEX('Policy Characteristics'!L:L,MATCH($C926,'Policy Characteristics'!$C:$C,0)))</f>
        <v/>
      </c>
    </row>
    <row r="927" spans="1:18" s="350" customFormat="1" ht="19.95" customHeight="1">
      <c r="A927" s="363" t="str">
        <f>IF(ISBLANK(INDEX('Policy Characteristics'!A:A,MATCH($C927,'Policy Characteristics'!$C:$C,0))),"",INDEX('Policy Characteristics'!A:A,MATCH($C927,'Policy Characteristics'!$C:$C,0)))</f>
        <v>Industry</v>
      </c>
      <c r="B927" s="375" t="str">
        <f>IF(ISBLANK(INDEX('Policy Characteristics'!B:B,MATCH($C927,'Policy Characteristics'!$C:$C,0))),"",INDEX('Policy Characteristics'!B:B,MATCH($C927,'Policy Characteristics'!$C:$C,0)))</f>
        <v>Feedstock Shifting</v>
      </c>
      <c r="C927" s="363" t="str">
        <f t="shared" si="41"/>
        <v>Fraction of Feedstock Shifted</v>
      </c>
      <c r="D927" s="356" t="s">
        <v>857</v>
      </c>
      <c r="E927" s="255" t="s">
        <v>920</v>
      </c>
      <c r="F927" t="s">
        <v>858</v>
      </c>
      <c r="G927" s="255" t="s">
        <v>921</v>
      </c>
      <c r="H927" s="241">
        <v>2523</v>
      </c>
      <c r="I927" s="376" t="s">
        <v>741</v>
      </c>
      <c r="J927" s="377" t="str">
        <f>IF(ISBLANK(INDEX('Policy Characteristics'!D:D,MATCH($C927,'Policy Characteristics'!$C:$C,0))),"",INDEX('Policy Characteristics'!D:D,MATCH($C927,'Policy Characteristics'!$C:$C,0)))</f>
        <v>Feedstock Shifting</v>
      </c>
      <c r="K927" s="363"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63" t="str">
        <f>IF(ISBLANK(INDEX('Policy Characteristics'!I:I,MATCH($C927,'Policy Characteristics'!$C:$C,0))),"",INDEX('Policy Characteristics'!I:I,MATCH($C927,'Policy Characteristics'!$C:$C,0)))</f>
        <v>% of potential achieved</v>
      </c>
      <c r="P927" s="363"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63" t="str">
        <f>IF(ISBLANK(INDEX('Policy Characteristics'!K:K,MATCH($C927,'Policy Characteristics'!$C:$C,0))),"",INDEX('Policy Characteristics'!K:K,MATCH($C927,'Policy Characteristics'!$C:$C,0)))</f>
        <v/>
      </c>
      <c r="R927" s="363" t="str">
        <f>IF(ISBLANK(INDEX('Policy Characteristics'!L:L,MATCH($C927,'Policy Characteristics'!$C:$C,0))),"",INDEX('Policy Characteristics'!L:L,MATCH($C927,'Policy Characteristics'!$C:$C,0)))</f>
        <v/>
      </c>
    </row>
    <row r="928" spans="1:18" s="350" customFormat="1" ht="19.95" customHeight="1">
      <c r="A928" s="363" t="str">
        <f>IF(ISBLANK(INDEX('Policy Characteristics'!A:A,MATCH($C928,'Policy Characteristics'!$C:$C,0))),"",INDEX('Policy Characteristics'!A:A,MATCH($C928,'Policy Characteristics'!$C:$C,0)))</f>
        <v>Industry</v>
      </c>
      <c r="B928" s="375" t="str">
        <f>IF(ISBLANK(INDEX('Policy Characteristics'!B:B,MATCH($C928,'Policy Characteristics'!$C:$C,0))),"",INDEX('Policy Characteristics'!B:B,MATCH($C928,'Policy Characteristics'!$C:$C,0)))</f>
        <v>Feedstock Shifting</v>
      </c>
      <c r="C928" s="363" t="str">
        <f t="shared" si="41"/>
        <v>Fraction of Feedstock Shifted</v>
      </c>
      <c r="D928" s="356" t="s">
        <v>857</v>
      </c>
      <c r="E928" s="255" t="s">
        <v>922</v>
      </c>
      <c r="F928" t="s">
        <v>858</v>
      </c>
      <c r="G928" s="255" t="s">
        <v>923</v>
      </c>
      <c r="H928" s="241">
        <v>2524</v>
      </c>
      <c r="I928" s="376" t="s">
        <v>741</v>
      </c>
      <c r="J928" s="377" t="str">
        <f>IF(ISBLANK(INDEX('Policy Characteristics'!D:D,MATCH($C928,'Policy Characteristics'!$C:$C,0))),"",INDEX('Policy Characteristics'!D:D,MATCH($C928,'Policy Characteristics'!$C:$C,0)))</f>
        <v>Feedstock Shifting</v>
      </c>
      <c r="K928" s="363"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63" t="str">
        <f>IF(ISBLANK(INDEX('Policy Characteristics'!I:I,MATCH($C928,'Policy Characteristics'!$C:$C,0))),"",INDEX('Policy Characteristics'!I:I,MATCH($C928,'Policy Characteristics'!$C:$C,0)))</f>
        <v>% of potential achieved</v>
      </c>
      <c r="P928" s="363"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63" t="str">
        <f>IF(ISBLANK(INDEX('Policy Characteristics'!K:K,MATCH($C928,'Policy Characteristics'!$C:$C,0))),"",INDEX('Policy Characteristics'!K:K,MATCH($C928,'Policy Characteristics'!$C:$C,0)))</f>
        <v/>
      </c>
      <c r="R928" s="363" t="str">
        <f>IF(ISBLANK(INDEX('Policy Characteristics'!L:L,MATCH($C928,'Policy Characteristics'!$C:$C,0))),"",INDEX('Policy Characteristics'!L:L,MATCH($C928,'Policy Characteristics'!$C:$C,0)))</f>
        <v/>
      </c>
    </row>
    <row r="929" spans="1:18" s="350" customFormat="1" ht="19.95" customHeight="1">
      <c r="A929" s="363" t="str">
        <f>IF(ISBLANK(INDEX('Policy Characteristics'!A:A,MATCH($C929,'Policy Characteristics'!$C:$C,0))),"",INDEX('Policy Characteristics'!A:A,MATCH($C929,'Policy Characteristics'!$C:$C,0)))</f>
        <v>Industry</v>
      </c>
      <c r="B929" s="375" t="str">
        <f>IF(ISBLANK(INDEX('Policy Characteristics'!B:B,MATCH($C929,'Policy Characteristics'!$C:$C,0))),"",INDEX('Policy Characteristics'!B:B,MATCH($C929,'Policy Characteristics'!$C:$C,0)))</f>
        <v>Feedstock Shifting</v>
      </c>
      <c r="C929" s="363" t="str">
        <f t="shared" si="41"/>
        <v>Fraction of Feedstock Shifted</v>
      </c>
      <c r="D929" s="356" t="s">
        <v>857</v>
      </c>
      <c r="E929" s="255" t="s">
        <v>924</v>
      </c>
      <c r="F929" t="s">
        <v>858</v>
      </c>
      <c r="G929" s="255" t="s">
        <v>925</v>
      </c>
      <c r="H929" s="241">
        <v>2525</v>
      </c>
      <c r="I929" s="376" t="s">
        <v>741</v>
      </c>
      <c r="J929" s="377" t="str">
        <f>IF(ISBLANK(INDEX('Policy Characteristics'!D:D,MATCH($C929,'Policy Characteristics'!$C:$C,0))),"",INDEX('Policy Characteristics'!D:D,MATCH($C929,'Policy Characteristics'!$C:$C,0)))</f>
        <v>Feedstock Shifting</v>
      </c>
      <c r="K929" s="363"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63" t="str">
        <f>IF(ISBLANK(INDEX('Policy Characteristics'!I:I,MATCH($C929,'Policy Characteristics'!$C:$C,0))),"",INDEX('Policy Characteristics'!I:I,MATCH($C929,'Policy Characteristics'!$C:$C,0)))</f>
        <v>% of potential achieved</v>
      </c>
      <c r="P929" s="363"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63" t="str">
        <f>IF(ISBLANK(INDEX('Policy Characteristics'!K:K,MATCH($C929,'Policy Characteristics'!$C:$C,0))),"",INDEX('Policy Characteristics'!K:K,MATCH($C929,'Policy Characteristics'!$C:$C,0)))</f>
        <v/>
      </c>
      <c r="R929" s="363" t="str">
        <f>IF(ISBLANK(INDEX('Policy Characteristics'!L:L,MATCH($C929,'Policy Characteristics'!$C:$C,0))),"",INDEX('Policy Characteristics'!L:L,MATCH($C929,'Policy Characteristics'!$C:$C,0)))</f>
        <v/>
      </c>
    </row>
    <row r="930" spans="1:18" s="350" customFormat="1" ht="19.95" customHeight="1">
      <c r="A930" s="363" t="str">
        <f>IF(ISBLANK(INDEX('Policy Characteristics'!A:A,MATCH($C930,'Policy Characteristics'!$C:$C,0))),"",INDEX('Policy Characteristics'!A:A,MATCH($C930,'Policy Characteristics'!$C:$C,0)))</f>
        <v>Industry</v>
      </c>
      <c r="B930" s="375" t="str">
        <f>IF(ISBLANK(INDEX('Policy Characteristics'!B:B,MATCH($C930,'Policy Characteristics'!$C:$C,0))),"",INDEX('Policy Characteristics'!B:B,MATCH($C930,'Policy Characteristics'!$C:$C,0)))</f>
        <v>Feedstock Shifting</v>
      </c>
      <c r="C930" s="363" t="str">
        <f t="shared" ref="C930:C993" si="42">C$864</f>
        <v>Fraction of Feedstock Shifted</v>
      </c>
      <c r="D930" s="356" t="s">
        <v>857</v>
      </c>
      <c r="E930" s="255" t="s">
        <v>926</v>
      </c>
      <c r="F930" t="s">
        <v>858</v>
      </c>
      <c r="G930" s="255" t="s">
        <v>927</v>
      </c>
      <c r="H930" s="241">
        <v>2526</v>
      </c>
      <c r="I930" s="376" t="s">
        <v>741</v>
      </c>
      <c r="J930" s="377" t="str">
        <f>IF(ISBLANK(INDEX('Policy Characteristics'!D:D,MATCH($C930,'Policy Characteristics'!$C:$C,0))),"",INDEX('Policy Characteristics'!D:D,MATCH($C930,'Policy Characteristics'!$C:$C,0)))</f>
        <v>Feedstock Shifting</v>
      </c>
      <c r="K930" s="363"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63" t="str">
        <f>IF(ISBLANK(INDEX('Policy Characteristics'!I:I,MATCH($C930,'Policy Characteristics'!$C:$C,0))),"",INDEX('Policy Characteristics'!I:I,MATCH($C930,'Policy Characteristics'!$C:$C,0)))</f>
        <v>% of potential achieved</v>
      </c>
      <c r="P930" s="363"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63" t="str">
        <f>IF(ISBLANK(INDEX('Policy Characteristics'!K:K,MATCH($C930,'Policy Characteristics'!$C:$C,0))),"",INDEX('Policy Characteristics'!K:K,MATCH($C930,'Policy Characteristics'!$C:$C,0)))</f>
        <v/>
      </c>
      <c r="R930" s="363" t="str">
        <f>IF(ISBLANK(INDEX('Policy Characteristics'!L:L,MATCH($C930,'Policy Characteristics'!$C:$C,0))),"",INDEX('Policy Characteristics'!L:L,MATCH($C930,'Policy Characteristics'!$C:$C,0)))</f>
        <v/>
      </c>
    </row>
    <row r="931" spans="1:18" s="350" customFormat="1" ht="19.95" customHeight="1">
      <c r="A931" s="363" t="str">
        <f>IF(ISBLANK(INDEX('Policy Characteristics'!A:A,MATCH($C931,'Policy Characteristics'!$C:$C,0))),"",INDEX('Policy Characteristics'!A:A,MATCH($C931,'Policy Characteristics'!$C:$C,0)))</f>
        <v>Industry</v>
      </c>
      <c r="B931" s="375" t="str">
        <f>IF(ISBLANK(INDEX('Policy Characteristics'!B:B,MATCH($C931,'Policy Characteristics'!$C:$C,0))),"",INDEX('Policy Characteristics'!B:B,MATCH($C931,'Policy Characteristics'!$C:$C,0)))</f>
        <v>Feedstock Shifting</v>
      </c>
      <c r="C931" s="363" t="str">
        <f t="shared" si="42"/>
        <v>Fraction of Feedstock Shifted</v>
      </c>
      <c r="D931" s="356" t="s">
        <v>857</v>
      </c>
      <c r="E931" s="255" t="s">
        <v>928</v>
      </c>
      <c r="F931" t="s">
        <v>858</v>
      </c>
      <c r="G931" s="255" t="s">
        <v>929</v>
      </c>
      <c r="H931" s="241">
        <v>2527</v>
      </c>
      <c r="I931" s="376" t="s">
        <v>741</v>
      </c>
      <c r="J931" s="377" t="str">
        <f>IF(ISBLANK(INDEX('Policy Characteristics'!D:D,MATCH($C931,'Policy Characteristics'!$C:$C,0))),"",INDEX('Policy Characteristics'!D:D,MATCH($C931,'Policy Characteristics'!$C:$C,0)))</f>
        <v>Feedstock Shifting</v>
      </c>
      <c r="K931" s="363"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63" t="str">
        <f>IF(ISBLANK(INDEX('Policy Characteristics'!I:I,MATCH($C931,'Policy Characteristics'!$C:$C,0))),"",INDEX('Policy Characteristics'!I:I,MATCH($C931,'Policy Characteristics'!$C:$C,0)))</f>
        <v>% of potential achieved</v>
      </c>
      <c r="P931" s="363"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63" t="str">
        <f>IF(ISBLANK(INDEX('Policy Characteristics'!K:K,MATCH($C931,'Policy Characteristics'!$C:$C,0))),"",INDEX('Policy Characteristics'!K:K,MATCH($C931,'Policy Characteristics'!$C:$C,0)))</f>
        <v/>
      </c>
      <c r="R931" s="363" t="str">
        <f>IF(ISBLANK(INDEX('Policy Characteristics'!L:L,MATCH($C931,'Policy Characteristics'!$C:$C,0))),"",INDEX('Policy Characteristics'!L:L,MATCH($C931,'Policy Characteristics'!$C:$C,0)))</f>
        <v/>
      </c>
    </row>
    <row r="932" spans="1:18" s="350" customFormat="1" ht="19.95" customHeight="1">
      <c r="A932" s="363" t="str">
        <f>IF(ISBLANK(INDEX('Policy Characteristics'!A:A,MATCH($C932,'Policy Characteristics'!$C:$C,0))),"",INDEX('Policy Characteristics'!A:A,MATCH($C932,'Policy Characteristics'!$C:$C,0)))</f>
        <v>Industry</v>
      </c>
      <c r="B932" s="375" t="str">
        <f>IF(ISBLANK(INDEX('Policy Characteristics'!B:B,MATCH($C932,'Policy Characteristics'!$C:$C,0))),"",INDEX('Policy Characteristics'!B:B,MATCH($C932,'Policy Characteristics'!$C:$C,0)))</f>
        <v>Feedstock Shifting</v>
      </c>
      <c r="C932" s="363" t="str">
        <f t="shared" si="42"/>
        <v>Fraction of Feedstock Shifted</v>
      </c>
      <c r="D932" s="356" t="s">
        <v>857</v>
      </c>
      <c r="E932" s="255" t="s">
        <v>930</v>
      </c>
      <c r="F932" t="s">
        <v>858</v>
      </c>
      <c r="G932" s="255" t="s">
        <v>931</v>
      </c>
      <c r="H932" s="241">
        <v>2528</v>
      </c>
      <c r="I932" s="376" t="s">
        <v>741</v>
      </c>
      <c r="J932" s="377" t="str">
        <f>IF(ISBLANK(INDEX('Policy Characteristics'!D:D,MATCH($C932,'Policy Characteristics'!$C:$C,0))),"",INDEX('Policy Characteristics'!D:D,MATCH($C932,'Policy Characteristics'!$C:$C,0)))</f>
        <v>Feedstock Shifting</v>
      </c>
      <c r="K932" s="363"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63" t="str">
        <f>IF(ISBLANK(INDEX('Policy Characteristics'!I:I,MATCH($C932,'Policy Characteristics'!$C:$C,0))),"",INDEX('Policy Characteristics'!I:I,MATCH($C932,'Policy Characteristics'!$C:$C,0)))</f>
        <v>% of potential achieved</v>
      </c>
      <c r="P932" s="363"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63" t="str">
        <f>IF(ISBLANK(INDEX('Policy Characteristics'!K:K,MATCH($C932,'Policy Characteristics'!$C:$C,0))),"",INDEX('Policy Characteristics'!K:K,MATCH($C932,'Policy Characteristics'!$C:$C,0)))</f>
        <v/>
      </c>
      <c r="R932" s="363" t="str">
        <f>IF(ISBLANK(INDEX('Policy Characteristics'!L:L,MATCH($C932,'Policy Characteristics'!$C:$C,0))),"",INDEX('Policy Characteristics'!L:L,MATCH($C932,'Policy Characteristics'!$C:$C,0)))</f>
        <v/>
      </c>
    </row>
    <row r="933" spans="1:18" s="350" customFormat="1" ht="19.95" customHeight="1">
      <c r="A933" s="363" t="str">
        <f>IF(ISBLANK(INDEX('Policy Characteristics'!A:A,MATCH($C933,'Policy Characteristics'!$C:$C,0))),"",INDEX('Policy Characteristics'!A:A,MATCH($C933,'Policy Characteristics'!$C:$C,0)))</f>
        <v>Industry</v>
      </c>
      <c r="B933" s="375" t="str">
        <f>IF(ISBLANK(INDEX('Policy Characteristics'!B:B,MATCH($C933,'Policy Characteristics'!$C:$C,0))),"",INDEX('Policy Characteristics'!B:B,MATCH($C933,'Policy Characteristics'!$C:$C,0)))</f>
        <v>Feedstock Shifting</v>
      </c>
      <c r="C933" s="363" t="str">
        <f t="shared" si="42"/>
        <v>Fraction of Feedstock Shifted</v>
      </c>
      <c r="D933" s="356" t="s">
        <v>857</v>
      </c>
      <c r="E933" s="255" t="s">
        <v>932</v>
      </c>
      <c r="F933" t="s">
        <v>858</v>
      </c>
      <c r="G933" s="255" t="s">
        <v>933</v>
      </c>
      <c r="H933" s="241">
        <v>2529</v>
      </c>
      <c r="I933" s="376" t="s">
        <v>741</v>
      </c>
      <c r="J933" s="377" t="str">
        <f>IF(ISBLANK(INDEX('Policy Characteristics'!D:D,MATCH($C933,'Policy Characteristics'!$C:$C,0))),"",INDEX('Policy Characteristics'!D:D,MATCH($C933,'Policy Characteristics'!$C:$C,0)))</f>
        <v>Feedstock Shifting</v>
      </c>
      <c r="K933" s="363"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63" t="str">
        <f>IF(ISBLANK(INDEX('Policy Characteristics'!I:I,MATCH($C933,'Policy Characteristics'!$C:$C,0))),"",INDEX('Policy Characteristics'!I:I,MATCH($C933,'Policy Characteristics'!$C:$C,0)))</f>
        <v>% of potential achieved</v>
      </c>
      <c r="P933" s="363"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63" t="str">
        <f>IF(ISBLANK(INDEX('Policy Characteristics'!K:K,MATCH($C933,'Policy Characteristics'!$C:$C,0))),"",INDEX('Policy Characteristics'!K:K,MATCH($C933,'Policy Characteristics'!$C:$C,0)))</f>
        <v/>
      </c>
      <c r="R933" s="363" t="str">
        <f>IF(ISBLANK(INDEX('Policy Characteristics'!L:L,MATCH($C933,'Policy Characteristics'!$C:$C,0))),"",INDEX('Policy Characteristics'!L:L,MATCH($C933,'Policy Characteristics'!$C:$C,0)))</f>
        <v/>
      </c>
    </row>
    <row r="934" spans="1:18" s="350" customFormat="1" ht="19.95" customHeight="1">
      <c r="A934" s="363" t="str">
        <f>IF(ISBLANK(INDEX('Policy Characteristics'!A:A,MATCH($C934,'Policy Characteristics'!$C:$C,0))),"",INDEX('Policy Characteristics'!A:A,MATCH($C934,'Policy Characteristics'!$C:$C,0)))</f>
        <v>Industry</v>
      </c>
      <c r="B934" s="375" t="str">
        <f>IF(ISBLANK(INDEX('Policy Characteristics'!B:B,MATCH($C934,'Policy Characteristics'!$C:$C,0))),"",INDEX('Policy Characteristics'!B:B,MATCH($C934,'Policy Characteristics'!$C:$C,0)))</f>
        <v>Feedstock Shifting</v>
      </c>
      <c r="C934" s="363" t="str">
        <f t="shared" si="42"/>
        <v>Fraction of Feedstock Shifted</v>
      </c>
      <c r="D934" s="356" t="s">
        <v>859</v>
      </c>
      <c r="E934" s="255" t="s">
        <v>914</v>
      </c>
      <c r="F934" t="s">
        <v>860</v>
      </c>
      <c r="G934" s="255" t="s">
        <v>915</v>
      </c>
      <c r="H934" s="241">
        <v>2530</v>
      </c>
      <c r="I934" s="376" t="s">
        <v>741</v>
      </c>
      <c r="J934" s="377" t="str">
        <f>IF(ISBLANK(INDEX('Policy Characteristics'!D:D,MATCH($C934,'Policy Characteristics'!$C:$C,0))),"",INDEX('Policy Characteristics'!D:D,MATCH($C934,'Policy Characteristics'!$C:$C,0)))</f>
        <v>Feedstock Shifting</v>
      </c>
      <c r="K934" s="363"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63" t="str">
        <f>IF(ISBLANK(INDEX('Policy Characteristics'!I:I,MATCH($C934,'Policy Characteristics'!$C:$C,0))),"",INDEX('Policy Characteristics'!I:I,MATCH($C934,'Policy Characteristics'!$C:$C,0)))</f>
        <v>% of potential achieved</v>
      </c>
      <c r="P934" s="363"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63" t="str">
        <f>IF(ISBLANK(INDEX('Policy Characteristics'!K:K,MATCH($C934,'Policy Characteristics'!$C:$C,0))),"",INDEX('Policy Characteristics'!K:K,MATCH($C934,'Policy Characteristics'!$C:$C,0)))</f>
        <v/>
      </c>
      <c r="R934" s="363" t="str">
        <f>IF(ISBLANK(INDEX('Policy Characteristics'!L:L,MATCH($C934,'Policy Characteristics'!$C:$C,0))),"",INDEX('Policy Characteristics'!L:L,MATCH($C934,'Policy Characteristics'!$C:$C,0)))</f>
        <v/>
      </c>
    </row>
    <row r="935" spans="1:18" s="350" customFormat="1" ht="19.95" customHeight="1">
      <c r="A935" s="363" t="str">
        <f>IF(ISBLANK(INDEX('Policy Characteristics'!A:A,MATCH($C935,'Policy Characteristics'!$C:$C,0))),"",INDEX('Policy Characteristics'!A:A,MATCH($C935,'Policy Characteristics'!$C:$C,0)))</f>
        <v>Industry</v>
      </c>
      <c r="B935" s="375" t="str">
        <f>IF(ISBLANK(INDEX('Policy Characteristics'!B:B,MATCH($C935,'Policy Characteristics'!$C:$C,0))),"",INDEX('Policy Characteristics'!B:B,MATCH($C935,'Policy Characteristics'!$C:$C,0)))</f>
        <v>Feedstock Shifting</v>
      </c>
      <c r="C935" s="363" t="str">
        <f t="shared" si="42"/>
        <v>Fraction of Feedstock Shifted</v>
      </c>
      <c r="D935" s="356" t="s">
        <v>859</v>
      </c>
      <c r="E935" s="255" t="s">
        <v>916</v>
      </c>
      <c r="F935" t="s">
        <v>860</v>
      </c>
      <c r="G935" s="255" t="s">
        <v>917</v>
      </c>
      <c r="H935" s="241">
        <v>2531</v>
      </c>
      <c r="I935" s="376" t="s">
        <v>741</v>
      </c>
      <c r="J935" s="377" t="str">
        <f>IF(ISBLANK(INDEX('Policy Characteristics'!D:D,MATCH($C935,'Policy Characteristics'!$C:$C,0))),"",INDEX('Policy Characteristics'!D:D,MATCH($C935,'Policy Characteristics'!$C:$C,0)))</f>
        <v>Feedstock Shifting</v>
      </c>
      <c r="K935" s="363"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63" t="str">
        <f>IF(ISBLANK(INDEX('Policy Characteristics'!I:I,MATCH($C935,'Policy Characteristics'!$C:$C,0))),"",INDEX('Policy Characteristics'!I:I,MATCH($C935,'Policy Characteristics'!$C:$C,0)))</f>
        <v>% of potential achieved</v>
      </c>
      <c r="P935" s="363"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63" t="str">
        <f>IF(ISBLANK(INDEX('Policy Characteristics'!K:K,MATCH($C935,'Policy Characteristics'!$C:$C,0))),"",INDEX('Policy Characteristics'!K:K,MATCH($C935,'Policy Characteristics'!$C:$C,0)))</f>
        <v/>
      </c>
      <c r="R935" s="363" t="str">
        <f>IF(ISBLANK(INDEX('Policy Characteristics'!L:L,MATCH($C935,'Policy Characteristics'!$C:$C,0))),"",INDEX('Policy Characteristics'!L:L,MATCH($C935,'Policy Characteristics'!$C:$C,0)))</f>
        <v/>
      </c>
    </row>
    <row r="936" spans="1:18" s="350" customFormat="1" ht="19.95" customHeight="1">
      <c r="A936" s="363" t="str">
        <f>IF(ISBLANK(INDEX('Policy Characteristics'!A:A,MATCH($C936,'Policy Characteristics'!$C:$C,0))),"",INDEX('Policy Characteristics'!A:A,MATCH($C936,'Policy Characteristics'!$C:$C,0)))</f>
        <v>Industry</v>
      </c>
      <c r="B936" s="375" t="str">
        <f>IF(ISBLANK(INDEX('Policy Characteristics'!B:B,MATCH($C936,'Policy Characteristics'!$C:$C,0))),"",INDEX('Policy Characteristics'!B:B,MATCH($C936,'Policy Characteristics'!$C:$C,0)))</f>
        <v>Feedstock Shifting</v>
      </c>
      <c r="C936" s="363" t="str">
        <f t="shared" si="42"/>
        <v>Fraction of Feedstock Shifted</v>
      </c>
      <c r="D936" s="356" t="s">
        <v>859</v>
      </c>
      <c r="E936" s="255" t="s">
        <v>918</v>
      </c>
      <c r="F936" t="s">
        <v>860</v>
      </c>
      <c r="G936" s="255" t="s">
        <v>919</v>
      </c>
      <c r="H936" s="241">
        <v>2532</v>
      </c>
      <c r="I936" s="376" t="s">
        <v>741</v>
      </c>
      <c r="J936" s="377" t="str">
        <f>IF(ISBLANK(INDEX('Policy Characteristics'!D:D,MATCH($C936,'Policy Characteristics'!$C:$C,0))),"",INDEX('Policy Characteristics'!D:D,MATCH($C936,'Policy Characteristics'!$C:$C,0)))</f>
        <v>Feedstock Shifting</v>
      </c>
      <c r="K936" s="363"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63" t="str">
        <f>IF(ISBLANK(INDEX('Policy Characteristics'!I:I,MATCH($C936,'Policy Characteristics'!$C:$C,0))),"",INDEX('Policy Characteristics'!I:I,MATCH($C936,'Policy Characteristics'!$C:$C,0)))</f>
        <v>% of potential achieved</v>
      </c>
      <c r="P936" s="363"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63" t="str">
        <f>IF(ISBLANK(INDEX('Policy Characteristics'!K:K,MATCH($C936,'Policy Characteristics'!$C:$C,0))),"",INDEX('Policy Characteristics'!K:K,MATCH($C936,'Policy Characteristics'!$C:$C,0)))</f>
        <v/>
      </c>
      <c r="R936" s="363" t="str">
        <f>IF(ISBLANK(INDEX('Policy Characteristics'!L:L,MATCH($C936,'Policy Characteristics'!$C:$C,0))),"",INDEX('Policy Characteristics'!L:L,MATCH($C936,'Policy Characteristics'!$C:$C,0)))</f>
        <v/>
      </c>
    </row>
    <row r="937" spans="1:18" s="350" customFormat="1" ht="19.95" customHeight="1">
      <c r="A937" s="363" t="str">
        <f>IF(ISBLANK(INDEX('Policy Characteristics'!A:A,MATCH($C937,'Policy Characteristics'!$C:$C,0))),"",INDEX('Policy Characteristics'!A:A,MATCH($C937,'Policy Characteristics'!$C:$C,0)))</f>
        <v>Industry</v>
      </c>
      <c r="B937" s="375" t="str">
        <f>IF(ISBLANK(INDEX('Policy Characteristics'!B:B,MATCH($C937,'Policy Characteristics'!$C:$C,0))),"",INDEX('Policy Characteristics'!B:B,MATCH($C937,'Policy Characteristics'!$C:$C,0)))</f>
        <v>Feedstock Shifting</v>
      </c>
      <c r="C937" s="363" t="str">
        <f t="shared" si="42"/>
        <v>Fraction of Feedstock Shifted</v>
      </c>
      <c r="D937" s="356" t="s">
        <v>859</v>
      </c>
      <c r="E937" s="255" t="s">
        <v>920</v>
      </c>
      <c r="F937" t="s">
        <v>860</v>
      </c>
      <c r="G937" s="255" t="s">
        <v>921</v>
      </c>
      <c r="H937" s="241">
        <v>2533</v>
      </c>
      <c r="I937" s="376" t="s">
        <v>741</v>
      </c>
      <c r="J937" s="377" t="str">
        <f>IF(ISBLANK(INDEX('Policy Characteristics'!D:D,MATCH($C937,'Policy Characteristics'!$C:$C,0))),"",INDEX('Policy Characteristics'!D:D,MATCH($C937,'Policy Characteristics'!$C:$C,0)))</f>
        <v>Feedstock Shifting</v>
      </c>
      <c r="K937" s="363"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63" t="str">
        <f>IF(ISBLANK(INDEX('Policy Characteristics'!I:I,MATCH($C937,'Policy Characteristics'!$C:$C,0))),"",INDEX('Policy Characteristics'!I:I,MATCH($C937,'Policy Characteristics'!$C:$C,0)))</f>
        <v>% of potential achieved</v>
      </c>
      <c r="P937" s="363"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63" t="str">
        <f>IF(ISBLANK(INDEX('Policy Characteristics'!K:K,MATCH($C937,'Policy Characteristics'!$C:$C,0))),"",INDEX('Policy Characteristics'!K:K,MATCH($C937,'Policy Characteristics'!$C:$C,0)))</f>
        <v/>
      </c>
      <c r="R937" s="363" t="str">
        <f>IF(ISBLANK(INDEX('Policy Characteristics'!L:L,MATCH($C937,'Policy Characteristics'!$C:$C,0))),"",INDEX('Policy Characteristics'!L:L,MATCH($C937,'Policy Characteristics'!$C:$C,0)))</f>
        <v/>
      </c>
    </row>
    <row r="938" spans="1:18" s="350" customFormat="1" ht="19.95" customHeight="1">
      <c r="A938" s="363" t="str">
        <f>IF(ISBLANK(INDEX('Policy Characteristics'!A:A,MATCH($C938,'Policy Characteristics'!$C:$C,0))),"",INDEX('Policy Characteristics'!A:A,MATCH($C938,'Policy Characteristics'!$C:$C,0)))</f>
        <v>Industry</v>
      </c>
      <c r="B938" s="375" t="str">
        <f>IF(ISBLANK(INDEX('Policy Characteristics'!B:B,MATCH($C938,'Policy Characteristics'!$C:$C,0))),"",INDEX('Policy Characteristics'!B:B,MATCH($C938,'Policy Characteristics'!$C:$C,0)))</f>
        <v>Feedstock Shifting</v>
      </c>
      <c r="C938" s="363" t="str">
        <f t="shared" si="42"/>
        <v>Fraction of Feedstock Shifted</v>
      </c>
      <c r="D938" s="356" t="s">
        <v>859</v>
      </c>
      <c r="E938" s="255" t="s">
        <v>922</v>
      </c>
      <c r="F938" t="s">
        <v>860</v>
      </c>
      <c r="G938" s="255" t="s">
        <v>923</v>
      </c>
      <c r="H938" s="241">
        <v>2534</v>
      </c>
      <c r="I938" s="376" t="s">
        <v>741</v>
      </c>
      <c r="J938" s="377" t="str">
        <f>IF(ISBLANK(INDEX('Policy Characteristics'!D:D,MATCH($C938,'Policy Characteristics'!$C:$C,0))),"",INDEX('Policy Characteristics'!D:D,MATCH($C938,'Policy Characteristics'!$C:$C,0)))</f>
        <v>Feedstock Shifting</v>
      </c>
      <c r="K938" s="363"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63" t="str">
        <f>IF(ISBLANK(INDEX('Policy Characteristics'!I:I,MATCH($C938,'Policy Characteristics'!$C:$C,0))),"",INDEX('Policy Characteristics'!I:I,MATCH($C938,'Policy Characteristics'!$C:$C,0)))</f>
        <v>% of potential achieved</v>
      </c>
      <c r="P938" s="363"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63" t="str">
        <f>IF(ISBLANK(INDEX('Policy Characteristics'!K:K,MATCH($C938,'Policy Characteristics'!$C:$C,0))),"",INDEX('Policy Characteristics'!K:K,MATCH($C938,'Policy Characteristics'!$C:$C,0)))</f>
        <v/>
      </c>
      <c r="R938" s="363" t="str">
        <f>IF(ISBLANK(INDEX('Policy Characteristics'!L:L,MATCH($C938,'Policy Characteristics'!$C:$C,0))),"",INDEX('Policy Characteristics'!L:L,MATCH($C938,'Policy Characteristics'!$C:$C,0)))</f>
        <v/>
      </c>
    </row>
    <row r="939" spans="1:18" s="350" customFormat="1" ht="19.95" customHeight="1">
      <c r="A939" s="363" t="str">
        <f>IF(ISBLANK(INDEX('Policy Characteristics'!A:A,MATCH($C939,'Policy Characteristics'!$C:$C,0))),"",INDEX('Policy Characteristics'!A:A,MATCH($C939,'Policy Characteristics'!$C:$C,0)))</f>
        <v>Industry</v>
      </c>
      <c r="B939" s="375" t="str">
        <f>IF(ISBLANK(INDEX('Policy Characteristics'!B:B,MATCH($C939,'Policy Characteristics'!$C:$C,0))),"",INDEX('Policy Characteristics'!B:B,MATCH($C939,'Policy Characteristics'!$C:$C,0)))</f>
        <v>Feedstock Shifting</v>
      </c>
      <c r="C939" s="363" t="str">
        <f t="shared" si="42"/>
        <v>Fraction of Feedstock Shifted</v>
      </c>
      <c r="D939" s="356" t="s">
        <v>859</v>
      </c>
      <c r="E939" s="255" t="s">
        <v>924</v>
      </c>
      <c r="F939" t="s">
        <v>860</v>
      </c>
      <c r="G939" s="255" t="s">
        <v>925</v>
      </c>
      <c r="H939" s="241">
        <v>2535</v>
      </c>
      <c r="I939" s="376" t="s">
        <v>741</v>
      </c>
      <c r="J939" s="377" t="str">
        <f>IF(ISBLANK(INDEX('Policy Characteristics'!D:D,MATCH($C939,'Policy Characteristics'!$C:$C,0))),"",INDEX('Policy Characteristics'!D:D,MATCH($C939,'Policy Characteristics'!$C:$C,0)))</f>
        <v>Feedstock Shifting</v>
      </c>
      <c r="K939" s="363"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63" t="str">
        <f>IF(ISBLANK(INDEX('Policy Characteristics'!I:I,MATCH($C939,'Policy Characteristics'!$C:$C,0))),"",INDEX('Policy Characteristics'!I:I,MATCH($C939,'Policy Characteristics'!$C:$C,0)))</f>
        <v>% of potential achieved</v>
      </c>
      <c r="P939" s="363"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63" t="str">
        <f>IF(ISBLANK(INDEX('Policy Characteristics'!K:K,MATCH($C939,'Policy Characteristics'!$C:$C,0))),"",INDEX('Policy Characteristics'!K:K,MATCH($C939,'Policy Characteristics'!$C:$C,0)))</f>
        <v/>
      </c>
      <c r="R939" s="363" t="str">
        <f>IF(ISBLANK(INDEX('Policy Characteristics'!L:L,MATCH($C939,'Policy Characteristics'!$C:$C,0))),"",INDEX('Policy Characteristics'!L:L,MATCH($C939,'Policy Characteristics'!$C:$C,0)))</f>
        <v/>
      </c>
    </row>
    <row r="940" spans="1:18" s="350" customFormat="1" ht="19.95" customHeight="1">
      <c r="A940" s="363" t="str">
        <f>IF(ISBLANK(INDEX('Policy Characteristics'!A:A,MATCH($C940,'Policy Characteristics'!$C:$C,0))),"",INDEX('Policy Characteristics'!A:A,MATCH($C940,'Policy Characteristics'!$C:$C,0)))</f>
        <v>Industry</v>
      </c>
      <c r="B940" s="375" t="str">
        <f>IF(ISBLANK(INDEX('Policy Characteristics'!B:B,MATCH($C940,'Policy Characteristics'!$C:$C,0))),"",INDEX('Policy Characteristics'!B:B,MATCH($C940,'Policy Characteristics'!$C:$C,0)))</f>
        <v>Feedstock Shifting</v>
      </c>
      <c r="C940" s="363" t="str">
        <f t="shared" si="42"/>
        <v>Fraction of Feedstock Shifted</v>
      </c>
      <c r="D940" s="356" t="s">
        <v>859</v>
      </c>
      <c r="E940" s="255" t="s">
        <v>926</v>
      </c>
      <c r="F940" t="s">
        <v>860</v>
      </c>
      <c r="G940" s="255" t="s">
        <v>927</v>
      </c>
      <c r="H940" s="241">
        <v>2536</v>
      </c>
      <c r="I940" s="376" t="s">
        <v>741</v>
      </c>
      <c r="J940" s="377" t="str">
        <f>IF(ISBLANK(INDEX('Policy Characteristics'!D:D,MATCH($C940,'Policy Characteristics'!$C:$C,0))),"",INDEX('Policy Characteristics'!D:D,MATCH($C940,'Policy Characteristics'!$C:$C,0)))</f>
        <v>Feedstock Shifting</v>
      </c>
      <c r="K940" s="363"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63" t="str">
        <f>IF(ISBLANK(INDEX('Policy Characteristics'!I:I,MATCH($C940,'Policy Characteristics'!$C:$C,0))),"",INDEX('Policy Characteristics'!I:I,MATCH($C940,'Policy Characteristics'!$C:$C,0)))</f>
        <v>% of potential achieved</v>
      </c>
      <c r="P940" s="363"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63" t="str">
        <f>IF(ISBLANK(INDEX('Policy Characteristics'!K:K,MATCH($C940,'Policy Characteristics'!$C:$C,0))),"",INDEX('Policy Characteristics'!K:K,MATCH($C940,'Policy Characteristics'!$C:$C,0)))</f>
        <v/>
      </c>
      <c r="R940" s="363" t="str">
        <f>IF(ISBLANK(INDEX('Policy Characteristics'!L:L,MATCH($C940,'Policy Characteristics'!$C:$C,0))),"",INDEX('Policy Characteristics'!L:L,MATCH($C940,'Policy Characteristics'!$C:$C,0)))</f>
        <v/>
      </c>
    </row>
    <row r="941" spans="1:18" s="350" customFormat="1" ht="19.95" customHeight="1">
      <c r="A941" s="363" t="str">
        <f>IF(ISBLANK(INDEX('Policy Characteristics'!A:A,MATCH($C941,'Policy Characteristics'!$C:$C,0))),"",INDEX('Policy Characteristics'!A:A,MATCH($C941,'Policy Characteristics'!$C:$C,0)))</f>
        <v>Industry</v>
      </c>
      <c r="B941" s="375" t="str">
        <f>IF(ISBLANK(INDEX('Policy Characteristics'!B:B,MATCH($C941,'Policy Characteristics'!$C:$C,0))),"",INDEX('Policy Characteristics'!B:B,MATCH($C941,'Policy Characteristics'!$C:$C,0)))</f>
        <v>Feedstock Shifting</v>
      </c>
      <c r="C941" s="363" t="str">
        <f t="shared" si="42"/>
        <v>Fraction of Feedstock Shifted</v>
      </c>
      <c r="D941" s="356" t="s">
        <v>859</v>
      </c>
      <c r="E941" s="255" t="s">
        <v>928</v>
      </c>
      <c r="F941" t="s">
        <v>860</v>
      </c>
      <c r="G941" s="255" t="s">
        <v>929</v>
      </c>
      <c r="H941" s="241">
        <v>2537</v>
      </c>
      <c r="I941" s="376" t="s">
        <v>741</v>
      </c>
      <c r="J941" s="377" t="str">
        <f>IF(ISBLANK(INDEX('Policy Characteristics'!D:D,MATCH($C941,'Policy Characteristics'!$C:$C,0))),"",INDEX('Policy Characteristics'!D:D,MATCH($C941,'Policy Characteristics'!$C:$C,0)))</f>
        <v>Feedstock Shifting</v>
      </c>
      <c r="K941" s="363"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63" t="str">
        <f>IF(ISBLANK(INDEX('Policy Characteristics'!I:I,MATCH($C941,'Policy Characteristics'!$C:$C,0))),"",INDEX('Policy Characteristics'!I:I,MATCH($C941,'Policy Characteristics'!$C:$C,0)))</f>
        <v>% of potential achieved</v>
      </c>
      <c r="P941" s="363"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63" t="str">
        <f>IF(ISBLANK(INDEX('Policy Characteristics'!K:K,MATCH($C941,'Policy Characteristics'!$C:$C,0))),"",INDEX('Policy Characteristics'!K:K,MATCH($C941,'Policy Characteristics'!$C:$C,0)))</f>
        <v/>
      </c>
      <c r="R941" s="363" t="str">
        <f>IF(ISBLANK(INDEX('Policy Characteristics'!L:L,MATCH($C941,'Policy Characteristics'!$C:$C,0))),"",INDEX('Policy Characteristics'!L:L,MATCH($C941,'Policy Characteristics'!$C:$C,0)))</f>
        <v/>
      </c>
    </row>
    <row r="942" spans="1:18" s="350" customFormat="1" ht="19.95" customHeight="1">
      <c r="A942" s="363" t="str">
        <f>IF(ISBLANK(INDEX('Policy Characteristics'!A:A,MATCH($C942,'Policy Characteristics'!$C:$C,0))),"",INDEX('Policy Characteristics'!A:A,MATCH($C942,'Policy Characteristics'!$C:$C,0)))</f>
        <v>Industry</v>
      </c>
      <c r="B942" s="375" t="str">
        <f>IF(ISBLANK(INDEX('Policy Characteristics'!B:B,MATCH($C942,'Policy Characteristics'!$C:$C,0))),"",INDEX('Policy Characteristics'!B:B,MATCH($C942,'Policy Characteristics'!$C:$C,0)))</f>
        <v>Feedstock Shifting</v>
      </c>
      <c r="C942" s="363" t="str">
        <f t="shared" si="42"/>
        <v>Fraction of Feedstock Shifted</v>
      </c>
      <c r="D942" s="356" t="s">
        <v>859</v>
      </c>
      <c r="E942" s="255" t="s">
        <v>930</v>
      </c>
      <c r="F942" t="s">
        <v>860</v>
      </c>
      <c r="G942" s="255" t="s">
        <v>931</v>
      </c>
      <c r="H942" s="241">
        <v>2538</v>
      </c>
      <c r="I942" s="376" t="s">
        <v>741</v>
      </c>
      <c r="J942" s="377" t="str">
        <f>IF(ISBLANK(INDEX('Policy Characteristics'!D:D,MATCH($C942,'Policy Characteristics'!$C:$C,0))),"",INDEX('Policy Characteristics'!D:D,MATCH($C942,'Policy Characteristics'!$C:$C,0)))</f>
        <v>Feedstock Shifting</v>
      </c>
      <c r="K942" s="363"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63" t="str">
        <f>IF(ISBLANK(INDEX('Policy Characteristics'!I:I,MATCH($C942,'Policy Characteristics'!$C:$C,0))),"",INDEX('Policy Characteristics'!I:I,MATCH($C942,'Policy Characteristics'!$C:$C,0)))</f>
        <v>% of potential achieved</v>
      </c>
      <c r="P942" s="363"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63" t="str">
        <f>IF(ISBLANK(INDEX('Policy Characteristics'!K:K,MATCH($C942,'Policy Characteristics'!$C:$C,0))),"",INDEX('Policy Characteristics'!K:K,MATCH($C942,'Policy Characteristics'!$C:$C,0)))</f>
        <v/>
      </c>
      <c r="R942" s="363" t="str">
        <f>IF(ISBLANK(INDEX('Policy Characteristics'!L:L,MATCH($C942,'Policy Characteristics'!$C:$C,0))),"",INDEX('Policy Characteristics'!L:L,MATCH($C942,'Policy Characteristics'!$C:$C,0)))</f>
        <v/>
      </c>
    </row>
    <row r="943" spans="1:18" s="350" customFormat="1" ht="19.95" customHeight="1">
      <c r="A943" s="363" t="str">
        <f>IF(ISBLANK(INDEX('Policy Characteristics'!A:A,MATCH($C943,'Policy Characteristics'!$C:$C,0))),"",INDEX('Policy Characteristics'!A:A,MATCH($C943,'Policy Characteristics'!$C:$C,0)))</f>
        <v>Industry</v>
      </c>
      <c r="B943" s="375" t="str">
        <f>IF(ISBLANK(INDEX('Policy Characteristics'!B:B,MATCH($C943,'Policy Characteristics'!$C:$C,0))),"",INDEX('Policy Characteristics'!B:B,MATCH($C943,'Policy Characteristics'!$C:$C,0)))</f>
        <v>Feedstock Shifting</v>
      </c>
      <c r="C943" s="363" t="str">
        <f t="shared" si="42"/>
        <v>Fraction of Feedstock Shifted</v>
      </c>
      <c r="D943" s="356" t="s">
        <v>859</v>
      </c>
      <c r="E943" s="255" t="s">
        <v>932</v>
      </c>
      <c r="F943" t="s">
        <v>860</v>
      </c>
      <c r="G943" s="255" t="s">
        <v>933</v>
      </c>
      <c r="H943" s="241">
        <v>2539</v>
      </c>
      <c r="I943" s="376" t="s">
        <v>741</v>
      </c>
      <c r="J943" s="377" t="str">
        <f>IF(ISBLANK(INDEX('Policy Characteristics'!D:D,MATCH($C943,'Policy Characteristics'!$C:$C,0))),"",INDEX('Policy Characteristics'!D:D,MATCH($C943,'Policy Characteristics'!$C:$C,0)))</f>
        <v>Feedstock Shifting</v>
      </c>
      <c r="K943" s="363"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63" t="str">
        <f>IF(ISBLANK(INDEX('Policy Characteristics'!I:I,MATCH($C943,'Policy Characteristics'!$C:$C,0))),"",INDEX('Policy Characteristics'!I:I,MATCH($C943,'Policy Characteristics'!$C:$C,0)))</f>
        <v>% of potential achieved</v>
      </c>
      <c r="P943" s="363"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63" t="str">
        <f>IF(ISBLANK(INDEX('Policy Characteristics'!K:K,MATCH($C943,'Policy Characteristics'!$C:$C,0))),"",INDEX('Policy Characteristics'!K:K,MATCH($C943,'Policy Characteristics'!$C:$C,0)))</f>
        <v/>
      </c>
      <c r="R943" s="363" t="str">
        <f>IF(ISBLANK(INDEX('Policy Characteristics'!L:L,MATCH($C943,'Policy Characteristics'!$C:$C,0))),"",INDEX('Policy Characteristics'!L:L,MATCH($C943,'Policy Characteristics'!$C:$C,0)))</f>
        <v/>
      </c>
    </row>
    <row r="944" spans="1:18" s="350" customFormat="1" ht="19.95" customHeight="1">
      <c r="A944" s="363" t="str">
        <f>IF(ISBLANK(INDEX('Policy Characteristics'!A:A,MATCH($C944,'Policy Characteristics'!$C:$C,0))),"",INDEX('Policy Characteristics'!A:A,MATCH($C944,'Policy Characteristics'!$C:$C,0)))</f>
        <v>Industry</v>
      </c>
      <c r="B944" s="375" t="str">
        <f>IF(ISBLANK(INDEX('Policy Characteristics'!B:B,MATCH($C944,'Policy Characteristics'!$C:$C,0))),"",INDEX('Policy Characteristics'!B:B,MATCH($C944,'Policy Characteristics'!$C:$C,0)))</f>
        <v>Feedstock Shifting</v>
      </c>
      <c r="C944" s="363" t="str">
        <f t="shared" si="42"/>
        <v>Fraction of Feedstock Shifted</v>
      </c>
      <c r="D944" s="356" t="s">
        <v>861</v>
      </c>
      <c r="E944" s="255" t="s">
        <v>914</v>
      </c>
      <c r="F944" t="s">
        <v>862</v>
      </c>
      <c r="G944" s="255" t="s">
        <v>915</v>
      </c>
      <c r="H944" s="241">
        <v>2540</v>
      </c>
      <c r="I944" s="376" t="s">
        <v>741</v>
      </c>
      <c r="J944" s="377" t="str">
        <f>IF(ISBLANK(INDEX('Policy Characteristics'!D:D,MATCH($C944,'Policy Characteristics'!$C:$C,0))),"",INDEX('Policy Characteristics'!D:D,MATCH($C944,'Policy Characteristics'!$C:$C,0)))</f>
        <v>Feedstock Shifting</v>
      </c>
      <c r="K944" s="363"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63" t="str">
        <f>IF(ISBLANK(INDEX('Policy Characteristics'!I:I,MATCH($C944,'Policy Characteristics'!$C:$C,0))),"",INDEX('Policy Characteristics'!I:I,MATCH($C944,'Policy Characteristics'!$C:$C,0)))</f>
        <v>% of potential achieved</v>
      </c>
      <c r="P944" s="363"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63" t="str">
        <f>IF(ISBLANK(INDEX('Policy Characteristics'!K:K,MATCH($C944,'Policy Characteristics'!$C:$C,0))),"",INDEX('Policy Characteristics'!K:K,MATCH($C944,'Policy Characteristics'!$C:$C,0)))</f>
        <v/>
      </c>
      <c r="R944" s="363" t="str">
        <f>IF(ISBLANK(INDEX('Policy Characteristics'!L:L,MATCH($C944,'Policy Characteristics'!$C:$C,0))),"",INDEX('Policy Characteristics'!L:L,MATCH($C944,'Policy Characteristics'!$C:$C,0)))</f>
        <v/>
      </c>
    </row>
    <row r="945" spans="1:18" s="350" customFormat="1" ht="19.95" customHeight="1">
      <c r="A945" s="380" t="str">
        <f>IF(ISBLANK(INDEX('Policy Characteristics'!A:A,MATCH($C945,'Policy Characteristics'!$C:$C,0))),"",INDEX('Policy Characteristics'!A:A,MATCH($C945,'Policy Characteristics'!$C:$C,0)))</f>
        <v>Industry</v>
      </c>
      <c r="B945" s="381" t="str">
        <f>IF(ISBLANK(INDEX('Policy Characteristics'!B:B,MATCH($C945,'Policy Characteristics'!$C:$C,0))),"",INDEX('Policy Characteristics'!B:B,MATCH($C945,'Policy Characteristics'!$C:$C,0)))</f>
        <v>Feedstock Shifting</v>
      </c>
      <c r="C945" s="380" t="str">
        <f t="shared" si="42"/>
        <v>Fraction of Feedstock Shifted</v>
      </c>
      <c r="D945" s="382" t="s">
        <v>861</v>
      </c>
      <c r="E945" s="384" t="s">
        <v>916</v>
      </c>
      <c r="F945" s="383" t="s">
        <v>862</v>
      </c>
      <c r="G945" s="384" t="s">
        <v>917</v>
      </c>
      <c r="H945" s="386">
        <v>2541</v>
      </c>
      <c r="I945" s="376" t="s">
        <v>731</v>
      </c>
      <c r="J945" s="377" t="str">
        <f>IF(ISBLANK(INDEX('Policy Characteristics'!D:D,MATCH($C945,'Policy Characteristics'!$C:$C,0))),"",INDEX('Policy Characteristics'!D:D,MATCH($C945,'Policy Characteristics'!$C:$C,0)))</f>
        <v>Feedstock Shifting</v>
      </c>
      <c r="K945" s="363"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63" t="str">
        <f>IF(ISBLANK(INDEX('Policy Characteristics'!I:I,MATCH($C945,'Policy Characteristics'!$C:$C,0))),"",INDEX('Policy Characteristics'!I:I,MATCH($C945,'Policy Characteristics'!$C:$C,0)))</f>
        <v>% of potential achieved</v>
      </c>
      <c r="P945" s="363"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63" t="str">
        <f>IF(ISBLANK(INDEX('Policy Characteristics'!K:K,MATCH($C945,'Policy Characteristics'!$C:$C,0))),"",INDEX('Policy Characteristics'!K:K,MATCH($C945,'Policy Characteristics'!$C:$C,0)))</f>
        <v/>
      </c>
      <c r="R945" s="363" t="str">
        <f>IF(ISBLANK(INDEX('Policy Characteristics'!L:L,MATCH($C945,'Policy Characteristics'!$C:$C,0))),"",INDEX('Policy Characteristics'!L:L,MATCH($C945,'Policy Characteristics'!$C:$C,0)))</f>
        <v/>
      </c>
    </row>
    <row r="946" spans="1:18" s="350" customFormat="1" ht="19.95" customHeight="1">
      <c r="A946" s="363" t="str">
        <f>IF(ISBLANK(INDEX('Policy Characteristics'!A:A,MATCH($C946,'Policy Characteristics'!$C:$C,0))),"",INDEX('Policy Characteristics'!A:A,MATCH($C946,'Policy Characteristics'!$C:$C,0)))</f>
        <v>Industry</v>
      </c>
      <c r="B946" s="375" t="str">
        <f>IF(ISBLANK(INDEX('Policy Characteristics'!B:B,MATCH($C946,'Policy Characteristics'!$C:$C,0))),"",INDEX('Policy Characteristics'!B:B,MATCH($C946,'Policy Characteristics'!$C:$C,0)))</f>
        <v>Feedstock Shifting</v>
      </c>
      <c r="C946" s="363" t="str">
        <f t="shared" si="42"/>
        <v>Fraction of Feedstock Shifted</v>
      </c>
      <c r="D946" s="356" t="s">
        <v>861</v>
      </c>
      <c r="E946" s="255" t="s">
        <v>918</v>
      </c>
      <c r="F946" t="s">
        <v>862</v>
      </c>
      <c r="G946" s="255" t="s">
        <v>919</v>
      </c>
      <c r="H946" s="241">
        <v>2542</v>
      </c>
      <c r="I946" s="376" t="s">
        <v>731</v>
      </c>
      <c r="J946" s="377" t="str">
        <f>IF(ISBLANK(INDEX('Policy Characteristics'!D:D,MATCH($C946,'Policy Characteristics'!$C:$C,0))),"",INDEX('Policy Characteristics'!D:D,MATCH($C946,'Policy Characteristics'!$C:$C,0)))</f>
        <v>Feedstock Shifting</v>
      </c>
      <c r="K946" s="363"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63" t="str">
        <f>IF(ISBLANK(INDEX('Policy Characteristics'!I:I,MATCH($C946,'Policy Characteristics'!$C:$C,0))),"",INDEX('Policy Characteristics'!I:I,MATCH($C946,'Policy Characteristics'!$C:$C,0)))</f>
        <v>% of potential achieved</v>
      </c>
      <c r="P946" s="363"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63" t="str">
        <f>IF(ISBLANK(INDEX('Policy Characteristics'!K:K,MATCH($C946,'Policy Characteristics'!$C:$C,0))),"",INDEX('Policy Characteristics'!K:K,MATCH($C946,'Policy Characteristics'!$C:$C,0)))</f>
        <v/>
      </c>
      <c r="R946" s="363" t="str">
        <f>IF(ISBLANK(INDEX('Policy Characteristics'!L:L,MATCH($C946,'Policy Characteristics'!$C:$C,0))),"",INDEX('Policy Characteristics'!L:L,MATCH($C946,'Policy Characteristics'!$C:$C,0)))</f>
        <v/>
      </c>
    </row>
    <row r="947" spans="1:18" s="350" customFormat="1" ht="19.95" customHeight="1">
      <c r="A947" s="363" t="str">
        <f>IF(ISBLANK(INDEX('Policy Characteristics'!A:A,MATCH($C947,'Policy Characteristics'!$C:$C,0))),"",INDEX('Policy Characteristics'!A:A,MATCH($C947,'Policy Characteristics'!$C:$C,0)))</f>
        <v>Industry</v>
      </c>
      <c r="B947" s="375" t="str">
        <f>IF(ISBLANK(INDEX('Policy Characteristics'!B:B,MATCH($C947,'Policy Characteristics'!$C:$C,0))),"",INDEX('Policy Characteristics'!B:B,MATCH($C947,'Policy Characteristics'!$C:$C,0)))</f>
        <v>Feedstock Shifting</v>
      </c>
      <c r="C947" s="363" t="str">
        <f t="shared" si="42"/>
        <v>Fraction of Feedstock Shifted</v>
      </c>
      <c r="D947" s="356" t="s">
        <v>861</v>
      </c>
      <c r="E947" s="255" t="s">
        <v>920</v>
      </c>
      <c r="F947" t="s">
        <v>862</v>
      </c>
      <c r="G947" s="255" t="s">
        <v>921</v>
      </c>
      <c r="H947" s="241">
        <v>2543</v>
      </c>
      <c r="I947" s="376" t="s">
        <v>741</v>
      </c>
      <c r="J947" s="377" t="str">
        <f>IF(ISBLANK(INDEX('Policy Characteristics'!D:D,MATCH($C947,'Policy Characteristics'!$C:$C,0))),"",INDEX('Policy Characteristics'!D:D,MATCH($C947,'Policy Characteristics'!$C:$C,0)))</f>
        <v>Feedstock Shifting</v>
      </c>
      <c r="K947" s="363"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63" t="str">
        <f>IF(ISBLANK(INDEX('Policy Characteristics'!I:I,MATCH($C947,'Policy Characteristics'!$C:$C,0))),"",INDEX('Policy Characteristics'!I:I,MATCH($C947,'Policy Characteristics'!$C:$C,0)))</f>
        <v>% of potential achieved</v>
      </c>
      <c r="P947" s="363"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63" t="str">
        <f>IF(ISBLANK(INDEX('Policy Characteristics'!K:K,MATCH($C947,'Policy Characteristics'!$C:$C,0))),"",INDEX('Policy Characteristics'!K:K,MATCH($C947,'Policy Characteristics'!$C:$C,0)))</f>
        <v/>
      </c>
      <c r="R947" s="363" t="str">
        <f>IF(ISBLANK(INDEX('Policy Characteristics'!L:L,MATCH($C947,'Policy Characteristics'!$C:$C,0))),"",INDEX('Policy Characteristics'!L:L,MATCH($C947,'Policy Characteristics'!$C:$C,0)))</f>
        <v/>
      </c>
    </row>
    <row r="948" spans="1:18" s="350" customFormat="1" ht="19.95" customHeight="1">
      <c r="A948" s="380" t="str">
        <f>IF(ISBLANK(INDEX('Policy Characteristics'!A:A,MATCH($C948,'Policy Characteristics'!$C:$C,0))),"",INDEX('Policy Characteristics'!A:A,MATCH($C948,'Policy Characteristics'!$C:$C,0)))</f>
        <v>Industry</v>
      </c>
      <c r="B948" s="381" t="str">
        <f>IF(ISBLANK(INDEX('Policy Characteristics'!B:B,MATCH($C948,'Policy Characteristics'!$C:$C,0))),"",INDEX('Policy Characteristics'!B:B,MATCH($C948,'Policy Characteristics'!$C:$C,0)))</f>
        <v>Feedstock Shifting</v>
      </c>
      <c r="C948" s="380" t="str">
        <f t="shared" si="42"/>
        <v>Fraction of Feedstock Shifted</v>
      </c>
      <c r="D948" s="382" t="s">
        <v>861</v>
      </c>
      <c r="E948" s="384" t="s">
        <v>922</v>
      </c>
      <c r="F948" s="383" t="s">
        <v>862</v>
      </c>
      <c r="G948" s="384" t="s">
        <v>923</v>
      </c>
      <c r="H948" s="386">
        <v>2544</v>
      </c>
      <c r="I948" s="376" t="s">
        <v>731</v>
      </c>
      <c r="J948" s="377" t="str">
        <f>IF(ISBLANK(INDEX('Policy Characteristics'!D:D,MATCH($C948,'Policy Characteristics'!$C:$C,0))),"",INDEX('Policy Characteristics'!D:D,MATCH($C948,'Policy Characteristics'!$C:$C,0)))</f>
        <v>Feedstock Shifting</v>
      </c>
      <c r="K948" s="363"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63" t="str">
        <f>IF(ISBLANK(INDEX('Policy Characteristics'!I:I,MATCH($C948,'Policy Characteristics'!$C:$C,0))),"",INDEX('Policy Characteristics'!I:I,MATCH($C948,'Policy Characteristics'!$C:$C,0)))</f>
        <v>% of potential achieved</v>
      </c>
      <c r="P948" s="363"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63" t="str">
        <f>IF(ISBLANK(INDEX('Policy Characteristics'!K:K,MATCH($C948,'Policy Characteristics'!$C:$C,0))),"",INDEX('Policy Characteristics'!K:K,MATCH($C948,'Policy Characteristics'!$C:$C,0)))</f>
        <v/>
      </c>
      <c r="R948" s="363" t="str">
        <f>IF(ISBLANK(INDEX('Policy Characteristics'!L:L,MATCH($C948,'Policy Characteristics'!$C:$C,0))),"",INDEX('Policy Characteristics'!L:L,MATCH($C948,'Policy Characteristics'!$C:$C,0)))</f>
        <v/>
      </c>
    </row>
    <row r="949" spans="1:18" s="350" customFormat="1" ht="19.95" customHeight="1">
      <c r="A949" s="363" t="str">
        <f>IF(ISBLANK(INDEX('Policy Characteristics'!A:A,MATCH($C949,'Policy Characteristics'!$C:$C,0))),"",INDEX('Policy Characteristics'!A:A,MATCH($C949,'Policy Characteristics'!$C:$C,0)))</f>
        <v>Industry</v>
      </c>
      <c r="B949" s="375" t="str">
        <f>IF(ISBLANK(INDEX('Policy Characteristics'!B:B,MATCH($C949,'Policy Characteristics'!$C:$C,0))),"",INDEX('Policy Characteristics'!B:B,MATCH($C949,'Policy Characteristics'!$C:$C,0)))</f>
        <v>Feedstock Shifting</v>
      </c>
      <c r="C949" s="363" t="str">
        <f t="shared" si="42"/>
        <v>Fraction of Feedstock Shifted</v>
      </c>
      <c r="D949" s="356" t="s">
        <v>861</v>
      </c>
      <c r="E949" s="255" t="s">
        <v>924</v>
      </c>
      <c r="F949" t="s">
        <v>862</v>
      </c>
      <c r="G949" s="255" t="s">
        <v>925</v>
      </c>
      <c r="H949" s="241">
        <v>2545</v>
      </c>
      <c r="I949" s="376" t="s">
        <v>741</v>
      </c>
      <c r="J949" s="377" t="str">
        <f>IF(ISBLANK(INDEX('Policy Characteristics'!D:D,MATCH($C949,'Policy Characteristics'!$C:$C,0))),"",INDEX('Policy Characteristics'!D:D,MATCH($C949,'Policy Characteristics'!$C:$C,0)))</f>
        <v>Feedstock Shifting</v>
      </c>
      <c r="K949" s="363"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63" t="str">
        <f>IF(ISBLANK(INDEX('Policy Characteristics'!I:I,MATCH($C949,'Policy Characteristics'!$C:$C,0))),"",INDEX('Policy Characteristics'!I:I,MATCH($C949,'Policy Characteristics'!$C:$C,0)))</f>
        <v>% of potential achieved</v>
      </c>
      <c r="P949" s="363"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63" t="str">
        <f>IF(ISBLANK(INDEX('Policy Characteristics'!K:K,MATCH($C949,'Policy Characteristics'!$C:$C,0))),"",INDEX('Policy Characteristics'!K:K,MATCH($C949,'Policy Characteristics'!$C:$C,0)))</f>
        <v/>
      </c>
      <c r="R949" s="363" t="str">
        <f>IF(ISBLANK(INDEX('Policy Characteristics'!L:L,MATCH($C949,'Policy Characteristics'!$C:$C,0))),"",INDEX('Policy Characteristics'!L:L,MATCH($C949,'Policy Characteristics'!$C:$C,0)))</f>
        <v/>
      </c>
    </row>
    <row r="950" spans="1:18" s="350" customFormat="1" ht="19.95" customHeight="1">
      <c r="A950" s="380" t="str">
        <f>IF(ISBLANK(INDEX('Policy Characteristics'!A:A,MATCH($C950,'Policy Characteristics'!$C:$C,0))),"",INDEX('Policy Characteristics'!A:A,MATCH($C950,'Policy Characteristics'!$C:$C,0)))</f>
        <v>Industry</v>
      </c>
      <c r="B950" s="381" t="str">
        <f>IF(ISBLANK(INDEX('Policy Characteristics'!B:B,MATCH($C950,'Policy Characteristics'!$C:$C,0))),"",INDEX('Policy Characteristics'!B:B,MATCH($C950,'Policy Characteristics'!$C:$C,0)))</f>
        <v>Feedstock Shifting</v>
      </c>
      <c r="C950" s="380" t="str">
        <f t="shared" si="42"/>
        <v>Fraction of Feedstock Shifted</v>
      </c>
      <c r="D950" s="382" t="s">
        <v>861</v>
      </c>
      <c r="E950" s="384" t="s">
        <v>926</v>
      </c>
      <c r="F950" s="383" t="s">
        <v>862</v>
      </c>
      <c r="G950" s="384" t="s">
        <v>927</v>
      </c>
      <c r="H950" s="386">
        <v>2546</v>
      </c>
      <c r="I950" s="376" t="s">
        <v>731</v>
      </c>
      <c r="J950" s="377" t="str">
        <f>IF(ISBLANK(INDEX('Policy Characteristics'!D:D,MATCH($C950,'Policy Characteristics'!$C:$C,0))),"",INDEX('Policy Characteristics'!D:D,MATCH($C950,'Policy Characteristics'!$C:$C,0)))</f>
        <v>Feedstock Shifting</v>
      </c>
      <c r="K950" s="363"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63" t="str">
        <f>IF(ISBLANK(INDEX('Policy Characteristics'!I:I,MATCH($C950,'Policy Characteristics'!$C:$C,0))),"",INDEX('Policy Characteristics'!I:I,MATCH($C950,'Policy Characteristics'!$C:$C,0)))</f>
        <v>% of potential achieved</v>
      </c>
      <c r="P950" s="363"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63" t="str">
        <f>IF(ISBLANK(INDEX('Policy Characteristics'!K:K,MATCH($C950,'Policy Characteristics'!$C:$C,0))),"",INDEX('Policy Characteristics'!K:K,MATCH($C950,'Policy Characteristics'!$C:$C,0)))</f>
        <v/>
      </c>
      <c r="R950" s="363" t="str">
        <f>IF(ISBLANK(INDEX('Policy Characteristics'!L:L,MATCH($C950,'Policy Characteristics'!$C:$C,0))),"",INDEX('Policy Characteristics'!L:L,MATCH($C950,'Policy Characteristics'!$C:$C,0)))</f>
        <v/>
      </c>
    </row>
    <row r="951" spans="1:18" s="350" customFormat="1" ht="19.95" customHeight="1">
      <c r="A951" s="380" t="str">
        <f>IF(ISBLANK(INDEX('Policy Characteristics'!A:A,MATCH($C951,'Policy Characteristics'!$C:$C,0))),"",INDEX('Policy Characteristics'!A:A,MATCH($C951,'Policy Characteristics'!$C:$C,0)))</f>
        <v>Industry</v>
      </c>
      <c r="B951" s="381" t="str">
        <f>IF(ISBLANK(INDEX('Policy Characteristics'!B:B,MATCH($C951,'Policy Characteristics'!$C:$C,0))),"",INDEX('Policy Characteristics'!B:B,MATCH($C951,'Policy Characteristics'!$C:$C,0)))</f>
        <v>Feedstock Shifting</v>
      </c>
      <c r="C951" s="380" t="str">
        <f t="shared" si="42"/>
        <v>Fraction of Feedstock Shifted</v>
      </c>
      <c r="D951" s="382" t="s">
        <v>861</v>
      </c>
      <c r="E951" s="384" t="s">
        <v>928</v>
      </c>
      <c r="F951" s="383" t="s">
        <v>862</v>
      </c>
      <c r="G951" s="384" t="s">
        <v>929</v>
      </c>
      <c r="H951" s="386">
        <v>2547</v>
      </c>
      <c r="I951" s="376" t="s">
        <v>731</v>
      </c>
      <c r="J951" s="377" t="str">
        <f>IF(ISBLANK(INDEX('Policy Characteristics'!D:D,MATCH($C951,'Policy Characteristics'!$C:$C,0))),"",INDEX('Policy Characteristics'!D:D,MATCH($C951,'Policy Characteristics'!$C:$C,0)))</f>
        <v>Feedstock Shifting</v>
      </c>
      <c r="K951" s="363"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63" t="str">
        <f>IF(ISBLANK(INDEX('Policy Characteristics'!I:I,MATCH($C951,'Policy Characteristics'!$C:$C,0))),"",INDEX('Policy Characteristics'!I:I,MATCH($C951,'Policy Characteristics'!$C:$C,0)))</f>
        <v>% of potential achieved</v>
      </c>
      <c r="P951" s="363"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63" t="str">
        <f>IF(ISBLANK(INDEX('Policy Characteristics'!K:K,MATCH($C951,'Policy Characteristics'!$C:$C,0))),"",INDEX('Policy Characteristics'!K:K,MATCH($C951,'Policy Characteristics'!$C:$C,0)))</f>
        <v/>
      </c>
      <c r="R951" s="363" t="str">
        <f>IF(ISBLANK(INDEX('Policy Characteristics'!L:L,MATCH($C951,'Policy Characteristics'!$C:$C,0))),"",INDEX('Policy Characteristics'!L:L,MATCH($C951,'Policy Characteristics'!$C:$C,0)))</f>
        <v/>
      </c>
    </row>
    <row r="952" spans="1:18" s="350" customFormat="1" ht="19.95" customHeight="1">
      <c r="A952" s="380" t="str">
        <f>IF(ISBLANK(INDEX('Policy Characteristics'!A:A,MATCH($C952,'Policy Characteristics'!$C:$C,0))),"",INDEX('Policy Characteristics'!A:A,MATCH($C952,'Policy Characteristics'!$C:$C,0)))</f>
        <v>Industry</v>
      </c>
      <c r="B952" s="381" t="str">
        <f>IF(ISBLANK(INDEX('Policy Characteristics'!B:B,MATCH($C952,'Policy Characteristics'!$C:$C,0))),"",INDEX('Policy Characteristics'!B:B,MATCH($C952,'Policy Characteristics'!$C:$C,0)))</f>
        <v>Feedstock Shifting</v>
      </c>
      <c r="C952" s="380" t="str">
        <f t="shared" si="42"/>
        <v>Fraction of Feedstock Shifted</v>
      </c>
      <c r="D952" s="382" t="s">
        <v>861</v>
      </c>
      <c r="E952" s="384" t="s">
        <v>930</v>
      </c>
      <c r="F952" s="383" t="s">
        <v>862</v>
      </c>
      <c r="G952" s="384" t="s">
        <v>931</v>
      </c>
      <c r="H952" s="386">
        <v>2548</v>
      </c>
      <c r="I952" s="376" t="s">
        <v>731</v>
      </c>
      <c r="J952" s="377" t="str">
        <f>IF(ISBLANK(INDEX('Policy Characteristics'!D:D,MATCH($C952,'Policy Characteristics'!$C:$C,0))),"",INDEX('Policy Characteristics'!D:D,MATCH($C952,'Policy Characteristics'!$C:$C,0)))</f>
        <v>Feedstock Shifting</v>
      </c>
      <c r="K952" s="363"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63" t="str">
        <f>IF(ISBLANK(INDEX('Policy Characteristics'!I:I,MATCH($C952,'Policy Characteristics'!$C:$C,0))),"",INDEX('Policy Characteristics'!I:I,MATCH($C952,'Policy Characteristics'!$C:$C,0)))</f>
        <v>% of potential achieved</v>
      </c>
      <c r="P952" s="363"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63" t="str">
        <f>IF(ISBLANK(INDEX('Policy Characteristics'!K:K,MATCH($C952,'Policy Characteristics'!$C:$C,0))),"",INDEX('Policy Characteristics'!K:K,MATCH($C952,'Policy Characteristics'!$C:$C,0)))</f>
        <v/>
      </c>
      <c r="R952" s="363" t="str">
        <f>IF(ISBLANK(INDEX('Policy Characteristics'!L:L,MATCH($C952,'Policy Characteristics'!$C:$C,0))),"",INDEX('Policy Characteristics'!L:L,MATCH($C952,'Policy Characteristics'!$C:$C,0)))</f>
        <v/>
      </c>
    </row>
    <row r="953" spans="1:18" s="350" customFormat="1" ht="19.95" customHeight="1">
      <c r="A953" s="363" t="str">
        <f>IF(ISBLANK(INDEX('Policy Characteristics'!A:A,MATCH($C953,'Policy Characteristics'!$C:$C,0))),"",INDEX('Policy Characteristics'!A:A,MATCH($C953,'Policy Characteristics'!$C:$C,0)))</f>
        <v>Industry</v>
      </c>
      <c r="B953" s="375" t="str">
        <f>IF(ISBLANK(INDEX('Policy Characteristics'!B:B,MATCH($C953,'Policy Characteristics'!$C:$C,0))),"",INDEX('Policy Characteristics'!B:B,MATCH($C953,'Policy Characteristics'!$C:$C,0)))</f>
        <v>Feedstock Shifting</v>
      </c>
      <c r="C953" s="363" t="str">
        <f t="shared" si="42"/>
        <v>Fraction of Feedstock Shifted</v>
      </c>
      <c r="D953" s="356" t="s">
        <v>861</v>
      </c>
      <c r="E953" s="255" t="s">
        <v>932</v>
      </c>
      <c r="F953" t="s">
        <v>862</v>
      </c>
      <c r="G953" s="255" t="s">
        <v>933</v>
      </c>
      <c r="H953" s="241">
        <v>2549</v>
      </c>
      <c r="I953" s="376" t="s">
        <v>741</v>
      </c>
      <c r="J953" s="377" t="str">
        <f>IF(ISBLANK(INDEX('Policy Characteristics'!D:D,MATCH($C953,'Policy Characteristics'!$C:$C,0))),"",INDEX('Policy Characteristics'!D:D,MATCH($C953,'Policy Characteristics'!$C:$C,0)))</f>
        <v>Feedstock Shifting</v>
      </c>
      <c r="K953" s="363"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63" t="str">
        <f>IF(ISBLANK(INDEX('Policy Characteristics'!I:I,MATCH($C953,'Policy Characteristics'!$C:$C,0))),"",INDEX('Policy Characteristics'!I:I,MATCH($C953,'Policy Characteristics'!$C:$C,0)))</f>
        <v>% of potential achieved</v>
      </c>
      <c r="P953" s="363"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63" t="str">
        <f>IF(ISBLANK(INDEX('Policy Characteristics'!K:K,MATCH($C953,'Policy Characteristics'!$C:$C,0))),"",INDEX('Policy Characteristics'!K:K,MATCH($C953,'Policy Characteristics'!$C:$C,0)))</f>
        <v/>
      </c>
      <c r="R953" s="363" t="str">
        <f>IF(ISBLANK(INDEX('Policy Characteristics'!L:L,MATCH($C953,'Policy Characteristics'!$C:$C,0))),"",INDEX('Policy Characteristics'!L:L,MATCH($C953,'Policy Characteristics'!$C:$C,0)))</f>
        <v/>
      </c>
    </row>
    <row r="954" spans="1:18" s="350" customFormat="1" ht="19.95" customHeight="1">
      <c r="A954" s="363" t="str">
        <f>IF(ISBLANK(INDEX('Policy Characteristics'!A:A,MATCH($C954,'Policy Characteristics'!$C:$C,0))),"",INDEX('Policy Characteristics'!A:A,MATCH($C954,'Policy Characteristics'!$C:$C,0)))</f>
        <v>Industry</v>
      </c>
      <c r="B954" s="375" t="str">
        <f>IF(ISBLANK(INDEX('Policy Characteristics'!B:B,MATCH($C954,'Policy Characteristics'!$C:$C,0))),"",INDEX('Policy Characteristics'!B:B,MATCH($C954,'Policy Characteristics'!$C:$C,0)))</f>
        <v>Feedstock Shifting</v>
      </c>
      <c r="C954" s="363" t="str">
        <f t="shared" si="42"/>
        <v>Fraction of Feedstock Shifted</v>
      </c>
      <c r="D954" s="356" t="s">
        <v>863</v>
      </c>
      <c r="E954" s="255" t="s">
        <v>914</v>
      </c>
      <c r="F954" t="s">
        <v>864</v>
      </c>
      <c r="G954" s="255" t="s">
        <v>915</v>
      </c>
      <c r="H954" s="241">
        <v>2550</v>
      </c>
      <c r="I954" s="376" t="s">
        <v>741</v>
      </c>
      <c r="J954" s="377" t="str">
        <f>IF(ISBLANK(INDEX('Policy Characteristics'!D:D,MATCH($C954,'Policy Characteristics'!$C:$C,0))),"",INDEX('Policy Characteristics'!D:D,MATCH($C954,'Policy Characteristics'!$C:$C,0)))</f>
        <v>Feedstock Shifting</v>
      </c>
      <c r="K954" s="363"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63" t="str">
        <f>IF(ISBLANK(INDEX('Policy Characteristics'!I:I,MATCH($C954,'Policy Characteristics'!$C:$C,0))),"",INDEX('Policy Characteristics'!I:I,MATCH($C954,'Policy Characteristics'!$C:$C,0)))</f>
        <v>% of potential achieved</v>
      </c>
      <c r="P954" s="363"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63" t="str">
        <f>IF(ISBLANK(INDEX('Policy Characteristics'!K:K,MATCH($C954,'Policy Characteristics'!$C:$C,0))),"",INDEX('Policy Characteristics'!K:K,MATCH($C954,'Policy Characteristics'!$C:$C,0)))</f>
        <v/>
      </c>
      <c r="R954" s="363" t="str">
        <f>IF(ISBLANK(INDEX('Policy Characteristics'!L:L,MATCH($C954,'Policy Characteristics'!$C:$C,0))),"",INDEX('Policy Characteristics'!L:L,MATCH($C954,'Policy Characteristics'!$C:$C,0)))</f>
        <v/>
      </c>
    </row>
    <row r="955" spans="1:18" s="350" customFormat="1" ht="19.95" customHeight="1">
      <c r="A955" s="363" t="str">
        <f>IF(ISBLANK(INDEX('Policy Characteristics'!A:A,MATCH($C955,'Policy Characteristics'!$C:$C,0))),"",INDEX('Policy Characteristics'!A:A,MATCH($C955,'Policy Characteristics'!$C:$C,0)))</f>
        <v>Industry</v>
      </c>
      <c r="B955" s="375" t="str">
        <f>IF(ISBLANK(INDEX('Policy Characteristics'!B:B,MATCH($C955,'Policy Characteristics'!$C:$C,0))),"",INDEX('Policy Characteristics'!B:B,MATCH($C955,'Policy Characteristics'!$C:$C,0)))</f>
        <v>Feedstock Shifting</v>
      </c>
      <c r="C955" s="363" t="str">
        <f t="shared" si="42"/>
        <v>Fraction of Feedstock Shifted</v>
      </c>
      <c r="D955" s="356" t="s">
        <v>863</v>
      </c>
      <c r="E955" s="255" t="s">
        <v>916</v>
      </c>
      <c r="F955" t="s">
        <v>864</v>
      </c>
      <c r="G955" s="255" t="s">
        <v>917</v>
      </c>
      <c r="H955" s="241">
        <v>2551</v>
      </c>
      <c r="I955" s="376" t="s">
        <v>741</v>
      </c>
      <c r="J955" s="377" t="str">
        <f>IF(ISBLANK(INDEX('Policy Characteristics'!D:D,MATCH($C955,'Policy Characteristics'!$C:$C,0))),"",INDEX('Policy Characteristics'!D:D,MATCH($C955,'Policy Characteristics'!$C:$C,0)))</f>
        <v>Feedstock Shifting</v>
      </c>
      <c r="K955" s="363"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63" t="str">
        <f>IF(ISBLANK(INDEX('Policy Characteristics'!I:I,MATCH($C955,'Policy Characteristics'!$C:$C,0))),"",INDEX('Policy Characteristics'!I:I,MATCH($C955,'Policy Characteristics'!$C:$C,0)))</f>
        <v>% of potential achieved</v>
      </c>
      <c r="P955" s="363"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63" t="str">
        <f>IF(ISBLANK(INDEX('Policy Characteristics'!K:K,MATCH($C955,'Policy Characteristics'!$C:$C,0))),"",INDEX('Policy Characteristics'!K:K,MATCH($C955,'Policy Characteristics'!$C:$C,0)))</f>
        <v/>
      </c>
      <c r="R955" s="363" t="str">
        <f>IF(ISBLANK(INDEX('Policy Characteristics'!L:L,MATCH($C955,'Policy Characteristics'!$C:$C,0))),"",INDEX('Policy Characteristics'!L:L,MATCH($C955,'Policy Characteristics'!$C:$C,0)))</f>
        <v/>
      </c>
    </row>
    <row r="956" spans="1:18" s="350" customFormat="1" ht="19.95" customHeight="1">
      <c r="A956" s="363" t="str">
        <f>IF(ISBLANK(INDEX('Policy Characteristics'!A:A,MATCH($C956,'Policy Characteristics'!$C:$C,0))),"",INDEX('Policy Characteristics'!A:A,MATCH($C956,'Policy Characteristics'!$C:$C,0)))</f>
        <v>Industry</v>
      </c>
      <c r="B956" s="375" t="str">
        <f>IF(ISBLANK(INDEX('Policy Characteristics'!B:B,MATCH($C956,'Policy Characteristics'!$C:$C,0))),"",INDEX('Policy Characteristics'!B:B,MATCH($C956,'Policy Characteristics'!$C:$C,0)))</f>
        <v>Feedstock Shifting</v>
      </c>
      <c r="C956" s="363" t="str">
        <f t="shared" si="42"/>
        <v>Fraction of Feedstock Shifted</v>
      </c>
      <c r="D956" s="356" t="s">
        <v>863</v>
      </c>
      <c r="E956" s="255" t="s">
        <v>918</v>
      </c>
      <c r="F956" t="s">
        <v>864</v>
      </c>
      <c r="G956" s="255" t="s">
        <v>919</v>
      </c>
      <c r="H956" s="241">
        <v>2552</v>
      </c>
      <c r="I956" s="376" t="s">
        <v>731</v>
      </c>
      <c r="J956" s="377" t="str">
        <f>IF(ISBLANK(INDEX('Policy Characteristics'!D:D,MATCH($C956,'Policy Characteristics'!$C:$C,0))),"",INDEX('Policy Characteristics'!D:D,MATCH($C956,'Policy Characteristics'!$C:$C,0)))</f>
        <v>Feedstock Shifting</v>
      </c>
      <c r="K956" s="363"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63" t="str">
        <f>IF(ISBLANK(INDEX('Policy Characteristics'!I:I,MATCH($C956,'Policy Characteristics'!$C:$C,0))),"",INDEX('Policy Characteristics'!I:I,MATCH($C956,'Policy Characteristics'!$C:$C,0)))</f>
        <v>% of potential achieved</v>
      </c>
      <c r="P956" s="363"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63" t="str">
        <f>IF(ISBLANK(INDEX('Policy Characteristics'!K:K,MATCH($C956,'Policy Characteristics'!$C:$C,0))),"",INDEX('Policy Characteristics'!K:K,MATCH($C956,'Policy Characteristics'!$C:$C,0)))</f>
        <v/>
      </c>
      <c r="R956" s="363" t="str">
        <f>IF(ISBLANK(INDEX('Policy Characteristics'!L:L,MATCH($C956,'Policy Characteristics'!$C:$C,0))),"",INDEX('Policy Characteristics'!L:L,MATCH($C956,'Policy Characteristics'!$C:$C,0)))</f>
        <v/>
      </c>
    </row>
    <row r="957" spans="1:18" s="350" customFormat="1" ht="19.95" customHeight="1">
      <c r="A957" s="363" t="str">
        <f>IF(ISBLANK(INDEX('Policy Characteristics'!A:A,MATCH($C957,'Policy Characteristics'!$C:$C,0))),"",INDEX('Policy Characteristics'!A:A,MATCH($C957,'Policy Characteristics'!$C:$C,0)))</f>
        <v>Industry</v>
      </c>
      <c r="B957" s="375" t="str">
        <f>IF(ISBLANK(INDEX('Policy Characteristics'!B:B,MATCH($C957,'Policy Characteristics'!$C:$C,0))),"",INDEX('Policy Characteristics'!B:B,MATCH($C957,'Policy Characteristics'!$C:$C,0)))</f>
        <v>Feedstock Shifting</v>
      </c>
      <c r="C957" s="363" t="str">
        <f t="shared" si="42"/>
        <v>Fraction of Feedstock Shifted</v>
      </c>
      <c r="D957" s="356" t="s">
        <v>863</v>
      </c>
      <c r="E957" s="255" t="s">
        <v>920</v>
      </c>
      <c r="F957" t="s">
        <v>864</v>
      </c>
      <c r="G957" s="255" t="s">
        <v>921</v>
      </c>
      <c r="H957" s="241">
        <v>2553</v>
      </c>
      <c r="I957" s="376" t="s">
        <v>741</v>
      </c>
      <c r="J957" s="377" t="str">
        <f>IF(ISBLANK(INDEX('Policy Characteristics'!D:D,MATCH($C957,'Policy Characteristics'!$C:$C,0))),"",INDEX('Policy Characteristics'!D:D,MATCH($C957,'Policy Characteristics'!$C:$C,0)))</f>
        <v>Feedstock Shifting</v>
      </c>
      <c r="K957" s="363"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63" t="str">
        <f>IF(ISBLANK(INDEX('Policy Characteristics'!I:I,MATCH($C957,'Policy Characteristics'!$C:$C,0))),"",INDEX('Policy Characteristics'!I:I,MATCH($C957,'Policy Characteristics'!$C:$C,0)))</f>
        <v>% of potential achieved</v>
      </c>
      <c r="P957" s="363"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63" t="str">
        <f>IF(ISBLANK(INDEX('Policy Characteristics'!K:K,MATCH($C957,'Policy Characteristics'!$C:$C,0))),"",INDEX('Policy Characteristics'!K:K,MATCH($C957,'Policy Characteristics'!$C:$C,0)))</f>
        <v/>
      </c>
      <c r="R957" s="363" t="str">
        <f>IF(ISBLANK(INDEX('Policy Characteristics'!L:L,MATCH($C957,'Policy Characteristics'!$C:$C,0))),"",INDEX('Policy Characteristics'!L:L,MATCH($C957,'Policy Characteristics'!$C:$C,0)))</f>
        <v/>
      </c>
    </row>
    <row r="958" spans="1:18" s="350" customFormat="1" ht="19.95" customHeight="1">
      <c r="A958" s="380" t="str">
        <f>IF(ISBLANK(INDEX('Policy Characteristics'!A:A,MATCH($C958,'Policy Characteristics'!$C:$C,0))),"",INDEX('Policy Characteristics'!A:A,MATCH($C958,'Policy Characteristics'!$C:$C,0)))</f>
        <v>Industry</v>
      </c>
      <c r="B958" s="381" t="str">
        <f>IF(ISBLANK(INDEX('Policy Characteristics'!B:B,MATCH($C958,'Policy Characteristics'!$C:$C,0))),"",INDEX('Policy Characteristics'!B:B,MATCH($C958,'Policy Characteristics'!$C:$C,0)))</f>
        <v>Feedstock Shifting</v>
      </c>
      <c r="C958" s="380" t="str">
        <f t="shared" si="42"/>
        <v>Fraction of Feedstock Shifted</v>
      </c>
      <c r="D958" s="382" t="s">
        <v>863</v>
      </c>
      <c r="E958" s="384" t="s">
        <v>922</v>
      </c>
      <c r="F958" s="383" t="s">
        <v>864</v>
      </c>
      <c r="G958" s="384" t="s">
        <v>923</v>
      </c>
      <c r="H958" s="386">
        <v>2554</v>
      </c>
      <c r="I958" s="376" t="s">
        <v>731</v>
      </c>
      <c r="J958" s="377" t="str">
        <f>IF(ISBLANK(INDEX('Policy Characteristics'!D:D,MATCH($C958,'Policy Characteristics'!$C:$C,0))),"",INDEX('Policy Characteristics'!D:D,MATCH($C958,'Policy Characteristics'!$C:$C,0)))</f>
        <v>Feedstock Shifting</v>
      </c>
      <c r="K958" s="363"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63" t="str">
        <f>IF(ISBLANK(INDEX('Policy Characteristics'!I:I,MATCH($C958,'Policy Characteristics'!$C:$C,0))),"",INDEX('Policy Characteristics'!I:I,MATCH($C958,'Policy Characteristics'!$C:$C,0)))</f>
        <v>% of potential achieved</v>
      </c>
      <c r="P958" s="363"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63" t="str">
        <f>IF(ISBLANK(INDEX('Policy Characteristics'!K:K,MATCH($C958,'Policy Characteristics'!$C:$C,0))),"",INDEX('Policy Characteristics'!K:K,MATCH($C958,'Policy Characteristics'!$C:$C,0)))</f>
        <v/>
      </c>
      <c r="R958" s="363" t="str">
        <f>IF(ISBLANK(INDEX('Policy Characteristics'!L:L,MATCH($C958,'Policy Characteristics'!$C:$C,0))),"",INDEX('Policy Characteristics'!L:L,MATCH($C958,'Policy Characteristics'!$C:$C,0)))</f>
        <v/>
      </c>
    </row>
    <row r="959" spans="1:18" s="350" customFormat="1" ht="19.95" customHeight="1">
      <c r="A959" s="363" t="str">
        <f>IF(ISBLANK(INDEX('Policy Characteristics'!A:A,MATCH($C959,'Policy Characteristics'!$C:$C,0))),"",INDEX('Policy Characteristics'!A:A,MATCH($C959,'Policy Characteristics'!$C:$C,0)))</f>
        <v>Industry</v>
      </c>
      <c r="B959" s="375" t="str">
        <f>IF(ISBLANK(INDEX('Policy Characteristics'!B:B,MATCH($C959,'Policy Characteristics'!$C:$C,0))),"",INDEX('Policy Characteristics'!B:B,MATCH($C959,'Policy Characteristics'!$C:$C,0)))</f>
        <v>Feedstock Shifting</v>
      </c>
      <c r="C959" s="363" t="str">
        <f t="shared" si="42"/>
        <v>Fraction of Feedstock Shifted</v>
      </c>
      <c r="D959" s="356" t="s">
        <v>863</v>
      </c>
      <c r="E959" s="255" t="s">
        <v>924</v>
      </c>
      <c r="F959" t="s">
        <v>864</v>
      </c>
      <c r="G959" s="255" t="s">
        <v>925</v>
      </c>
      <c r="H959" s="241">
        <v>2555</v>
      </c>
      <c r="I959" s="376" t="s">
        <v>741</v>
      </c>
      <c r="J959" s="377" t="str">
        <f>IF(ISBLANK(INDEX('Policy Characteristics'!D:D,MATCH($C959,'Policy Characteristics'!$C:$C,0))),"",INDEX('Policy Characteristics'!D:D,MATCH($C959,'Policy Characteristics'!$C:$C,0)))</f>
        <v>Feedstock Shifting</v>
      </c>
      <c r="K959" s="363"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63" t="str">
        <f>IF(ISBLANK(INDEX('Policy Characteristics'!I:I,MATCH($C959,'Policy Characteristics'!$C:$C,0))),"",INDEX('Policy Characteristics'!I:I,MATCH($C959,'Policy Characteristics'!$C:$C,0)))</f>
        <v>% of potential achieved</v>
      </c>
      <c r="P959" s="363"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63" t="str">
        <f>IF(ISBLANK(INDEX('Policy Characteristics'!K:K,MATCH($C959,'Policy Characteristics'!$C:$C,0))),"",INDEX('Policy Characteristics'!K:K,MATCH($C959,'Policy Characteristics'!$C:$C,0)))</f>
        <v/>
      </c>
      <c r="R959" s="363" t="str">
        <f>IF(ISBLANK(INDEX('Policy Characteristics'!L:L,MATCH($C959,'Policy Characteristics'!$C:$C,0))),"",INDEX('Policy Characteristics'!L:L,MATCH($C959,'Policy Characteristics'!$C:$C,0)))</f>
        <v/>
      </c>
    </row>
    <row r="960" spans="1:18" s="350" customFormat="1" ht="19.95" customHeight="1">
      <c r="A960" s="363" t="str">
        <f>IF(ISBLANK(INDEX('Policy Characteristics'!A:A,MATCH($C960,'Policy Characteristics'!$C:$C,0))),"",INDEX('Policy Characteristics'!A:A,MATCH($C960,'Policy Characteristics'!$C:$C,0)))</f>
        <v>Industry</v>
      </c>
      <c r="B960" s="375" t="str">
        <f>IF(ISBLANK(INDEX('Policy Characteristics'!B:B,MATCH($C960,'Policy Characteristics'!$C:$C,0))),"",INDEX('Policy Characteristics'!B:B,MATCH($C960,'Policy Characteristics'!$C:$C,0)))</f>
        <v>Feedstock Shifting</v>
      </c>
      <c r="C960" s="363" t="str">
        <f t="shared" si="42"/>
        <v>Fraction of Feedstock Shifted</v>
      </c>
      <c r="D960" s="356" t="s">
        <v>863</v>
      </c>
      <c r="E960" s="255" t="s">
        <v>926</v>
      </c>
      <c r="F960" t="s">
        <v>864</v>
      </c>
      <c r="G960" s="255" t="s">
        <v>927</v>
      </c>
      <c r="H960" s="241">
        <v>2556</v>
      </c>
      <c r="I960" s="376" t="s">
        <v>741</v>
      </c>
      <c r="J960" s="377" t="str">
        <f>IF(ISBLANK(INDEX('Policy Characteristics'!D:D,MATCH($C960,'Policy Characteristics'!$C:$C,0))),"",INDEX('Policy Characteristics'!D:D,MATCH($C960,'Policy Characteristics'!$C:$C,0)))</f>
        <v>Feedstock Shifting</v>
      </c>
      <c r="K960" s="363"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63" t="str">
        <f>IF(ISBLANK(INDEX('Policy Characteristics'!I:I,MATCH($C960,'Policy Characteristics'!$C:$C,0))),"",INDEX('Policy Characteristics'!I:I,MATCH($C960,'Policy Characteristics'!$C:$C,0)))</f>
        <v>% of potential achieved</v>
      </c>
      <c r="P960" s="363"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63" t="str">
        <f>IF(ISBLANK(INDEX('Policy Characteristics'!K:K,MATCH($C960,'Policy Characteristics'!$C:$C,0))),"",INDEX('Policy Characteristics'!K:K,MATCH($C960,'Policy Characteristics'!$C:$C,0)))</f>
        <v/>
      </c>
      <c r="R960" s="363" t="str">
        <f>IF(ISBLANK(INDEX('Policy Characteristics'!L:L,MATCH($C960,'Policy Characteristics'!$C:$C,0))),"",INDEX('Policy Characteristics'!L:L,MATCH($C960,'Policy Characteristics'!$C:$C,0)))</f>
        <v/>
      </c>
    </row>
    <row r="961" spans="1:18" s="350" customFormat="1" ht="19.95" customHeight="1">
      <c r="A961" s="363" t="str">
        <f>IF(ISBLANK(INDEX('Policy Characteristics'!A:A,MATCH($C961,'Policy Characteristics'!$C:$C,0))),"",INDEX('Policy Characteristics'!A:A,MATCH($C961,'Policy Characteristics'!$C:$C,0)))</f>
        <v>Industry</v>
      </c>
      <c r="B961" s="375" t="str">
        <f>IF(ISBLANK(INDEX('Policy Characteristics'!B:B,MATCH($C961,'Policy Characteristics'!$C:$C,0))),"",INDEX('Policy Characteristics'!B:B,MATCH($C961,'Policy Characteristics'!$C:$C,0)))</f>
        <v>Feedstock Shifting</v>
      </c>
      <c r="C961" s="363" t="str">
        <f t="shared" si="42"/>
        <v>Fraction of Feedstock Shifted</v>
      </c>
      <c r="D961" s="356" t="s">
        <v>863</v>
      </c>
      <c r="E961" s="255" t="s">
        <v>928</v>
      </c>
      <c r="F961" t="s">
        <v>864</v>
      </c>
      <c r="G961" s="255" t="s">
        <v>929</v>
      </c>
      <c r="H961" s="241">
        <v>2557</v>
      </c>
      <c r="I961" s="376" t="s">
        <v>741</v>
      </c>
      <c r="J961" s="377" t="str">
        <f>IF(ISBLANK(INDEX('Policy Characteristics'!D:D,MATCH($C961,'Policy Characteristics'!$C:$C,0))),"",INDEX('Policy Characteristics'!D:D,MATCH($C961,'Policy Characteristics'!$C:$C,0)))</f>
        <v>Feedstock Shifting</v>
      </c>
      <c r="K961" s="363"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63" t="str">
        <f>IF(ISBLANK(INDEX('Policy Characteristics'!I:I,MATCH($C961,'Policy Characteristics'!$C:$C,0))),"",INDEX('Policy Characteristics'!I:I,MATCH($C961,'Policy Characteristics'!$C:$C,0)))</f>
        <v>% of potential achieved</v>
      </c>
      <c r="P961" s="363"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63" t="str">
        <f>IF(ISBLANK(INDEX('Policy Characteristics'!K:K,MATCH($C961,'Policy Characteristics'!$C:$C,0))),"",INDEX('Policy Characteristics'!K:K,MATCH($C961,'Policy Characteristics'!$C:$C,0)))</f>
        <v/>
      </c>
      <c r="R961" s="363" t="str">
        <f>IF(ISBLANK(INDEX('Policy Characteristics'!L:L,MATCH($C961,'Policy Characteristics'!$C:$C,0))),"",INDEX('Policy Characteristics'!L:L,MATCH($C961,'Policy Characteristics'!$C:$C,0)))</f>
        <v/>
      </c>
    </row>
    <row r="962" spans="1:18" s="350" customFormat="1" ht="19.95" customHeight="1">
      <c r="A962" s="380" t="str">
        <f>IF(ISBLANK(INDEX('Policy Characteristics'!A:A,MATCH($C962,'Policy Characteristics'!$C:$C,0))),"",INDEX('Policy Characteristics'!A:A,MATCH($C962,'Policy Characteristics'!$C:$C,0)))</f>
        <v>Industry</v>
      </c>
      <c r="B962" s="381" t="str">
        <f>IF(ISBLANK(INDEX('Policy Characteristics'!B:B,MATCH($C962,'Policy Characteristics'!$C:$C,0))),"",INDEX('Policy Characteristics'!B:B,MATCH($C962,'Policy Characteristics'!$C:$C,0)))</f>
        <v>Feedstock Shifting</v>
      </c>
      <c r="C962" s="380" t="str">
        <f t="shared" si="42"/>
        <v>Fraction of Feedstock Shifted</v>
      </c>
      <c r="D962" s="382" t="s">
        <v>863</v>
      </c>
      <c r="E962" s="384" t="s">
        <v>930</v>
      </c>
      <c r="F962" s="383" t="s">
        <v>864</v>
      </c>
      <c r="G962" s="384" t="s">
        <v>931</v>
      </c>
      <c r="H962" s="386">
        <v>2558</v>
      </c>
      <c r="I962" s="376" t="s">
        <v>731</v>
      </c>
      <c r="J962" s="377" t="str">
        <f>IF(ISBLANK(INDEX('Policy Characteristics'!D:D,MATCH($C962,'Policy Characteristics'!$C:$C,0))),"",INDEX('Policy Characteristics'!D:D,MATCH($C962,'Policy Characteristics'!$C:$C,0)))</f>
        <v>Feedstock Shifting</v>
      </c>
      <c r="K962" s="363"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63" t="str">
        <f>IF(ISBLANK(INDEX('Policy Characteristics'!I:I,MATCH($C962,'Policy Characteristics'!$C:$C,0))),"",INDEX('Policy Characteristics'!I:I,MATCH($C962,'Policy Characteristics'!$C:$C,0)))</f>
        <v>% of potential achieved</v>
      </c>
      <c r="P962" s="363"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63" t="str">
        <f>IF(ISBLANK(INDEX('Policy Characteristics'!K:K,MATCH($C962,'Policy Characteristics'!$C:$C,0))),"",INDEX('Policy Characteristics'!K:K,MATCH($C962,'Policy Characteristics'!$C:$C,0)))</f>
        <v/>
      </c>
      <c r="R962" s="363" t="str">
        <f>IF(ISBLANK(INDEX('Policy Characteristics'!L:L,MATCH($C962,'Policy Characteristics'!$C:$C,0))),"",INDEX('Policy Characteristics'!L:L,MATCH($C962,'Policy Characteristics'!$C:$C,0)))</f>
        <v/>
      </c>
    </row>
    <row r="963" spans="1:18" s="350" customFormat="1" ht="19.95" customHeight="1">
      <c r="A963" s="363" t="str">
        <f>IF(ISBLANK(INDEX('Policy Characteristics'!A:A,MATCH($C963,'Policy Characteristics'!$C:$C,0))),"",INDEX('Policy Characteristics'!A:A,MATCH($C963,'Policy Characteristics'!$C:$C,0)))</f>
        <v>Industry</v>
      </c>
      <c r="B963" s="375" t="str">
        <f>IF(ISBLANK(INDEX('Policy Characteristics'!B:B,MATCH($C963,'Policy Characteristics'!$C:$C,0))),"",INDEX('Policy Characteristics'!B:B,MATCH($C963,'Policy Characteristics'!$C:$C,0)))</f>
        <v>Feedstock Shifting</v>
      </c>
      <c r="C963" s="363" t="str">
        <f t="shared" si="42"/>
        <v>Fraction of Feedstock Shifted</v>
      </c>
      <c r="D963" s="356" t="s">
        <v>863</v>
      </c>
      <c r="E963" s="255" t="s">
        <v>932</v>
      </c>
      <c r="F963" t="s">
        <v>864</v>
      </c>
      <c r="G963" s="255" t="s">
        <v>933</v>
      </c>
      <c r="H963" s="241">
        <v>2559</v>
      </c>
      <c r="I963" s="376" t="s">
        <v>741</v>
      </c>
      <c r="J963" s="377" t="str">
        <f>IF(ISBLANK(INDEX('Policy Characteristics'!D:D,MATCH($C963,'Policy Characteristics'!$C:$C,0))),"",INDEX('Policy Characteristics'!D:D,MATCH($C963,'Policy Characteristics'!$C:$C,0)))</f>
        <v>Feedstock Shifting</v>
      </c>
      <c r="K963" s="363"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63" t="str">
        <f>IF(ISBLANK(INDEX('Policy Characteristics'!I:I,MATCH($C963,'Policy Characteristics'!$C:$C,0))),"",INDEX('Policy Characteristics'!I:I,MATCH($C963,'Policy Characteristics'!$C:$C,0)))</f>
        <v>% of potential achieved</v>
      </c>
      <c r="P963" s="363"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63" t="str">
        <f>IF(ISBLANK(INDEX('Policy Characteristics'!K:K,MATCH($C963,'Policy Characteristics'!$C:$C,0))),"",INDEX('Policy Characteristics'!K:K,MATCH($C963,'Policy Characteristics'!$C:$C,0)))</f>
        <v/>
      </c>
      <c r="R963" s="363" t="str">
        <f>IF(ISBLANK(INDEX('Policy Characteristics'!L:L,MATCH($C963,'Policy Characteristics'!$C:$C,0))),"",INDEX('Policy Characteristics'!L:L,MATCH($C963,'Policy Characteristics'!$C:$C,0)))</f>
        <v/>
      </c>
    </row>
    <row r="964" spans="1:18" s="350" customFormat="1" ht="19.95" customHeight="1">
      <c r="A964" s="363" t="str">
        <f>IF(ISBLANK(INDEX('Policy Characteristics'!A:A,MATCH($C964,'Policy Characteristics'!$C:$C,0))),"",INDEX('Policy Characteristics'!A:A,MATCH($C964,'Policy Characteristics'!$C:$C,0)))</f>
        <v>Industry</v>
      </c>
      <c r="B964" s="375" t="str">
        <f>IF(ISBLANK(INDEX('Policy Characteristics'!B:B,MATCH($C964,'Policy Characteristics'!$C:$C,0))),"",INDEX('Policy Characteristics'!B:B,MATCH($C964,'Policy Characteristics'!$C:$C,0)))</f>
        <v>Feedstock Shifting</v>
      </c>
      <c r="C964" s="363" t="str">
        <f t="shared" si="42"/>
        <v>Fraction of Feedstock Shifted</v>
      </c>
      <c r="D964" s="356" t="s">
        <v>865</v>
      </c>
      <c r="E964" s="255" t="s">
        <v>914</v>
      </c>
      <c r="F964" t="s">
        <v>866</v>
      </c>
      <c r="G964" s="255" t="s">
        <v>915</v>
      </c>
      <c r="H964" s="241">
        <v>2560</v>
      </c>
      <c r="I964" s="376" t="s">
        <v>741</v>
      </c>
      <c r="J964" s="377" t="str">
        <f>IF(ISBLANK(INDEX('Policy Characteristics'!D:D,MATCH($C964,'Policy Characteristics'!$C:$C,0))),"",INDEX('Policy Characteristics'!D:D,MATCH($C964,'Policy Characteristics'!$C:$C,0)))</f>
        <v>Feedstock Shifting</v>
      </c>
      <c r="K964" s="363"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63" t="str">
        <f>IF(ISBLANK(INDEX('Policy Characteristics'!I:I,MATCH($C964,'Policy Characteristics'!$C:$C,0))),"",INDEX('Policy Characteristics'!I:I,MATCH($C964,'Policy Characteristics'!$C:$C,0)))</f>
        <v>% of potential achieved</v>
      </c>
      <c r="P964" s="363"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63" t="str">
        <f>IF(ISBLANK(INDEX('Policy Characteristics'!K:K,MATCH($C964,'Policy Characteristics'!$C:$C,0))),"",INDEX('Policy Characteristics'!K:K,MATCH($C964,'Policy Characteristics'!$C:$C,0)))</f>
        <v/>
      </c>
      <c r="R964" s="363" t="str">
        <f>IF(ISBLANK(INDEX('Policy Characteristics'!L:L,MATCH($C964,'Policy Characteristics'!$C:$C,0))),"",INDEX('Policy Characteristics'!L:L,MATCH($C964,'Policy Characteristics'!$C:$C,0)))</f>
        <v/>
      </c>
    </row>
    <row r="965" spans="1:18" s="350" customFormat="1" ht="19.95" customHeight="1">
      <c r="A965" s="363" t="str">
        <f>IF(ISBLANK(INDEX('Policy Characteristics'!A:A,MATCH($C965,'Policy Characteristics'!$C:$C,0))),"",INDEX('Policy Characteristics'!A:A,MATCH($C965,'Policy Characteristics'!$C:$C,0)))</f>
        <v>Industry</v>
      </c>
      <c r="B965" s="375" t="str">
        <f>IF(ISBLANK(INDEX('Policy Characteristics'!B:B,MATCH($C965,'Policy Characteristics'!$C:$C,0))),"",INDEX('Policy Characteristics'!B:B,MATCH($C965,'Policy Characteristics'!$C:$C,0)))</f>
        <v>Feedstock Shifting</v>
      </c>
      <c r="C965" s="363" t="str">
        <f t="shared" si="42"/>
        <v>Fraction of Feedstock Shifted</v>
      </c>
      <c r="D965" s="356" t="s">
        <v>865</v>
      </c>
      <c r="E965" s="255" t="s">
        <v>916</v>
      </c>
      <c r="F965" t="s">
        <v>866</v>
      </c>
      <c r="G965" s="255" t="s">
        <v>917</v>
      </c>
      <c r="H965" s="241">
        <v>2561</v>
      </c>
      <c r="I965" s="376" t="s">
        <v>741</v>
      </c>
      <c r="J965" s="377" t="str">
        <f>IF(ISBLANK(INDEX('Policy Characteristics'!D:D,MATCH($C965,'Policy Characteristics'!$C:$C,0))),"",INDEX('Policy Characteristics'!D:D,MATCH($C965,'Policy Characteristics'!$C:$C,0)))</f>
        <v>Feedstock Shifting</v>
      </c>
      <c r="K965" s="363"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63" t="str">
        <f>IF(ISBLANK(INDEX('Policy Characteristics'!I:I,MATCH($C965,'Policy Characteristics'!$C:$C,0))),"",INDEX('Policy Characteristics'!I:I,MATCH($C965,'Policy Characteristics'!$C:$C,0)))</f>
        <v>% of potential achieved</v>
      </c>
      <c r="P965" s="363"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63" t="str">
        <f>IF(ISBLANK(INDEX('Policy Characteristics'!K:K,MATCH($C965,'Policy Characteristics'!$C:$C,0))),"",INDEX('Policy Characteristics'!K:K,MATCH($C965,'Policy Characteristics'!$C:$C,0)))</f>
        <v/>
      </c>
      <c r="R965" s="363" t="str">
        <f>IF(ISBLANK(INDEX('Policy Characteristics'!L:L,MATCH($C965,'Policy Characteristics'!$C:$C,0))),"",INDEX('Policy Characteristics'!L:L,MATCH($C965,'Policy Characteristics'!$C:$C,0)))</f>
        <v/>
      </c>
    </row>
    <row r="966" spans="1:18" s="350" customFormat="1" ht="19.95" customHeight="1">
      <c r="A966" s="363" t="str">
        <f>IF(ISBLANK(INDEX('Policy Characteristics'!A:A,MATCH($C966,'Policy Characteristics'!$C:$C,0))),"",INDEX('Policy Characteristics'!A:A,MATCH($C966,'Policy Characteristics'!$C:$C,0)))</f>
        <v>Industry</v>
      </c>
      <c r="B966" s="375" t="str">
        <f>IF(ISBLANK(INDEX('Policy Characteristics'!B:B,MATCH($C966,'Policy Characteristics'!$C:$C,0))),"",INDEX('Policy Characteristics'!B:B,MATCH($C966,'Policy Characteristics'!$C:$C,0)))</f>
        <v>Feedstock Shifting</v>
      </c>
      <c r="C966" s="363" t="str">
        <f t="shared" si="42"/>
        <v>Fraction of Feedstock Shifted</v>
      </c>
      <c r="D966" s="356" t="s">
        <v>865</v>
      </c>
      <c r="E966" s="255" t="s">
        <v>918</v>
      </c>
      <c r="F966" t="s">
        <v>866</v>
      </c>
      <c r="G966" s="255" t="s">
        <v>919</v>
      </c>
      <c r="H966" s="241">
        <v>2562</v>
      </c>
      <c r="I966" s="376" t="s">
        <v>741</v>
      </c>
      <c r="J966" s="377" t="str">
        <f>IF(ISBLANK(INDEX('Policy Characteristics'!D:D,MATCH($C966,'Policy Characteristics'!$C:$C,0))),"",INDEX('Policy Characteristics'!D:D,MATCH($C966,'Policy Characteristics'!$C:$C,0)))</f>
        <v>Feedstock Shifting</v>
      </c>
      <c r="K966" s="363"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63" t="str">
        <f>IF(ISBLANK(INDEX('Policy Characteristics'!I:I,MATCH($C966,'Policy Characteristics'!$C:$C,0))),"",INDEX('Policy Characteristics'!I:I,MATCH($C966,'Policy Characteristics'!$C:$C,0)))</f>
        <v>% of potential achieved</v>
      </c>
      <c r="P966" s="363"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63" t="str">
        <f>IF(ISBLANK(INDEX('Policy Characteristics'!K:K,MATCH($C966,'Policy Characteristics'!$C:$C,0))),"",INDEX('Policy Characteristics'!K:K,MATCH($C966,'Policy Characteristics'!$C:$C,0)))</f>
        <v/>
      </c>
      <c r="R966" s="363" t="str">
        <f>IF(ISBLANK(INDEX('Policy Characteristics'!L:L,MATCH($C966,'Policy Characteristics'!$C:$C,0))),"",INDEX('Policy Characteristics'!L:L,MATCH($C966,'Policy Characteristics'!$C:$C,0)))</f>
        <v/>
      </c>
    </row>
    <row r="967" spans="1:18" s="350" customFormat="1" ht="19.95" customHeight="1">
      <c r="A967" s="363" t="str">
        <f>IF(ISBLANK(INDEX('Policy Characteristics'!A:A,MATCH($C967,'Policy Characteristics'!$C:$C,0))),"",INDEX('Policy Characteristics'!A:A,MATCH($C967,'Policy Characteristics'!$C:$C,0)))</f>
        <v>Industry</v>
      </c>
      <c r="B967" s="375" t="str">
        <f>IF(ISBLANK(INDEX('Policy Characteristics'!B:B,MATCH($C967,'Policy Characteristics'!$C:$C,0))),"",INDEX('Policy Characteristics'!B:B,MATCH($C967,'Policy Characteristics'!$C:$C,0)))</f>
        <v>Feedstock Shifting</v>
      </c>
      <c r="C967" s="363" t="str">
        <f t="shared" si="42"/>
        <v>Fraction of Feedstock Shifted</v>
      </c>
      <c r="D967" s="356" t="s">
        <v>865</v>
      </c>
      <c r="E967" s="255" t="s">
        <v>920</v>
      </c>
      <c r="F967" t="s">
        <v>866</v>
      </c>
      <c r="G967" s="255" t="s">
        <v>921</v>
      </c>
      <c r="H967" s="241">
        <v>2563</v>
      </c>
      <c r="I967" s="376" t="s">
        <v>741</v>
      </c>
      <c r="J967" s="377" t="str">
        <f>IF(ISBLANK(INDEX('Policy Characteristics'!D:D,MATCH($C967,'Policy Characteristics'!$C:$C,0))),"",INDEX('Policy Characteristics'!D:D,MATCH($C967,'Policy Characteristics'!$C:$C,0)))</f>
        <v>Feedstock Shifting</v>
      </c>
      <c r="K967" s="363"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63" t="str">
        <f>IF(ISBLANK(INDEX('Policy Characteristics'!I:I,MATCH($C967,'Policy Characteristics'!$C:$C,0))),"",INDEX('Policy Characteristics'!I:I,MATCH($C967,'Policy Characteristics'!$C:$C,0)))</f>
        <v>% of potential achieved</v>
      </c>
      <c r="P967" s="363"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63" t="str">
        <f>IF(ISBLANK(INDEX('Policy Characteristics'!K:K,MATCH($C967,'Policy Characteristics'!$C:$C,0))),"",INDEX('Policy Characteristics'!K:K,MATCH($C967,'Policy Characteristics'!$C:$C,0)))</f>
        <v/>
      </c>
      <c r="R967" s="363" t="str">
        <f>IF(ISBLANK(INDEX('Policy Characteristics'!L:L,MATCH($C967,'Policy Characteristics'!$C:$C,0))),"",INDEX('Policy Characteristics'!L:L,MATCH($C967,'Policy Characteristics'!$C:$C,0)))</f>
        <v/>
      </c>
    </row>
    <row r="968" spans="1:18" s="350" customFormat="1" ht="19.95" customHeight="1">
      <c r="A968" s="380" t="str">
        <f>IF(ISBLANK(INDEX('Policy Characteristics'!A:A,MATCH($C968,'Policy Characteristics'!$C:$C,0))),"",INDEX('Policy Characteristics'!A:A,MATCH($C968,'Policy Characteristics'!$C:$C,0)))</f>
        <v>Industry</v>
      </c>
      <c r="B968" s="381" t="str">
        <f>IF(ISBLANK(INDEX('Policy Characteristics'!B:B,MATCH($C968,'Policy Characteristics'!$C:$C,0))),"",INDEX('Policy Characteristics'!B:B,MATCH($C968,'Policy Characteristics'!$C:$C,0)))</f>
        <v>Feedstock Shifting</v>
      </c>
      <c r="C968" s="380" t="str">
        <f t="shared" si="42"/>
        <v>Fraction of Feedstock Shifted</v>
      </c>
      <c r="D968" s="382" t="s">
        <v>865</v>
      </c>
      <c r="E968" s="384" t="s">
        <v>922</v>
      </c>
      <c r="F968" s="383" t="s">
        <v>866</v>
      </c>
      <c r="G968" s="384" t="s">
        <v>923</v>
      </c>
      <c r="H968" s="386">
        <v>2564</v>
      </c>
      <c r="I968" s="376" t="s">
        <v>731</v>
      </c>
      <c r="J968" s="377" t="str">
        <f>IF(ISBLANK(INDEX('Policy Characteristics'!D:D,MATCH($C968,'Policy Characteristics'!$C:$C,0))),"",INDEX('Policy Characteristics'!D:D,MATCH($C968,'Policy Characteristics'!$C:$C,0)))</f>
        <v>Feedstock Shifting</v>
      </c>
      <c r="K968" s="363"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63" t="str">
        <f>IF(ISBLANK(INDEX('Policy Characteristics'!I:I,MATCH($C968,'Policy Characteristics'!$C:$C,0))),"",INDEX('Policy Characteristics'!I:I,MATCH($C968,'Policy Characteristics'!$C:$C,0)))</f>
        <v>% of potential achieved</v>
      </c>
      <c r="P968" s="363"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63" t="str">
        <f>IF(ISBLANK(INDEX('Policy Characteristics'!K:K,MATCH($C968,'Policy Characteristics'!$C:$C,0))),"",INDEX('Policy Characteristics'!K:K,MATCH($C968,'Policy Characteristics'!$C:$C,0)))</f>
        <v/>
      </c>
      <c r="R968" s="363" t="str">
        <f>IF(ISBLANK(INDEX('Policy Characteristics'!L:L,MATCH($C968,'Policy Characteristics'!$C:$C,0))),"",INDEX('Policy Characteristics'!L:L,MATCH($C968,'Policy Characteristics'!$C:$C,0)))</f>
        <v/>
      </c>
    </row>
    <row r="969" spans="1:18" s="350" customFormat="1" ht="19.95" customHeight="1">
      <c r="A969" s="363" t="str">
        <f>IF(ISBLANK(INDEX('Policy Characteristics'!A:A,MATCH($C969,'Policy Characteristics'!$C:$C,0))),"",INDEX('Policy Characteristics'!A:A,MATCH($C969,'Policy Characteristics'!$C:$C,0)))</f>
        <v>Industry</v>
      </c>
      <c r="B969" s="375" t="str">
        <f>IF(ISBLANK(INDEX('Policy Characteristics'!B:B,MATCH($C969,'Policy Characteristics'!$C:$C,0))),"",INDEX('Policy Characteristics'!B:B,MATCH($C969,'Policy Characteristics'!$C:$C,0)))</f>
        <v>Feedstock Shifting</v>
      </c>
      <c r="C969" s="363" t="str">
        <f t="shared" si="42"/>
        <v>Fraction of Feedstock Shifted</v>
      </c>
      <c r="D969" s="356" t="s">
        <v>865</v>
      </c>
      <c r="E969" s="255" t="s">
        <v>924</v>
      </c>
      <c r="F969" t="s">
        <v>866</v>
      </c>
      <c r="G969" s="255" t="s">
        <v>925</v>
      </c>
      <c r="H969" s="241">
        <v>2565</v>
      </c>
      <c r="I969" s="376" t="s">
        <v>741</v>
      </c>
      <c r="J969" s="377" t="str">
        <f>IF(ISBLANK(INDEX('Policy Characteristics'!D:D,MATCH($C969,'Policy Characteristics'!$C:$C,0))),"",INDEX('Policy Characteristics'!D:D,MATCH($C969,'Policy Characteristics'!$C:$C,0)))</f>
        <v>Feedstock Shifting</v>
      </c>
      <c r="K969" s="363"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63" t="str">
        <f>IF(ISBLANK(INDEX('Policy Characteristics'!I:I,MATCH($C969,'Policy Characteristics'!$C:$C,0))),"",INDEX('Policy Characteristics'!I:I,MATCH($C969,'Policy Characteristics'!$C:$C,0)))</f>
        <v>% of potential achieved</v>
      </c>
      <c r="P969" s="363"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63" t="str">
        <f>IF(ISBLANK(INDEX('Policy Characteristics'!K:K,MATCH($C969,'Policy Characteristics'!$C:$C,0))),"",INDEX('Policy Characteristics'!K:K,MATCH($C969,'Policy Characteristics'!$C:$C,0)))</f>
        <v/>
      </c>
      <c r="R969" s="363" t="str">
        <f>IF(ISBLANK(INDEX('Policy Characteristics'!L:L,MATCH($C969,'Policy Characteristics'!$C:$C,0))),"",INDEX('Policy Characteristics'!L:L,MATCH($C969,'Policy Characteristics'!$C:$C,0)))</f>
        <v/>
      </c>
    </row>
    <row r="970" spans="1:18" s="350" customFormat="1" ht="19.95" customHeight="1">
      <c r="A970" s="363" t="str">
        <f>IF(ISBLANK(INDEX('Policy Characteristics'!A:A,MATCH($C970,'Policy Characteristics'!$C:$C,0))),"",INDEX('Policy Characteristics'!A:A,MATCH($C970,'Policy Characteristics'!$C:$C,0)))</f>
        <v>Industry</v>
      </c>
      <c r="B970" s="375" t="str">
        <f>IF(ISBLANK(INDEX('Policy Characteristics'!B:B,MATCH($C970,'Policy Characteristics'!$C:$C,0))),"",INDEX('Policy Characteristics'!B:B,MATCH($C970,'Policy Characteristics'!$C:$C,0)))</f>
        <v>Feedstock Shifting</v>
      </c>
      <c r="C970" s="363" t="str">
        <f t="shared" si="42"/>
        <v>Fraction of Feedstock Shifted</v>
      </c>
      <c r="D970" s="356" t="s">
        <v>865</v>
      </c>
      <c r="E970" s="255" t="s">
        <v>926</v>
      </c>
      <c r="F970" t="s">
        <v>866</v>
      </c>
      <c r="G970" s="255" t="s">
        <v>927</v>
      </c>
      <c r="H970" s="241">
        <v>2566</v>
      </c>
      <c r="I970" s="376" t="s">
        <v>741</v>
      </c>
      <c r="J970" s="377" t="str">
        <f>IF(ISBLANK(INDEX('Policy Characteristics'!D:D,MATCH($C970,'Policy Characteristics'!$C:$C,0))),"",INDEX('Policy Characteristics'!D:D,MATCH($C970,'Policy Characteristics'!$C:$C,0)))</f>
        <v>Feedstock Shifting</v>
      </c>
      <c r="K970" s="363"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63" t="str">
        <f>IF(ISBLANK(INDEX('Policy Characteristics'!I:I,MATCH($C970,'Policy Characteristics'!$C:$C,0))),"",INDEX('Policy Characteristics'!I:I,MATCH($C970,'Policy Characteristics'!$C:$C,0)))</f>
        <v>% of potential achieved</v>
      </c>
      <c r="P970" s="363"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63" t="str">
        <f>IF(ISBLANK(INDEX('Policy Characteristics'!K:K,MATCH($C970,'Policy Characteristics'!$C:$C,0))),"",INDEX('Policy Characteristics'!K:K,MATCH($C970,'Policy Characteristics'!$C:$C,0)))</f>
        <v/>
      </c>
      <c r="R970" s="363" t="str">
        <f>IF(ISBLANK(INDEX('Policy Characteristics'!L:L,MATCH($C970,'Policy Characteristics'!$C:$C,0))),"",INDEX('Policy Characteristics'!L:L,MATCH($C970,'Policy Characteristics'!$C:$C,0)))</f>
        <v/>
      </c>
    </row>
    <row r="971" spans="1:18" s="350" customFormat="1" ht="19.95" customHeight="1">
      <c r="A971" s="363" t="str">
        <f>IF(ISBLANK(INDEX('Policy Characteristics'!A:A,MATCH($C971,'Policy Characteristics'!$C:$C,0))),"",INDEX('Policy Characteristics'!A:A,MATCH($C971,'Policy Characteristics'!$C:$C,0)))</f>
        <v>Industry</v>
      </c>
      <c r="B971" s="375" t="str">
        <f>IF(ISBLANK(INDEX('Policy Characteristics'!B:B,MATCH($C971,'Policy Characteristics'!$C:$C,0))),"",INDEX('Policy Characteristics'!B:B,MATCH($C971,'Policy Characteristics'!$C:$C,0)))</f>
        <v>Feedstock Shifting</v>
      </c>
      <c r="C971" s="363" t="str">
        <f t="shared" si="42"/>
        <v>Fraction of Feedstock Shifted</v>
      </c>
      <c r="D971" s="356" t="s">
        <v>865</v>
      </c>
      <c r="E971" s="255" t="s">
        <v>928</v>
      </c>
      <c r="F971" t="s">
        <v>866</v>
      </c>
      <c r="G971" s="255" t="s">
        <v>929</v>
      </c>
      <c r="H971" s="241">
        <v>2567</v>
      </c>
      <c r="I971" s="376" t="s">
        <v>741</v>
      </c>
      <c r="J971" s="377" t="str">
        <f>IF(ISBLANK(INDEX('Policy Characteristics'!D:D,MATCH($C971,'Policy Characteristics'!$C:$C,0))),"",INDEX('Policy Characteristics'!D:D,MATCH($C971,'Policy Characteristics'!$C:$C,0)))</f>
        <v>Feedstock Shifting</v>
      </c>
      <c r="K971" s="363"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63" t="str">
        <f>IF(ISBLANK(INDEX('Policy Characteristics'!I:I,MATCH($C971,'Policy Characteristics'!$C:$C,0))),"",INDEX('Policy Characteristics'!I:I,MATCH($C971,'Policy Characteristics'!$C:$C,0)))</f>
        <v>% of potential achieved</v>
      </c>
      <c r="P971" s="363"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63" t="str">
        <f>IF(ISBLANK(INDEX('Policy Characteristics'!K:K,MATCH($C971,'Policy Characteristics'!$C:$C,0))),"",INDEX('Policy Characteristics'!K:K,MATCH($C971,'Policy Characteristics'!$C:$C,0)))</f>
        <v/>
      </c>
      <c r="R971" s="363" t="str">
        <f>IF(ISBLANK(INDEX('Policy Characteristics'!L:L,MATCH($C971,'Policy Characteristics'!$C:$C,0))),"",INDEX('Policy Characteristics'!L:L,MATCH($C971,'Policy Characteristics'!$C:$C,0)))</f>
        <v/>
      </c>
    </row>
    <row r="972" spans="1:18" s="350" customFormat="1" ht="19.95" customHeight="1">
      <c r="A972" s="363" t="str">
        <f>IF(ISBLANK(INDEX('Policy Characteristics'!A:A,MATCH($C972,'Policy Characteristics'!$C:$C,0))),"",INDEX('Policy Characteristics'!A:A,MATCH($C972,'Policy Characteristics'!$C:$C,0)))</f>
        <v>Industry</v>
      </c>
      <c r="B972" s="375" t="str">
        <f>IF(ISBLANK(INDEX('Policy Characteristics'!B:B,MATCH($C972,'Policy Characteristics'!$C:$C,0))),"",INDEX('Policy Characteristics'!B:B,MATCH($C972,'Policy Characteristics'!$C:$C,0)))</f>
        <v>Feedstock Shifting</v>
      </c>
      <c r="C972" s="363" t="str">
        <f t="shared" si="42"/>
        <v>Fraction of Feedstock Shifted</v>
      </c>
      <c r="D972" s="356" t="s">
        <v>865</v>
      </c>
      <c r="E972" s="255" t="s">
        <v>930</v>
      </c>
      <c r="F972" t="s">
        <v>866</v>
      </c>
      <c r="G972" s="255" t="s">
        <v>931</v>
      </c>
      <c r="H972" s="241">
        <v>2568</v>
      </c>
      <c r="I972" s="376" t="s">
        <v>741</v>
      </c>
      <c r="J972" s="377" t="str">
        <f>IF(ISBLANK(INDEX('Policy Characteristics'!D:D,MATCH($C972,'Policy Characteristics'!$C:$C,0))),"",INDEX('Policy Characteristics'!D:D,MATCH($C972,'Policy Characteristics'!$C:$C,0)))</f>
        <v>Feedstock Shifting</v>
      </c>
      <c r="K972" s="363"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63" t="str">
        <f>IF(ISBLANK(INDEX('Policy Characteristics'!I:I,MATCH($C972,'Policy Characteristics'!$C:$C,0))),"",INDEX('Policy Characteristics'!I:I,MATCH($C972,'Policy Characteristics'!$C:$C,0)))</f>
        <v>% of potential achieved</v>
      </c>
      <c r="P972" s="363"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63" t="str">
        <f>IF(ISBLANK(INDEX('Policy Characteristics'!K:K,MATCH($C972,'Policy Characteristics'!$C:$C,0))),"",INDEX('Policy Characteristics'!K:K,MATCH($C972,'Policy Characteristics'!$C:$C,0)))</f>
        <v/>
      </c>
      <c r="R972" s="363" t="str">
        <f>IF(ISBLANK(INDEX('Policy Characteristics'!L:L,MATCH($C972,'Policy Characteristics'!$C:$C,0))),"",INDEX('Policy Characteristics'!L:L,MATCH($C972,'Policy Characteristics'!$C:$C,0)))</f>
        <v/>
      </c>
    </row>
    <row r="973" spans="1:18" s="350" customFormat="1" ht="19.95" customHeight="1">
      <c r="A973" s="363" t="str">
        <f>IF(ISBLANK(INDEX('Policy Characteristics'!A:A,MATCH($C973,'Policy Characteristics'!$C:$C,0))),"",INDEX('Policy Characteristics'!A:A,MATCH($C973,'Policy Characteristics'!$C:$C,0)))</f>
        <v>Industry</v>
      </c>
      <c r="B973" s="375" t="str">
        <f>IF(ISBLANK(INDEX('Policy Characteristics'!B:B,MATCH($C973,'Policy Characteristics'!$C:$C,0))),"",INDEX('Policy Characteristics'!B:B,MATCH($C973,'Policy Characteristics'!$C:$C,0)))</f>
        <v>Feedstock Shifting</v>
      </c>
      <c r="C973" s="363" t="str">
        <f t="shared" si="42"/>
        <v>Fraction of Feedstock Shifted</v>
      </c>
      <c r="D973" s="356" t="s">
        <v>865</v>
      </c>
      <c r="E973" s="255" t="s">
        <v>932</v>
      </c>
      <c r="F973" t="s">
        <v>866</v>
      </c>
      <c r="G973" s="255" t="s">
        <v>933</v>
      </c>
      <c r="H973" s="241">
        <v>2569</v>
      </c>
      <c r="I973" s="376" t="s">
        <v>741</v>
      </c>
      <c r="J973" s="377" t="str">
        <f>IF(ISBLANK(INDEX('Policy Characteristics'!D:D,MATCH($C973,'Policy Characteristics'!$C:$C,0))),"",INDEX('Policy Characteristics'!D:D,MATCH($C973,'Policy Characteristics'!$C:$C,0)))</f>
        <v>Feedstock Shifting</v>
      </c>
      <c r="K973" s="363"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63" t="str">
        <f>IF(ISBLANK(INDEX('Policy Characteristics'!I:I,MATCH($C973,'Policy Characteristics'!$C:$C,0))),"",INDEX('Policy Characteristics'!I:I,MATCH($C973,'Policy Characteristics'!$C:$C,0)))</f>
        <v>% of potential achieved</v>
      </c>
      <c r="P973" s="363"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63" t="str">
        <f>IF(ISBLANK(INDEX('Policy Characteristics'!K:K,MATCH($C973,'Policy Characteristics'!$C:$C,0))),"",INDEX('Policy Characteristics'!K:K,MATCH($C973,'Policy Characteristics'!$C:$C,0)))</f>
        <v/>
      </c>
      <c r="R973" s="363" t="str">
        <f>IF(ISBLANK(INDEX('Policy Characteristics'!L:L,MATCH($C973,'Policy Characteristics'!$C:$C,0))),"",INDEX('Policy Characteristics'!L:L,MATCH($C973,'Policy Characteristics'!$C:$C,0)))</f>
        <v/>
      </c>
    </row>
    <row r="974" spans="1:18" s="350" customFormat="1" ht="19.95" customHeight="1">
      <c r="A974" s="363" t="str">
        <f>IF(ISBLANK(INDEX('Policy Characteristics'!A:A,MATCH($C974,'Policy Characteristics'!$C:$C,0))),"",INDEX('Policy Characteristics'!A:A,MATCH($C974,'Policy Characteristics'!$C:$C,0)))</f>
        <v>Industry</v>
      </c>
      <c r="B974" s="375" t="str">
        <f>IF(ISBLANK(INDEX('Policy Characteristics'!B:B,MATCH($C974,'Policy Characteristics'!$C:$C,0))),"",INDEX('Policy Characteristics'!B:B,MATCH($C974,'Policy Characteristics'!$C:$C,0)))</f>
        <v>Feedstock Shifting</v>
      </c>
      <c r="C974" s="363" t="str">
        <f t="shared" si="42"/>
        <v>Fraction of Feedstock Shifted</v>
      </c>
      <c r="D974" s="356" t="s">
        <v>867</v>
      </c>
      <c r="E974" s="255" t="s">
        <v>914</v>
      </c>
      <c r="F974" t="s">
        <v>868</v>
      </c>
      <c r="G974" s="255" t="s">
        <v>915</v>
      </c>
      <c r="H974" s="241">
        <v>2570</v>
      </c>
      <c r="I974" s="376" t="s">
        <v>741</v>
      </c>
      <c r="J974" s="377" t="str">
        <f>IF(ISBLANK(INDEX('Policy Characteristics'!D:D,MATCH($C974,'Policy Characteristics'!$C:$C,0))),"",INDEX('Policy Characteristics'!D:D,MATCH($C974,'Policy Characteristics'!$C:$C,0)))</f>
        <v>Feedstock Shifting</v>
      </c>
      <c r="K974" s="363"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63" t="str">
        <f>IF(ISBLANK(INDEX('Policy Characteristics'!I:I,MATCH($C974,'Policy Characteristics'!$C:$C,0))),"",INDEX('Policy Characteristics'!I:I,MATCH($C974,'Policy Characteristics'!$C:$C,0)))</f>
        <v>% of potential achieved</v>
      </c>
      <c r="P974" s="363"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63" t="str">
        <f>IF(ISBLANK(INDEX('Policy Characteristics'!K:K,MATCH($C974,'Policy Characteristics'!$C:$C,0))),"",INDEX('Policy Characteristics'!K:K,MATCH($C974,'Policy Characteristics'!$C:$C,0)))</f>
        <v/>
      </c>
      <c r="R974" s="363" t="str">
        <f>IF(ISBLANK(INDEX('Policy Characteristics'!L:L,MATCH($C974,'Policy Characteristics'!$C:$C,0))),"",INDEX('Policy Characteristics'!L:L,MATCH($C974,'Policy Characteristics'!$C:$C,0)))</f>
        <v/>
      </c>
    </row>
    <row r="975" spans="1:18" s="350" customFormat="1" ht="19.95" customHeight="1">
      <c r="A975" s="363" t="str">
        <f>IF(ISBLANK(INDEX('Policy Characteristics'!A:A,MATCH($C975,'Policy Characteristics'!$C:$C,0))),"",INDEX('Policy Characteristics'!A:A,MATCH($C975,'Policy Characteristics'!$C:$C,0)))</f>
        <v>Industry</v>
      </c>
      <c r="B975" s="375" t="str">
        <f>IF(ISBLANK(INDEX('Policy Characteristics'!B:B,MATCH($C975,'Policy Characteristics'!$C:$C,0))),"",INDEX('Policy Characteristics'!B:B,MATCH($C975,'Policy Characteristics'!$C:$C,0)))</f>
        <v>Feedstock Shifting</v>
      </c>
      <c r="C975" s="363" t="str">
        <f t="shared" si="42"/>
        <v>Fraction of Feedstock Shifted</v>
      </c>
      <c r="D975" s="356" t="s">
        <v>867</v>
      </c>
      <c r="E975" s="255" t="s">
        <v>916</v>
      </c>
      <c r="F975" t="s">
        <v>868</v>
      </c>
      <c r="G975" s="255" t="s">
        <v>917</v>
      </c>
      <c r="H975" s="241">
        <v>2571</v>
      </c>
      <c r="I975" s="376" t="s">
        <v>741</v>
      </c>
      <c r="J975" s="377" t="str">
        <f>IF(ISBLANK(INDEX('Policy Characteristics'!D:D,MATCH($C975,'Policy Characteristics'!$C:$C,0))),"",INDEX('Policy Characteristics'!D:D,MATCH($C975,'Policy Characteristics'!$C:$C,0)))</f>
        <v>Feedstock Shifting</v>
      </c>
      <c r="K975" s="363"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63" t="str">
        <f>IF(ISBLANK(INDEX('Policy Characteristics'!I:I,MATCH($C975,'Policy Characteristics'!$C:$C,0))),"",INDEX('Policy Characteristics'!I:I,MATCH($C975,'Policy Characteristics'!$C:$C,0)))</f>
        <v>% of potential achieved</v>
      </c>
      <c r="P975" s="363"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63" t="str">
        <f>IF(ISBLANK(INDEX('Policy Characteristics'!K:K,MATCH($C975,'Policy Characteristics'!$C:$C,0))),"",INDEX('Policy Characteristics'!K:K,MATCH($C975,'Policy Characteristics'!$C:$C,0)))</f>
        <v/>
      </c>
      <c r="R975" s="363" t="str">
        <f>IF(ISBLANK(INDEX('Policy Characteristics'!L:L,MATCH($C975,'Policy Characteristics'!$C:$C,0))),"",INDEX('Policy Characteristics'!L:L,MATCH($C975,'Policy Characteristics'!$C:$C,0)))</f>
        <v/>
      </c>
    </row>
    <row r="976" spans="1:18" s="350" customFormat="1" ht="19.95" customHeight="1">
      <c r="A976" s="363" t="str">
        <f>IF(ISBLANK(INDEX('Policy Characteristics'!A:A,MATCH($C976,'Policy Characteristics'!$C:$C,0))),"",INDEX('Policy Characteristics'!A:A,MATCH($C976,'Policy Characteristics'!$C:$C,0)))</f>
        <v>Industry</v>
      </c>
      <c r="B976" s="375" t="str">
        <f>IF(ISBLANK(INDEX('Policy Characteristics'!B:B,MATCH($C976,'Policy Characteristics'!$C:$C,0))),"",INDEX('Policy Characteristics'!B:B,MATCH($C976,'Policy Characteristics'!$C:$C,0)))</f>
        <v>Feedstock Shifting</v>
      </c>
      <c r="C976" s="363" t="str">
        <f t="shared" si="42"/>
        <v>Fraction of Feedstock Shifted</v>
      </c>
      <c r="D976" s="356" t="s">
        <v>867</v>
      </c>
      <c r="E976" s="255" t="s">
        <v>918</v>
      </c>
      <c r="F976" t="s">
        <v>868</v>
      </c>
      <c r="G976" s="255" t="s">
        <v>919</v>
      </c>
      <c r="H976" s="241">
        <v>2572</v>
      </c>
      <c r="I976" s="376" t="s">
        <v>741</v>
      </c>
      <c r="J976" s="377" t="str">
        <f>IF(ISBLANK(INDEX('Policy Characteristics'!D:D,MATCH($C976,'Policy Characteristics'!$C:$C,0))),"",INDEX('Policy Characteristics'!D:D,MATCH($C976,'Policy Characteristics'!$C:$C,0)))</f>
        <v>Feedstock Shifting</v>
      </c>
      <c r="K976" s="363"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63" t="str">
        <f>IF(ISBLANK(INDEX('Policy Characteristics'!I:I,MATCH($C976,'Policy Characteristics'!$C:$C,0))),"",INDEX('Policy Characteristics'!I:I,MATCH($C976,'Policy Characteristics'!$C:$C,0)))</f>
        <v>% of potential achieved</v>
      </c>
      <c r="P976" s="363"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63" t="str">
        <f>IF(ISBLANK(INDEX('Policy Characteristics'!K:K,MATCH($C976,'Policy Characteristics'!$C:$C,0))),"",INDEX('Policy Characteristics'!K:K,MATCH($C976,'Policy Characteristics'!$C:$C,0)))</f>
        <v/>
      </c>
      <c r="R976" s="363" t="str">
        <f>IF(ISBLANK(INDEX('Policy Characteristics'!L:L,MATCH($C976,'Policy Characteristics'!$C:$C,0))),"",INDEX('Policy Characteristics'!L:L,MATCH($C976,'Policy Characteristics'!$C:$C,0)))</f>
        <v/>
      </c>
    </row>
    <row r="977" spans="1:18" s="350" customFormat="1" ht="19.95" customHeight="1">
      <c r="A977" s="363" t="str">
        <f>IF(ISBLANK(INDEX('Policy Characteristics'!A:A,MATCH($C977,'Policy Characteristics'!$C:$C,0))),"",INDEX('Policy Characteristics'!A:A,MATCH($C977,'Policy Characteristics'!$C:$C,0)))</f>
        <v>Industry</v>
      </c>
      <c r="B977" s="375" t="str">
        <f>IF(ISBLANK(INDEX('Policy Characteristics'!B:B,MATCH($C977,'Policy Characteristics'!$C:$C,0))),"",INDEX('Policy Characteristics'!B:B,MATCH($C977,'Policy Characteristics'!$C:$C,0)))</f>
        <v>Feedstock Shifting</v>
      </c>
      <c r="C977" s="363" t="str">
        <f t="shared" si="42"/>
        <v>Fraction of Feedstock Shifted</v>
      </c>
      <c r="D977" s="356" t="s">
        <v>867</v>
      </c>
      <c r="E977" s="255" t="s">
        <v>920</v>
      </c>
      <c r="F977" t="s">
        <v>868</v>
      </c>
      <c r="G977" s="255" t="s">
        <v>921</v>
      </c>
      <c r="H977" s="241">
        <v>2573</v>
      </c>
      <c r="I977" s="376" t="s">
        <v>741</v>
      </c>
      <c r="J977" s="377" t="str">
        <f>IF(ISBLANK(INDEX('Policy Characteristics'!D:D,MATCH($C977,'Policy Characteristics'!$C:$C,0))),"",INDEX('Policy Characteristics'!D:D,MATCH($C977,'Policy Characteristics'!$C:$C,0)))</f>
        <v>Feedstock Shifting</v>
      </c>
      <c r="K977" s="363"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63" t="str">
        <f>IF(ISBLANK(INDEX('Policy Characteristics'!I:I,MATCH($C977,'Policy Characteristics'!$C:$C,0))),"",INDEX('Policy Characteristics'!I:I,MATCH($C977,'Policy Characteristics'!$C:$C,0)))</f>
        <v>% of potential achieved</v>
      </c>
      <c r="P977" s="363"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63" t="str">
        <f>IF(ISBLANK(INDEX('Policy Characteristics'!K:K,MATCH($C977,'Policy Characteristics'!$C:$C,0))),"",INDEX('Policy Characteristics'!K:K,MATCH($C977,'Policy Characteristics'!$C:$C,0)))</f>
        <v/>
      </c>
      <c r="R977" s="363" t="str">
        <f>IF(ISBLANK(INDEX('Policy Characteristics'!L:L,MATCH($C977,'Policy Characteristics'!$C:$C,0))),"",INDEX('Policy Characteristics'!L:L,MATCH($C977,'Policy Characteristics'!$C:$C,0)))</f>
        <v/>
      </c>
    </row>
    <row r="978" spans="1:18" s="350" customFormat="1" ht="19.95" customHeight="1">
      <c r="A978" s="363" t="str">
        <f>IF(ISBLANK(INDEX('Policy Characteristics'!A:A,MATCH($C978,'Policy Characteristics'!$C:$C,0))),"",INDEX('Policy Characteristics'!A:A,MATCH($C978,'Policy Characteristics'!$C:$C,0)))</f>
        <v>Industry</v>
      </c>
      <c r="B978" s="375" t="str">
        <f>IF(ISBLANK(INDEX('Policy Characteristics'!B:B,MATCH($C978,'Policy Characteristics'!$C:$C,0))),"",INDEX('Policy Characteristics'!B:B,MATCH($C978,'Policy Characteristics'!$C:$C,0)))</f>
        <v>Feedstock Shifting</v>
      </c>
      <c r="C978" s="363" t="str">
        <f t="shared" si="42"/>
        <v>Fraction of Feedstock Shifted</v>
      </c>
      <c r="D978" s="356" t="s">
        <v>867</v>
      </c>
      <c r="E978" s="255" t="s">
        <v>922</v>
      </c>
      <c r="F978" t="s">
        <v>868</v>
      </c>
      <c r="G978" s="255" t="s">
        <v>923</v>
      </c>
      <c r="H978" s="241">
        <v>2574</v>
      </c>
      <c r="I978" s="376" t="s">
        <v>741</v>
      </c>
      <c r="J978" s="377" t="str">
        <f>IF(ISBLANK(INDEX('Policy Characteristics'!D:D,MATCH($C978,'Policy Characteristics'!$C:$C,0))),"",INDEX('Policy Characteristics'!D:D,MATCH($C978,'Policy Characteristics'!$C:$C,0)))</f>
        <v>Feedstock Shifting</v>
      </c>
      <c r="K978" s="363"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63" t="str">
        <f>IF(ISBLANK(INDEX('Policy Characteristics'!I:I,MATCH($C978,'Policy Characteristics'!$C:$C,0))),"",INDEX('Policy Characteristics'!I:I,MATCH($C978,'Policy Characteristics'!$C:$C,0)))</f>
        <v>% of potential achieved</v>
      </c>
      <c r="P978" s="363"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63" t="str">
        <f>IF(ISBLANK(INDEX('Policy Characteristics'!K:K,MATCH($C978,'Policy Characteristics'!$C:$C,0))),"",INDEX('Policy Characteristics'!K:K,MATCH($C978,'Policy Characteristics'!$C:$C,0)))</f>
        <v/>
      </c>
      <c r="R978" s="363" t="str">
        <f>IF(ISBLANK(INDEX('Policy Characteristics'!L:L,MATCH($C978,'Policy Characteristics'!$C:$C,0))),"",INDEX('Policy Characteristics'!L:L,MATCH($C978,'Policy Characteristics'!$C:$C,0)))</f>
        <v/>
      </c>
    </row>
    <row r="979" spans="1:18" s="350" customFormat="1" ht="19.95" customHeight="1">
      <c r="A979" s="363" t="str">
        <f>IF(ISBLANK(INDEX('Policy Characteristics'!A:A,MATCH($C979,'Policy Characteristics'!$C:$C,0))),"",INDEX('Policy Characteristics'!A:A,MATCH($C979,'Policy Characteristics'!$C:$C,0)))</f>
        <v>Industry</v>
      </c>
      <c r="B979" s="375" t="str">
        <f>IF(ISBLANK(INDEX('Policy Characteristics'!B:B,MATCH($C979,'Policy Characteristics'!$C:$C,0))),"",INDEX('Policy Characteristics'!B:B,MATCH($C979,'Policy Characteristics'!$C:$C,0)))</f>
        <v>Feedstock Shifting</v>
      </c>
      <c r="C979" s="363" t="str">
        <f t="shared" si="42"/>
        <v>Fraction of Feedstock Shifted</v>
      </c>
      <c r="D979" s="356" t="s">
        <v>867</v>
      </c>
      <c r="E979" s="255" t="s">
        <v>924</v>
      </c>
      <c r="F979" t="s">
        <v>868</v>
      </c>
      <c r="G979" s="255" t="s">
        <v>925</v>
      </c>
      <c r="H979" s="241">
        <v>2575</v>
      </c>
      <c r="I979" s="376" t="s">
        <v>741</v>
      </c>
      <c r="J979" s="377" t="str">
        <f>IF(ISBLANK(INDEX('Policy Characteristics'!D:D,MATCH($C979,'Policy Characteristics'!$C:$C,0))),"",INDEX('Policy Characteristics'!D:D,MATCH($C979,'Policy Characteristics'!$C:$C,0)))</f>
        <v>Feedstock Shifting</v>
      </c>
      <c r="K979" s="363"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63" t="str">
        <f>IF(ISBLANK(INDEX('Policy Characteristics'!I:I,MATCH($C979,'Policy Characteristics'!$C:$C,0))),"",INDEX('Policy Characteristics'!I:I,MATCH($C979,'Policy Characteristics'!$C:$C,0)))</f>
        <v>% of potential achieved</v>
      </c>
      <c r="P979" s="363"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63" t="str">
        <f>IF(ISBLANK(INDEX('Policy Characteristics'!K:K,MATCH($C979,'Policy Characteristics'!$C:$C,0))),"",INDEX('Policy Characteristics'!K:K,MATCH($C979,'Policy Characteristics'!$C:$C,0)))</f>
        <v/>
      </c>
      <c r="R979" s="363" t="str">
        <f>IF(ISBLANK(INDEX('Policy Characteristics'!L:L,MATCH($C979,'Policy Characteristics'!$C:$C,0))),"",INDEX('Policy Characteristics'!L:L,MATCH($C979,'Policy Characteristics'!$C:$C,0)))</f>
        <v/>
      </c>
    </row>
    <row r="980" spans="1:18" s="350" customFormat="1" ht="19.95" customHeight="1">
      <c r="A980" s="363" t="str">
        <f>IF(ISBLANK(INDEX('Policy Characteristics'!A:A,MATCH($C980,'Policy Characteristics'!$C:$C,0))),"",INDEX('Policy Characteristics'!A:A,MATCH($C980,'Policy Characteristics'!$C:$C,0)))</f>
        <v>Industry</v>
      </c>
      <c r="B980" s="375" t="str">
        <f>IF(ISBLANK(INDEX('Policy Characteristics'!B:B,MATCH($C980,'Policy Characteristics'!$C:$C,0))),"",INDEX('Policy Characteristics'!B:B,MATCH($C980,'Policy Characteristics'!$C:$C,0)))</f>
        <v>Feedstock Shifting</v>
      </c>
      <c r="C980" s="363" t="str">
        <f t="shared" si="42"/>
        <v>Fraction of Feedstock Shifted</v>
      </c>
      <c r="D980" s="356" t="s">
        <v>867</v>
      </c>
      <c r="E980" s="255" t="s">
        <v>926</v>
      </c>
      <c r="F980" t="s">
        <v>868</v>
      </c>
      <c r="G980" s="255" t="s">
        <v>927</v>
      </c>
      <c r="H980" s="241">
        <v>2576</v>
      </c>
      <c r="I980" s="376" t="s">
        <v>741</v>
      </c>
      <c r="J980" s="377" t="str">
        <f>IF(ISBLANK(INDEX('Policy Characteristics'!D:D,MATCH($C980,'Policy Characteristics'!$C:$C,0))),"",INDEX('Policy Characteristics'!D:D,MATCH($C980,'Policy Characteristics'!$C:$C,0)))</f>
        <v>Feedstock Shifting</v>
      </c>
      <c r="K980" s="363"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63" t="str">
        <f>IF(ISBLANK(INDEX('Policy Characteristics'!I:I,MATCH($C980,'Policy Characteristics'!$C:$C,0))),"",INDEX('Policy Characteristics'!I:I,MATCH($C980,'Policy Characteristics'!$C:$C,0)))</f>
        <v>% of potential achieved</v>
      </c>
      <c r="P980" s="363"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63" t="str">
        <f>IF(ISBLANK(INDEX('Policy Characteristics'!K:K,MATCH($C980,'Policy Characteristics'!$C:$C,0))),"",INDEX('Policy Characteristics'!K:K,MATCH($C980,'Policy Characteristics'!$C:$C,0)))</f>
        <v/>
      </c>
      <c r="R980" s="363" t="str">
        <f>IF(ISBLANK(INDEX('Policy Characteristics'!L:L,MATCH($C980,'Policy Characteristics'!$C:$C,0))),"",INDEX('Policy Characteristics'!L:L,MATCH($C980,'Policy Characteristics'!$C:$C,0)))</f>
        <v/>
      </c>
    </row>
    <row r="981" spans="1:18" s="350" customFormat="1" ht="19.95" customHeight="1">
      <c r="A981" s="363" t="str">
        <f>IF(ISBLANK(INDEX('Policy Characteristics'!A:A,MATCH($C981,'Policy Characteristics'!$C:$C,0))),"",INDEX('Policy Characteristics'!A:A,MATCH($C981,'Policy Characteristics'!$C:$C,0)))</f>
        <v>Industry</v>
      </c>
      <c r="B981" s="375" t="str">
        <f>IF(ISBLANK(INDEX('Policy Characteristics'!B:B,MATCH($C981,'Policy Characteristics'!$C:$C,0))),"",INDEX('Policy Characteristics'!B:B,MATCH($C981,'Policy Characteristics'!$C:$C,0)))</f>
        <v>Feedstock Shifting</v>
      </c>
      <c r="C981" s="363" t="str">
        <f t="shared" si="42"/>
        <v>Fraction of Feedstock Shifted</v>
      </c>
      <c r="D981" s="356" t="s">
        <v>867</v>
      </c>
      <c r="E981" s="255" t="s">
        <v>928</v>
      </c>
      <c r="F981" t="s">
        <v>868</v>
      </c>
      <c r="G981" s="255" t="s">
        <v>929</v>
      </c>
      <c r="H981" s="241">
        <v>2577</v>
      </c>
      <c r="I981" s="376" t="s">
        <v>741</v>
      </c>
      <c r="J981" s="377" t="str">
        <f>IF(ISBLANK(INDEX('Policy Characteristics'!D:D,MATCH($C981,'Policy Characteristics'!$C:$C,0))),"",INDEX('Policy Characteristics'!D:D,MATCH($C981,'Policy Characteristics'!$C:$C,0)))</f>
        <v>Feedstock Shifting</v>
      </c>
      <c r="K981" s="363"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63" t="str">
        <f>IF(ISBLANK(INDEX('Policy Characteristics'!I:I,MATCH($C981,'Policy Characteristics'!$C:$C,0))),"",INDEX('Policy Characteristics'!I:I,MATCH($C981,'Policy Characteristics'!$C:$C,0)))</f>
        <v>% of potential achieved</v>
      </c>
      <c r="P981" s="363"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63" t="str">
        <f>IF(ISBLANK(INDEX('Policy Characteristics'!K:K,MATCH($C981,'Policy Characteristics'!$C:$C,0))),"",INDEX('Policy Characteristics'!K:K,MATCH($C981,'Policy Characteristics'!$C:$C,0)))</f>
        <v/>
      </c>
      <c r="R981" s="363" t="str">
        <f>IF(ISBLANK(INDEX('Policy Characteristics'!L:L,MATCH($C981,'Policy Characteristics'!$C:$C,0))),"",INDEX('Policy Characteristics'!L:L,MATCH($C981,'Policy Characteristics'!$C:$C,0)))</f>
        <v/>
      </c>
    </row>
    <row r="982" spans="1:18" s="350" customFormat="1" ht="19.95" customHeight="1">
      <c r="A982" s="363" t="str">
        <f>IF(ISBLANK(INDEX('Policy Characteristics'!A:A,MATCH($C982,'Policy Characteristics'!$C:$C,0))),"",INDEX('Policy Characteristics'!A:A,MATCH($C982,'Policy Characteristics'!$C:$C,0)))</f>
        <v>Industry</v>
      </c>
      <c r="B982" s="375" t="str">
        <f>IF(ISBLANK(INDEX('Policy Characteristics'!B:B,MATCH($C982,'Policy Characteristics'!$C:$C,0))),"",INDEX('Policy Characteristics'!B:B,MATCH($C982,'Policy Characteristics'!$C:$C,0)))</f>
        <v>Feedstock Shifting</v>
      </c>
      <c r="C982" s="363" t="str">
        <f t="shared" si="42"/>
        <v>Fraction of Feedstock Shifted</v>
      </c>
      <c r="D982" s="356" t="s">
        <v>867</v>
      </c>
      <c r="E982" s="255" t="s">
        <v>930</v>
      </c>
      <c r="F982" t="s">
        <v>868</v>
      </c>
      <c r="G982" s="255" t="s">
        <v>931</v>
      </c>
      <c r="H982" s="241">
        <v>2578</v>
      </c>
      <c r="I982" s="376" t="s">
        <v>741</v>
      </c>
      <c r="J982" s="377" t="str">
        <f>IF(ISBLANK(INDEX('Policy Characteristics'!D:D,MATCH($C982,'Policy Characteristics'!$C:$C,0))),"",INDEX('Policy Characteristics'!D:D,MATCH($C982,'Policy Characteristics'!$C:$C,0)))</f>
        <v>Feedstock Shifting</v>
      </c>
      <c r="K982" s="363"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63" t="str">
        <f>IF(ISBLANK(INDEX('Policy Characteristics'!I:I,MATCH($C982,'Policy Characteristics'!$C:$C,0))),"",INDEX('Policy Characteristics'!I:I,MATCH($C982,'Policy Characteristics'!$C:$C,0)))</f>
        <v>% of potential achieved</v>
      </c>
      <c r="P982" s="363"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63" t="str">
        <f>IF(ISBLANK(INDEX('Policy Characteristics'!K:K,MATCH($C982,'Policy Characteristics'!$C:$C,0))),"",INDEX('Policy Characteristics'!K:K,MATCH($C982,'Policy Characteristics'!$C:$C,0)))</f>
        <v/>
      </c>
      <c r="R982" s="363" t="str">
        <f>IF(ISBLANK(INDEX('Policy Characteristics'!L:L,MATCH($C982,'Policy Characteristics'!$C:$C,0))),"",INDEX('Policy Characteristics'!L:L,MATCH($C982,'Policy Characteristics'!$C:$C,0)))</f>
        <v/>
      </c>
    </row>
    <row r="983" spans="1:18" s="350" customFormat="1" ht="19.95" customHeight="1">
      <c r="A983" s="363" t="str">
        <f>IF(ISBLANK(INDEX('Policy Characteristics'!A:A,MATCH($C983,'Policy Characteristics'!$C:$C,0))),"",INDEX('Policy Characteristics'!A:A,MATCH($C983,'Policy Characteristics'!$C:$C,0)))</f>
        <v>Industry</v>
      </c>
      <c r="B983" s="375" t="str">
        <f>IF(ISBLANK(INDEX('Policy Characteristics'!B:B,MATCH($C983,'Policy Characteristics'!$C:$C,0))),"",INDEX('Policy Characteristics'!B:B,MATCH($C983,'Policy Characteristics'!$C:$C,0)))</f>
        <v>Feedstock Shifting</v>
      </c>
      <c r="C983" s="363" t="str">
        <f t="shared" si="42"/>
        <v>Fraction of Feedstock Shifted</v>
      </c>
      <c r="D983" s="356" t="s">
        <v>867</v>
      </c>
      <c r="E983" s="255" t="s">
        <v>932</v>
      </c>
      <c r="F983" t="s">
        <v>868</v>
      </c>
      <c r="G983" s="255" t="s">
        <v>933</v>
      </c>
      <c r="H983" s="241">
        <v>2579</v>
      </c>
      <c r="I983" s="376" t="s">
        <v>741</v>
      </c>
      <c r="J983" s="377" t="str">
        <f>IF(ISBLANK(INDEX('Policy Characteristics'!D:D,MATCH($C983,'Policy Characteristics'!$C:$C,0))),"",INDEX('Policy Characteristics'!D:D,MATCH($C983,'Policy Characteristics'!$C:$C,0)))</f>
        <v>Feedstock Shifting</v>
      </c>
      <c r="K983" s="363"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63" t="str">
        <f>IF(ISBLANK(INDEX('Policy Characteristics'!I:I,MATCH($C983,'Policy Characteristics'!$C:$C,0))),"",INDEX('Policy Characteristics'!I:I,MATCH($C983,'Policy Characteristics'!$C:$C,0)))</f>
        <v>% of potential achieved</v>
      </c>
      <c r="P983" s="363"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63" t="str">
        <f>IF(ISBLANK(INDEX('Policy Characteristics'!K:K,MATCH($C983,'Policy Characteristics'!$C:$C,0))),"",INDEX('Policy Characteristics'!K:K,MATCH($C983,'Policy Characteristics'!$C:$C,0)))</f>
        <v/>
      </c>
      <c r="R983" s="363" t="str">
        <f>IF(ISBLANK(INDEX('Policy Characteristics'!L:L,MATCH($C983,'Policy Characteristics'!$C:$C,0))),"",INDEX('Policy Characteristics'!L:L,MATCH($C983,'Policy Characteristics'!$C:$C,0)))</f>
        <v/>
      </c>
    </row>
    <row r="984" spans="1:18" s="350" customFormat="1" ht="19.95" customHeight="1">
      <c r="A984" s="363" t="str">
        <f>IF(ISBLANK(INDEX('Policy Characteristics'!A:A,MATCH($C984,'Policy Characteristics'!$C:$C,0))),"",INDEX('Policy Characteristics'!A:A,MATCH($C984,'Policy Characteristics'!$C:$C,0)))</f>
        <v>Industry</v>
      </c>
      <c r="B984" s="375" t="str">
        <f>IF(ISBLANK(INDEX('Policy Characteristics'!B:B,MATCH($C984,'Policy Characteristics'!$C:$C,0))),"",INDEX('Policy Characteristics'!B:B,MATCH($C984,'Policy Characteristics'!$C:$C,0)))</f>
        <v>Feedstock Shifting</v>
      </c>
      <c r="C984" s="363" t="str">
        <f t="shared" si="42"/>
        <v>Fraction of Feedstock Shifted</v>
      </c>
      <c r="D984" s="356" t="s">
        <v>869</v>
      </c>
      <c r="E984" s="255" t="s">
        <v>914</v>
      </c>
      <c r="F984" t="s">
        <v>870</v>
      </c>
      <c r="G984" s="255" t="s">
        <v>915</v>
      </c>
      <c r="H984" s="241">
        <v>2580</v>
      </c>
      <c r="I984" s="376" t="s">
        <v>741</v>
      </c>
      <c r="J984" s="377" t="str">
        <f>IF(ISBLANK(INDEX('Policy Characteristics'!D:D,MATCH($C984,'Policy Characteristics'!$C:$C,0))),"",INDEX('Policy Characteristics'!D:D,MATCH($C984,'Policy Characteristics'!$C:$C,0)))</f>
        <v>Feedstock Shifting</v>
      </c>
      <c r="K984" s="363"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63" t="str">
        <f>IF(ISBLANK(INDEX('Policy Characteristics'!I:I,MATCH($C984,'Policy Characteristics'!$C:$C,0))),"",INDEX('Policy Characteristics'!I:I,MATCH($C984,'Policy Characteristics'!$C:$C,0)))</f>
        <v>% of potential achieved</v>
      </c>
      <c r="P984" s="363"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63" t="str">
        <f>IF(ISBLANK(INDEX('Policy Characteristics'!K:K,MATCH($C984,'Policy Characteristics'!$C:$C,0))),"",INDEX('Policy Characteristics'!K:K,MATCH($C984,'Policy Characteristics'!$C:$C,0)))</f>
        <v/>
      </c>
      <c r="R984" s="363" t="str">
        <f>IF(ISBLANK(INDEX('Policy Characteristics'!L:L,MATCH($C984,'Policy Characteristics'!$C:$C,0))),"",INDEX('Policy Characteristics'!L:L,MATCH($C984,'Policy Characteristics'!$C:$C,0)))</f>
        <v/>
      </c>
    </row>
    <row r="985" spans="1:18" s="350" customFormat="1" ht="19.95" customHeight="1">
      <c r="A985" s="363" t="str">
        <f>IF(ISBLANK(INDEX('Policy Characteristics'!A:A,MATCH($C985,'Policy Characteristics'!$C:$C,0))),"",INDEX('Policy Characteristics'!A:A,MATCH($C985,'Policy Characteristics'!$C:$C,0)))</f>
        <v>Industry</v>
      </c>
      <c r="B985" s="375" t="str">
        <f>IF(ISBLANK(INDEX('Policy Characteristics'!B:B,MATCH($C985,'Policy Characteristics'!$C:$C,0))),"",INDEX('Policy Characteristics'!B:B,MATCH($C985,'Policy Characteristics'!$C:$C,0)))</f>
        <v>Feedstock Shifting</v>
      </c>
      <c r="C985" s="363" t="str">
        <f t="shared" si="42"/>
        <v>Fraction of Feedstock Shifted</v>
      </c>
      <c r="D985" s="356" t="s">
        <v>869</v>
      </c>
      <c r="E985" s="255" t="s">
        <v>916</v>
      </c>
      <c r="F985" t="s">
        <v>870</v>
      </c>
      <c r="G985" s="255" t="s">
        <v>917</v>
      </c>
      <c r="H985" s="241">
        <v>2581</v>
      </c>
      <c r="I985" s="376" t="s">
        <v>741</v>
      </c>
      <c r="J985" s="377" t="str">
        <f>IF(ISBLANK(INDEX('Policy Characteristics'!D:D,MATCH($C985,'Policy Characteristics'!$C:$C,0))),"",INDEX('Policy Characteristics'!D:D,MATCH($C985,'Policy Characteristics'!$C:$C,0)))</f>
        <v>Feedstock Shifting</v>
      </c>
      <c r="K985" s="363"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63" t="str">
        <f>IF(ISBLANK(INDEX('Policy Characteristics'!I:I,MATCH($C985,'Policy Characteristics'!$C:$C,0))),"",INDEX('Policy Characteristics'!I:I,MATCH($C985,'Policy Characteristics'!$C:$C,0)))</f>
        <v>% of potential achieved</v>
      </c>
      <c r="P985" s="363"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63" t="str">
        <f>IF(ISBLANK(INDEX('Policy Characteristics'!K:K,MATCH($C985,'Policy Characteristics'!$C:$C,0))),"",INDEX('Policy Characteristics'!K:K,MATCH($C985,'Policy Characteristics'!$C:$C,0)))</f>
        <v/>
      </c>
      <c r="R985" s="363" t="str">
        <f>IF(ISBLANK(INDEX('Policy Characteristics'!L:L,MATCH($C985,'Policy Characteristics'!$C:$C,0))),"",INDEX('Policy Characteristics'!L:L,MATCH($C985,'Policy Characteristics'!$C:$C,0)))</f>
        <v/>
      </c>
    </row>
    <row r="986" spans="1:18" s="350" customFormat="1" ht="19.95" customHeight="1">
      <c r="A986" s="363" t="str">
        <f>IF(ISBLANK(INDEX('Policy Characteristics'!A:A,MATCH($C986,'Policy Characteristics'!$C:$C,0))),"",INDEX('Policy Characteristics'!A:A,MATCH($C986,'Policy Characteristics'!$C:$C,0)))</f>
        <v>Industry</v>
      </c>
      <c r="B986" s="375" t="str">
        <f>IF(ISBLANK(INDEX('Policy Characteristics'!B:B,MATCH($C986,'Policy Characteristics'!$C:$C,0))),"",INDEX('Policy Characteristics'!B:B,MATCH($C986,'Policy Characteristics'!$C:$C,0)))</f>
        <v>Feedstock Shifting</v>
      </c>
      <c r="C986" s="363" t="str">
        <f t="shared" si="42"/>
        <v>Fraction of Feedstock Shifted</v>
      </c>
      <c r="D986" s="356" t="s">
        <v>869</v>
      </c>
      <c r="E986" s="255" t="s">
        <v>918</v>
      </c>
      <c r="F986" t="s">
        <v>870</v>
      </c>
      <c r="G986" s="255" t="s">
        <v>919</v>
      </c>
      <c r="H986" s="241">
        <v>2582</v>
      </c>
      <c r="I986" s="376" t="s">
        <v>741</v>
      </c>
      <c r="J986" s="377" t="str">
        <f>IF(ISBLANK(INDEX('Policy Characteristics'!D:D,MATCH($C986,'Policy Characteristics'!$C:$C,0))),"",INDEX('Policy Characteristics'!D:D,MATCH($C986,'Policy Characteristics'!$C:$C,0)))</f>
        <v>Feedstock Shifting</v>
      </c>
      <c r="K986" s="363"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63" t="str">
        <f>IF(ISBLANK(INDEX('Policy Characteristics'!I:I,MATCH($C986,'Policy Characteristics'!$C:$C,0))),"",INDEX('Policy Characteristics'!I:I,MATCH($C986,'Policy Characteristics'!$C:$C,0)))</f>
        <v>% of potential achieved</v>
      </c>
      <c r="P986" s="363"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63" t="str">
        <f>IF(ISBLANK(INDEX('Policy Characteristics'!K:K,MATCH($C986,'Policy Characteristics'!$C:$C,0))),"",INDEX('Policy Characteristics'!K:K,MATCH($C986,'Policy Characteristics'!$C:$C,0)))</f>
        <v/>
      </c>
      <c r="R986" s="363" t="str">
        <f>IF(ISBLANK(INDEX('Policy Characteristics'!L:L,MATCH($C986,'Policy Characteristics'!$C:$C,0))),"",INDEX('Policy Characteristics'!L:L,MATCH($C986,'Policy Characteristics'!$C:$C,0)))</f>
        <v/>
      </c>
    </row>
    <row r="987" spans="1:18" s="350" customFormat="1" ht="19.95" customHeight="1">
      <c r="A987" s="363" t="str">
        <f>IF(ISBLANK(INDEX('Policy Characteristics'!A:A,MATCH($C987,'Policy Characteristics'!$C:$C,0))),"",INDEX('Policy Characteristics'!A:A,MATCH($C987,'Policy Characteristics'!$C:$C,0)))</f>
        <v>Industry</v>
      </c>
      <c r="B987" s="375" t="str">
        <f>IF(ISBLANK(INDEX('Policy Characteristics'!B:B,MATCH($C987,'Policy Characteristics'!$C:$C,0))),"",INDEX('Policy Characteristics'!B:B,MATCH($C987,'Policy Characteristics'!$C:$C,0)))</f>
        <v>Feedstock Shifting</v>
      </c>
      <c r="C987" s="363" t="str">
        <f t="shared" si="42"/>
        <v>Fraction of Feedstock Shifted</v>
      </c>
      <c r="D987" s="356" t="s">
        <v>869</v>
      </c>
      <c r="E987" s="255" t="s">
        <v>920</v>
      </c>
      <c r="F987" t="s">
        <v>870</v>
      </c>
      <c r="G987" s="255" t="s">
        <v>921</v>
      </c>
      <c r="H987" s="241">
        <v>2583</v>
      </c>
      <c r="I987" s="376" t="s">
        <v>741</v>
      </c>
      <c r="J987" s="377" t="str">
        <f>IF(ISBLANK(INDEX('Policy Characteristics'!D:D,MATCH($C987,'Policy Characteristics'!$C:$C,0))),"",INDEX('Policy Characteristics'!D:D,MATCH($C987,'Policy Characteristics'!$C:$C,0)))</f>
        <v>Feedstock Shifting</v>
      </c>
      <c r="K987" s="363"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63" t="str">
        <f>IF(ISBLANK(INDEX('Policy Characteristics'!I:I,MATCH($C987,'Policy Characteristics'!$C:$C,0))),"",INDEX('Policy Characteristics'!I:I,MATCH($C987,'Policy Characteristics'!$C:$C,0)))</f>
        <v>% of potential achieved</v>
      </c>
      <c r="P987" s="363"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63" t="str">
        <f>IF(ISBLANK(INDEX('Policy Characteristics'!K:K,MATCH($C987,'Policy Characteristics'!$C:$C,0))),"",INDEX('Policy Characteristics'!K:K,MATCH($C987,'Policy Characteristics'!$C:$C,0)))</f>
        <v/>
      </c>
      <c r="R987" s="363" t="str">
        <f>IF(ISBLANK(INDEX('Policy Characteristics'!L:L,MATCH($C987,'Policy Characteristics'!$C:$C,0))),"",INDEX('Policy Characteristics'!L:L,MATCH($C987,'Policy Characteristics'!$C:$C,0)))</f>
        <v/>
      </c>
    </row>
    <row r="988" spans="1:18" s="350" customFormat="1" ht="19.95" customHeight="1">
      <c r="A988" s="363" t="str">
        <f>IF(ISBLANK(INDEX('Policy Characteristics'!A:A,MATCH($C988,'Policy Characteristics'!$C:$C,0))),"",INDEX('Policy Characteristics'!A:A,MATCH($C988,'Policy Characteristics'!$C:$C,0)))</f>
        <v>Industry</v>
      </c>
      <c r="B988" s="375" t="str">
        <f>IF(ISBLANK(INDEX('Policy Characteristics'!B:B,MATCH($C988,'Policy Characteristics'!$C:$C,0))),"",INDEX('Policy Characteristics'!B:B,MATCH($C988,'Policy Characteristics'!$C:$C,0)))</f>
        <v>Feedstock Shifting</v>
      </c>
      <c r="C988" s="363" t="str">
        <f t="shared" si="42"/>
        <v>Fraction of Feedstock Shifted</v>
      </c>
      <c r="D988" s="356" t="s">
        <v>869</v>
      </c>
      <c r="E988" s="255" t="s">
        <v>922</v>
      </c>
      <c r="F988" t="s">
        <v>870</v>
      </c>
      <c r="G988" s="255" t="s">
        <v>923</v>
      </c>
      <c r="H988" s="241">
        <v>2584</v>
      </c>
      <c r="I988" s="376" t="s">
        <v>741</v>
      </c>
      <c r="J988" s="377" t="str">
        <f>IF(ISBLANK(INDEX('Policy Characteristics'!D:D,MATCH($C988,'Policy Characteristics'!$C:$C,0))),"",INDEX('Policy Characteristics'!D:D,MATCH($C988,'Policy Characteristics'!$C:$C,0)))</f>
        <v>Feedstock Shifting</v>
      </c>
      <c r="K988" s="363"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63" t="str">
        <f>IF(ISBLANK(INDEX('Policy Characteristics'!I:I,MATCH($C988,'Policy Characteristics'!$C:$C,0))),"",INDEX('Policy Characteristics'!I:I,MATCH($C988,'Policy Characteristics'!$C:$C,0)))</f>
        <v>% of potential achieved</v>
      </c>
      <c r="P988" s="363"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63" t="str">
        <f>IF(ISBLANK(INDEX('Policy Characteristics'!K:K,MATCH($C988,'Policy Characteristics'!$C:$C,0))),"",INDEX('Policy Characteristics'!K:K,MATCH($C988,'Policy Characteristics'!$C:$C,0)))</f>
        <v/>
      </c>
      <c r="R988" s="363" t="str">
        <f>IF(ISBLANK(INDEX('Policy Characteristics'!L:L,MATCH($C988,'Policy Characteristics'!$C:$C,0))),"",INDEX('Policy Characteristics'!L:L,MATCH($C988,'Policy Characteristics'!$C:$C,0)))</f>
        <v/>
      </c>
    </row>
    <row r="989" spans="1:18" s="350" customFormat="1" ht="19.95" customHeight="1">
      <c r="A989" s="363" t="str">
        <f>IF(ISBLANK(INDEX('Policy Characteristics'!A:A,MATCH($C989,'Policy Characteristics'!$C:$C,0))),"",INDEX('Policy Characteristics'!A:A,MATCH($C989,'Policy Characteristics'!$C:$C,0)))</f>
        <v>Industry</v>
      </c>
      <c r="B989" s="375" t="str">
        <f>IF(ISBLANK(INDEX('Policy Characteristics'!B:B,MATCH($C989,'Policy Characteristics'!$C:$C,0))),"",INDEX('Policy Characteristics'!B:B,MATCH($C989,'Policy Characteristics'!$C:$C,0)))</f>
        <v>Feedstock Shifting</v>
      </c>
      <c r="C989" s="363" t="str">
        <f t="shared" si="42"/>
        <v>Fraction of Feedstock Shifted</v>
      </c>
      <c r="D989" s="356" t="s">
        <v>869</v>
      </c>
      <c r="E989" s="255" t="s">
        <v>924</v>
      </c>
      <c r="F989" t="s">
        <v>870</v>
      </c>
      <c r="G989" s="255" t="s">
        <v>925</v>
      </c>
      <c r="H989" s="241">
        <v>2585</v>
      </c>
      <c r="I989" s="376" t="s">
        <v>741</v>
      </c>
      <c r="J989" s="377" t="str">
        <f>IF(ISBLANK(INDEX('Policy Characteristics'!D:D,MATCH($C989,'Policy Characteristics'!$C:$C,0))),"",INDEX('Policy Characteristics'!D:D,MATCH($C989,'Policy Characteristics'!$C:$C,0)))</f>
        <v>Feedstock Shifting</v>
      </c>
      <c r="K989" s="363"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63" t="str">
        <f>IF(ISBLANK(INDEX('Policy Characteristics'!I:I,MATCH($C989,'Policy Characteristics'!$C:$C,0))),"",INDEX('Policy Characteristics'!I:I,MATCH($C989,'Policy Characteristics'!$C:$C,0)))</f>
        <v>% of potential achieved</v>
      </c>
      <c r="P989" s="363"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63" t="str">
        <f>IF(ISBLANK(INDEX('Policy Characteristics'!K:K,MATCH($C989,'Policy Characteristics'!$C:$C,0))),"",INDEX('Policy Characteristics'!K:K,MATCH($C989,'Policy Characteristics'!$C:$C,0)))</f>
        <v/>
      </c>
      <c r="R989" s="363" t="str">
        <f>IF(ISBLANK(INDEX('Policy Characteristics'!L:L,MATCH($C989,'Policy Characteristics'!$C:$C,0))),"",INDEX('Policy Characteristics'!L:L,MATCH($C989,'Policy Characteristics'!$C:$C,0)))</f>
        <v/>
      </c>
    </row>
    <row r="990" spans="1:18" s="350" customFormat="1" ht="19.95" customHeight="1">
      <c r="A990" s="363" t="str">
        <f>IF(ISBLANK(INDEX('Policy Characteristics'!A:A,MATCH($C990,'Policy Characteristics'!$C:$C,0))),"",INDEX('Policy Characteristics'!A:A,MATCH($C990,'Policy Characteristics'!$C:$C,0)))</f>
        <v>Industry</v>
      </c>
      <c r="B990" s="375" t="str">
        <f>IF(ISBLANK(INDEX('Policy Characteristics'!B:B,MATCH($C990,'Policy Characteristics'!$C:$C,0))),"",INDEX('Policy Characteristics'!B:B,MATCH($C990,'Policy Characteristics'!$C:$C,0)))</f>
        <v>Feedstock Shifting</v>
      </c>
      <c r="C990" s="363" t="str">
        <f t="shared" si="42"/>
        <v>Fraction of Feedstock Shifted</v>
      </c>
      <c r="D990" s="356" t="s">
        <v>869</v>
      </c>
      <c r="E990" s="255" t="s">
        <v>926</v>
      </c>
      <c r="F990" t="s">
        <v>870</v>
      </c>
      <c r="G990" s="255" t="s">
        <v>927</v>
      </c>
      <c r="H990" s="241">
        <v>2586</v>
      </c>
      <c r="I990" s="376" t="s">
        <v>741</v>
      </c>
      <c r="J990" s="377" t="str">
        <f>IF(ISBLANK(INDEX('Policy Characteristics'!D:D,MATCH($C990,'Policy Characteristics'!$C:$C,0))),"",INDEX('Policy Characteristics'!D:D,MATCH($C990,'Policy Characteristics'!$C:$C,0)))</f>
        <v>Feedstock Shifting</v>
      </c>
      <c r="K990" s="363"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63" t="str">
        <f>IF(ISBLANK(INDEX('Policy Characteristics'!I:I,MATCH($C990,'Policy Characteristics'!$C:$C,0))),"",INDEX('Policy Characteristics'!I:I,MATCH($C990,'Policy Characteristics'!$C:$C,0)))</f>
        <v>% of potential achieved</v>
      </c>
      <c r="P990" s="363"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63" t="str">
        <f>IF(ISBLANK(INDEX('Policy Characteristics'!K:K,MATCH($C990,'Policy Characteristics'!$C:$C,0))),"",INDEX('Policy Characteristics'!K:K,MATCH($C990,'Policy Characteristics'!$C:$C,0)))</f>
        <v/>
      </c>
      <c r="R990" s="363" t="str">
        <f>IF(ISBLANK(INDEX('Policy Characteristics'!L:L,MATCH($C990,'Policy Characteristics'!$C:$C,0))),"",INDEX('Policy Characteristics'!L:L,MATCH($C990,'Policy Characteristics'!$C:$C,0)))</f>
        <v/>
      </c>
    </row>
    <row r="991" spans="1:18" s="350" customFormat="1" ht="19.95" customHeight="1">
      <c r="A991" s="363" t="str">
        <f>IF(ISBLANK(INDEX('Policy Characteristics'!A:A,MATCH($C991,'Policy Characteristics'!$C:$C,0))),"",INDEX('Policy Characteristics'!A:A,MATCH($C991,'Policy Characteristics'!$C:$C,0)))</f>
        <v>Industry</v>
      </c>
      <c r="B991" s="375" t="str">
        <f>IF(ISBLANK(INDEX('Policy Characteristics'!B:B,MATCH($C991,'Policy Characteristics'!$C:$C,0))),"",INDEX('Policy Characteristics'!B:B,MATCH($C991,'Policy Characteristics'!$C:$C,0)))</f>
        <v>Feedstock Shifting</v>
      </c>
      <c r="C991" s="363" t="str">
        <f t="shared" si="42"/>
        <v>Fraction of Feedstock Shifted</v>
      </c>
      <c r="D991" s="356" t="s">
        <v>869</v>
      </c>
      <c r="E991" s="255" t="s">
        <v>928</v>
      </c>
      <c r="F991" t="s">
        <v>870</v>
      </c>
      <c r="G991" s="255" t="s">
        <v>929</v>
      </c>
      <c r="H991" s="241">
        <v>2587</v>
      </c>
      <c r="I991" s="376" t="s">
        <v>741</v>
      </c>
      <c r="J991" s="377" t="str">
        <f>IF(ISBLANK(INDEX('Policy Characteristics'!D:D,MATCH($C991,'Policy Characteristics'!$C:$C,0))),"",INDEX('Policy Characteristics'!D:D,MATCH($C991,'Policy Characteristics'!$C:$C,0)))</f>
        <v>Feedstock Shifting</v>
      </c>
      <c r="K991" s="363"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63" t="str">
        <f>IF(ISBLANK(INDEX('Policy Characteristics'!I:I,MATCH($C991,'Policy Characteristics'!$C:$C,0))),"",INDEX('Policy Characteristics'!I:I,MATCH($C991,'Policy Characteristics'!$C:$C,0)))</f>
        <v>% of potential achieved</v>
      </c>
      <c r="P991" s="363"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63" t="str">
        <f>IF(ISBLANK(INDEX('Policy Characteristics'!K:K,MATCH($C991,'Policy Characteristics'!$C:$C,0))),"",INDEX('Policy Characteristics'!K:K,MATCH($C991,'Policy Characteristics'!$C:$C,0)))</f>
        <v/>
      </c>
      <c r="R991" s="363" t="str">
        <f>IF(ISBLANK(INDEX('Policy Characteristics'!L:L,MATCH($C991,'Policy Characteristics'!$C:$C,0))),"",INDEX('Policy Characteristics'!L:L,MATCH($C991,'Policy Characteristics'!$C:$C,0)))</f>
        <v/>
      </c>
    </row>
    <row r="992" spans="1:18" s="350" customFormat="1" ht="19.95" customHeight="1">
      <c r="A992" s="363" t="str">
        <f>IF(ISBLANK(INDEX('Policy Characteristics'!A:A,MATCH($C992,'Policy Characteristics'!$C:$C,0))),"",INDEX('Policy Characteristics'!A:A,MATCH($C992,'Policy Characteristics'!$C:$C,0)))</f>
        <v>Industry</v>
      </c>
      <c r="B992" s="375" t="str">
        <f>IF(ISBLANK(INDEX('Policy Characteristics'!B:B,MATCH($C992,'Policy Characteristics'!$C:$C,0))),"",INDEX('Policy Characteristics'!B:B,MATCH($C992,'Policy Characteristics'!$C:$C,0)))</f>
        <v>Feedstock Shifting</v>
      </c>
      <c r="C992" s="363" t="str">
        <f t="shared" si="42"/>
        <v>Fraction of Feedstock Shifted</v>
      </c>
      <c r="D992" s="356" t="s">
        <v>869</v>
      </c>
      <c r="E992" s="255" t="s">
        <v>930</v>
      </c>
      <c r="F992" t="s">
        <v>870</v>
      </c>
      <c r="G992" s="255" t="s">
        <v>931</v>
      </c>
      <c r="H992" s="241">
        <v>2588</v>
      </c>
      <c r="I992" s="376" t="s">
        <v>741</v>
      </c>
      <c r="J992" s="377" t="str">
        <f>IF(ISBLANK(INDEX('Policy Characteristics'!D:D,MATCH($C992,'Policy Characteristics'!$C:$C,0))),"",INDEX('Policy Characteristics'!D:D,MATCH($C992,'Policy Characteristics'!$C:$C,0)))</f>
        <v>Feedstock Shifting</v>
      </c>
      <c r="K992" s="363"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63" t="str">
        <f>IF(ISBLANK(INDEX('Policy Characteristics'!I:I,MATCH($C992,'Policy Characteristics'!$C:$C,0))),"",INDEX('Policy Characteristics'!I:I,MATCH($C992,'Policy Characteristics'!$C:$C,0)))</f>
        <v>% of potential achieved</v>
      </c>
      <c r="P992" s="363"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63" t="str">
        <f>IF(ISBLANK(INDEX('Policy Characteristics'!K:K,MATCH($C992,'Policy Characteristics'!$C:$C,0))),"",INDEX('Policy Characteristics'!K:K,MATCH($C992,'Policy Characteristics'!$C:$C,0)))</f>
        <v/>
      </c>
      <c r="R992" s="363" t="str">
        <f>IF(ISBLANK(INDEX('Policy Characteristics'!L:L,MATCH($C992,'Policy Characteristics'!$C:$C,0))),"",INDEX('Policy Characteristics'!L:L,MATCH($C992,'Policy Characteristics'!$C:$C,0)))</f>
        <v/>
      </c>
    </row>
    <row r="993" spans="1:18" s="350" customFormat="1" ht="19.95" customHeight="1">
      <c r="A993" s="363" t="str">
        <f>IF(ISBLANK(INDEX('Policy Characteristics'!A:A,MATCH($C993,'Policy Characteristics'!$C:$C,0))),"",INDEX('Policy Characteristics'!A:A,MATCH($C993,'Policy Characteristics'!$C:$C,0)))</f>
        <v>Industry</v>
      </c>
      <c r="B993" s="375" t="str">
        <f>IF(ISBLANK(INDEX('Policy Characteristics'!B:B,MATCH($C993,'Policy Characteristics'!$C:$C,0))),"",INDEX('Policy Characteristics'!B:B,MATCH($C993,'Policy Characteristics'!$C:$C,0)))</f>
        <v>Feedstock Shifting</v>
      </c>
      <c r="C993" s="363" t="str">
        <f t="shared" si="42"/>
        <v>Fraction of Feedstock Shifted</v>
      </c>
      <c r="D993" s="356" t="s">
        <v>869</v>
      </c>
      <c r="E993" s="255" t="s">
        <v>932</v>
      </c>
      <c r="F993" t="s">
        <v>870</v>
      </c>
      <c r="G993" s="255" t="s">
        <v>933</v>
      </c>
      <c r="H993" s="241">
        <v>2589</v>
      </c>
      <c r="I993" s="376" t="s">
        <v>741</v>
      </c>
      <c r="J993" s="377" t="str">
        <f>IF(ISBLANK(INDEX('Policy Characteristics'!D:D,MATCH($C993,'Policy Characteristics'!$C:$C,0))),"",INDEX('Policy Characteristics'!D:D,MATCH($C993,'Policy Characteristics'!$C:$C,0)))</f>
        <v>Feedstock Shifting</v>
      </c>
      <c r="K993" s="363"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63" t="str">
        <f>IF(ISBLANK(INDEX('Policy Characteristics'!I:I,MATCH($C993,'Policy Characteristics'!$C:$C,0))),"",INDEX('Policy Characteristics'!I:I,MATCH($C993,'Policy Characteristics'!$C:$C,0)))</f>
        <v>% of potential achieved</v>
      </c>
      <c r="P993" s="363"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63" t="str">
        <f>IF(ISBLANK(INDEX('Policy Characteristics'!K:K,MATCH($C993,'Policy Characteristics'!$C:$C,0))),"",INDEX('Policy Characteristics'!K:K,MATCH($C993,'Policy Characteristics'!$C:$C,0)))</f>
        <v/>
      </c>
      <c r="R993" s="363" t="str">
        <f>IF(ISBLANK(INDEX('Policy Characteristics'!L:L,MATCH($C993,'Policy Characteristics'!$C:$C,0))),"",INDEX('Policy Characteristics'!L:L,MATCH($C993,'Policy Characteristics'!$C:$C,0)))</f>
        <v/>
      </c>
    </row>
    <row r="994" spans="1:18" s="350" customFormat="1" ht="19.95" customHeight="1">
      <c r="A994" s="363" t="str">
        <f>IF(ISBLANK(INDEX('Policy Characteristics'!A:A,MATCH($C994,'Policy Characteristics'!$C:$C,0))),"",INDEX('Policy Characteristics'!A:A,MATCH($C994,'Policy Characteristics'!$C:$C,0)))</f>
        <v>Industry</v>
      </c>
      <c r="B994" s="375" t="str">
        <f>IF(ISBLANK(INDEX('Policy Characteristics'!B:B,MATCH($C994,'Policy Characteristics'!$C:$C,0))),"",INDEX('Policy Characteristics'!B:B,MATCH($C994,'Policy Characteristics'!$C:$C,0)))</f>
        <v>Feedstock Shifting</v>
      </c>
      <c r="C994" s="363" t="str">
        <f t="shared" ref="C994:C1057" si="43">C$864</f>
        <v>Fraction of Feedstock Shifted</v>
      </c>
      <c r="D994" s="356" t="s">
        <v>871</v>
      </c>
      <c r="E994" s="255" t="s">
        <v>914</v>
      </c>
      <c r="F994" t="s">
        <v>872</v>
      </c>
      <c r="G994" s="255" t="s">
        <v>915</v>
      </c>
      <c r="H994" s="241">
        <v>2590</v>
      </c>
      <c r="I994" s="376" t="s">
        <v>741</v>
      </c>
      <c r="J994" s="377" t="str">
        <f>IF(ISBLANK(INDEX('Policy Characteristics'!D:D,MATCH($C994,'Policy Characteristics'!$C:$C,0))),"",INDEX('Policy Characteristics'!D:D,MATCH($C994,'Policy Characteristics'!$C:$C,0)))</f>
        <v>Feedstock Shifting</v>
      </c>
      <c r="K994" s="363"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63" t="str">
        <f>IF(ISBLANK(INDEX('Policy Characteristics'!I:I,MATCH($C994,'Policy Characteristics'!$C:$C,0))),"",INDEX('Policy Characteristics'!I:I,MATCH($C994,'Policy Characteristics'!$C:$C,0)))</f>
        <v>% of potential achieved</v>
      </c>
      <c r="P994" s="363"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63" t="str">
        <f>IF(ISBLANK(INDEX('Policy Characteristics'!K:K,MATCH($C994,'Policy Characteristics'!$C:$C,0))),"",INDEX('Policy Characteristics'!K:K,MATCH($C994,'Policy Characteristics'!$C:$C,0)))</f>
        <v/>
      </c>
      <c r="R994" s="363" t="str">
        <f>IF(ISBLANK(INDEX('Policy Characteristics'!L:L,MATCH($C994,'Policy Characteristics'!$C:$C,0))),"",INDEX('Policy Characteristics'!L:L,MATCH($C994,'Policy Characteristics'!$C:$C,0)))</f>
        <v/>
      </c>
    </row>
    <row r="995" spans="1:18" s="350" customFormat="1" ht="19.95" customHeight="1">
      <c r="A995" s="363" t="str">
        <f>IF(ISBLANK(INDEX('Policy Characteristics'!A:A,MATCH($C995,'Policy Characteristics'!$C:$C,0))),"",INDEX('Policy Characteristics'!A:A,MATCH($C995,'Policy Characteristics'!$C:$C,0)))</f>
        <v>Industry</v>
      </c>
      <c r="B995" s="375" t="str">
        <f>IF(ISBLANK(INDEX('Policy Characteristics'!B:B,MATCH($C995,'Policy Characteristics'!$C:$C,0))),"",INDEX('Policy Characteristics'!B:B,MATCH($C995,'Policy Characteristics'!$C:$C,0)))</f>
        <v>Feedstock Shifting</v>
      </c>
      <c r="C995" s="363" t="str">
        <f t="shared" si="43"/>
        <v>Fraction of Feedstock Shifted</v>
      </c>
      <c r="D995" s="356" t="s">
        <v>871</v>
      </c>
      <c r="E995" s="255" t="s">
        <v>916</v>
      </c>
      <c r="F995" t="s">
        <v>872</v>
      </c>
      <c r="G995" s="255" t="s">
        <v>917</v>
      </c>
      <c r="H995" s="241">
        <v>2591</v>
      </c>
      <c r="I995" s="376" t="s">
        <v>731</v>
      </c>
      <c r="J995" s="377" t="str">
        <f>IF(ISBLANK(INDEX('Policy Characteristics'!D:D,MATCH($C995,'Policy Characteristics'!$C:$C,0))),"",INDEX('Policy Characteristics'!D:D,MATCH($C995,'Policy Characteristics'!$C:$C,0)))</f>
        <v>Feedstock Shifting</v>
      </c>
      <c r="K995" s="363"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63" t="str">
        <f>IF(ISBLANK(INDEX('Policy Characteristics'!I:I,MATCH($C995,'Policy Characteristics'!$C:$C,0))),"",INDEX('Policy Characteristics'!I:I,MATCH($C995,'Policy Characteristics'!$C:$C,0)))</f>
        <v>% of potential achieved</v>
      </c>
      <c r="P995" s="363"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63" t="str">
        <f>IF(ISBLANK(INDEX('Policy Characteristics'!K:K,MATCH($C995,'Policy Characteristics'!$C:$C,0))),"",INDEX('Policy Characteristics'!K:K,MATCH($C995,'Policy Characteristics'!$C:$C,0)))</f>
        <v/>
      </c>
      <c r="R995" s="363" t="str">
        <f>IF(ISBLANK(INDEX('Policy Characteristics'!L:L,MATCH($C995,'Policy Characteristics'!$C:$C,0))),"",INDEX('Policy Characteristics'!L:L,MATCH($C995,'Policy Characteristics'!$C:$C,0)))</f>
        <v/>
      </c>
    </row>
    <row r="996" spans="1:18" s="350" customFormat="1" ht="19.95" customHeight="1">
      <c r="A996" s="363" t="str">
        <f>IF(ISBLANK(INDEX('Policy Characteristics'!A:A,MATCH($C996,'Policy Characteristics'!$C:$C,0))),"",INDEX('Policy Characteristics'!A:A,MATCH($C996,'Policy Characteristics'!$C:$C,0)))</f>
        <v>Industry</v>
      </c>
      <c r="B996" s="375" t="str">
        <f>IF(ISBLANK(INDEX('Policy Characteristics'!B:B,MATCH($C996,'Policy Characteristics'!$C:$C,0))),"",INDEX('Policy Characteristics'!B:B,MATCH($C996,'Policy Characteristics'!$C:$C,0)))</f>
        <v>Feedstock Shifting</v>
      </c>
      <c r="C996" s="363" t="str">
        <f t="shared" si="43"/>
        <v>Fraction of Feedstock Shifted</v>
      </c>
      <c r="D996" s="356" t="s">
        <v>871</v>
      </c>
      <c r="E996" s="255" t="s">
        <v>918</v>
      </c>
      <c r="F996" t="s">
        <v>872</v>
      </c>
      <c r="G996" s="255" t="s">
        <v>919</v>
      </c>
      <c r="H996" s="241">
        <v>2592</v>
      </c>
      <c r="I996" s="376" t="s">
        <v>731</v>
      </c>
      <c r="J996" s="377" t="str">
        <f>IF(ISBLANK(INDEX('Policy Characteristics'!D:D,MATCH($C996,'Policy Characteristics'!$C:$C,0))),"",INDEX('Policy Characteristics'!D:D,MATCH($C996,'Policy Characteristics'!$C:$C,0)))</f>
        <v>Feedstock Shifting</v>
      </c>
      <c r="K996" s="363"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63" t="str">
        <f>IF(ISBLANK(INDEX('Policy Characteristics'!I:I,MATCH($C996,'Policy Characteristics'!$C:$C,0))),"",INDEX('Policy Characteristics'!I:I,MATCH($C996,'Policy Characteristics'!$C:$C,0)))</f>
        <v>% of potential achieved</v>
      </c>
      <c r="P996" s="363"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63" t="str">
        <f>IF(ISBLANK(INDEX('Policy Characteristics'!K:K,MATCH($C996,'Policy Characteristics'!$C:$C,0))),"",INDEX('Policy Characteristics'!K:K,MATCH($C996,'Policy Characteristics'!$C:$C,0)))</f>
        <v/>
      </c>
      <c r="R996" s="363" t="str">
        <f>IF(ISBLANK(INDEX('Policy Characteristics'!L:L,MATCH($C996,'Policy Characteristics'!$C:$C,0))),"",INDEX('Policy Characteristics'!L:L,MATCH($C996,'Policy Characteristics'!$C:$C,0)))</f>
        <v/>
      </c>
    </row>
    <row r="997" spans="1:18" s="350" customFormat="1" ht="19.95" customHeight="1">
      <c r="A997" s="363" t="str">
        <f>IF(ISBLANK(INDEX('Policy Characteristics'!A:A,MATCH($C997,'Policy Characteristics'!$C:$C,0))),"",INDEX('Policy Characteristics'!A:A,MATCH($C997,'Policy Characteristics'!$C:$C,0)))</f>
        <v>Industry</v>
      </c>
      <c r="B997" s="375" t="str">
        <f>IF(ISBLANK(INDEX('Policy Characteristics'!B:B,MATCH($C997,'Policy Characteristics'!$C:$C,0))),"",INDEX('Policy Characteristics'!B:B,MATCH($C997,'Policy Characteristics'!$C:$C,0)))</f>
        <v>Feedstock Shifting</v>
      </c>
      <c r="C997" s="363" t="str">
        <f t="shared" si="43"/>
        <v>Fraction of Feedstock Shifted</v>
      </c>
      <c r="D997" s="356" t="s">
        <v>871</v>
      </c>
      <c r="E997" s="255" t="s">
        <v>920</v>
      </c>
      <c r="F997" t="s">
        <v>872</v>
      </c>
      <c r="G997" s="255" t="s">
        <v>921</v>
      </c>
      <c r="H997" s="241">
        <v>2593</v>
      </c>
      <c r="I997" s="376" t="s">
        <v>741</v>
      </c>
      <c r="J997" s="377" t="str">
        <f>IF(ISBLANK(INDEX('Policy Characteristics'!D:D,MATCH($C997,'Policy Characteristics'!$C:$C,0))),"",INDEX('Policy Characteristics'!D:D,MATCH($C997,'Policy Characteristics'!$C:$C,0)))</f>
        <v>Feedstock Shifting</v>
      </c>
      <c r="K997" s="363"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63" t="str">
        <f>IF(ISBLANK(INDEX('Policy Characteristics'!I:I,MATCH($C997,'Policy Characteristics'!$C:$C,0))),"",INDEX('Policy Characteristics'!I:I,MATCH($C997,'Policy Characteristics'!$C:$C,0)))</f>
        <v>% of potential achieved</v>
      </c>
      <c r="P997" s="363"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63" t="str">
        <f>IF(ISBLANK(INDEX('Policy Characteristics'!K:K,MATCH($C997,'Policy Characteristics'!$C:$C,0))),"",INDEX('Policy Characteristics'!K:K,MATCH($C997,'Policy Characteristics'!$C:$C,0)))</f>
        <v/>
      </c>
      <c r="R997" s="363" t="str">
        <f>IF(ISBLANK(INDEX('Policy Characteristics'!L:L,MATCH($C997,'Policy Characteristics'!$C:$C,0))),"",INDEX('Policy Characteristics'!L:L,MATCH($C997,'Policy Characteristics'!$C:$C,0)))</f>
        <v/>
      </c>
    </row>
    <row r="998" spans="1:18" s="350" customFormat="1" ht="19.95" customHeight="1">
      <c r="A998" s="363" t="str">
        <f>IF(ISBLANK(INDEX('Policy Characteristics'!A:A,MATCH($C998,'Policy Characteristics'!$C:$C,0))),"",INDEX('Policy Characteristics'!A:A,MATCH($C998,'Policy Characteristics'!$C:$C,0)))</f>
        <v>Industry</v>
      </c>
      <c r="B998" s="375" t="str">
        <f>IF(ISBLANK(INDEX('Policy Characteristics'!B:B,MATCH($C998,'Policy Characteristics'!$C:$C,0))),"",INDEX('Policy Characteristics'!B:B,MATCH($C998,'Policy Characteristics'!$C:$C,0)))</f>
        <v>Feedstock Shifting</v>
      </c>
      <c r="C998" s="363" t="str">
        <f t="shared" si="43"/>
        <v>Fraction of Feedstock Shifted</v>
      </c>
      <c r="D998" s="356" t="s">
        <v>871</v>
      </c>
      <c r="E998" s="255" t="s">
        <v>922</v>
      </c>
      <c r="F998" t="s">
        <v>872</v>
      </c>
      <c r="G998" s="255" t="s">
        <v>923</v>
      </c>
      <c r="H998" s="241">
        <v>2594</v>
      </c>
      <c r="I998" s="376" t="s">
        <v>741</v>
      </c>
      <c r="J998" s="377" t="str">
        <f>IF(ISBLANK(INDEX('Policy Characteristics'!D:D,MATCH($C998,'Policy Characteristics'!$C:$C,0))),"",INDEX('Policy Characteristics'!D:D,MATCH($C998,'Policy Characteristics'!$C:$C,0)))</f>
        <v>Feedstock Shifting</v>
      </c>
      <c r="K998" s="363"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63" t="str">
        <f>IF(ISBLANK(INDEX('Policy Characteristics'!I:I,MATCH($C998,'Policy Characteristics'!$C:$C,0))),"",INDEX('Policy Characteristics'!I:I,MATCH($C998,'Policy Characteristics'!$C:$C,0)))</f>
        <v>% of potential achieved</v>
      </c>
      <c r="P998" s="363"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63" t="str">
        <f>IF(ISBLANK(INDEX('Policy Characteristics'!K:K,MATCH($C998,'Policy Characteristics'!$C:$C,0))),"",INDEX('Policy Characteristics'!K:K,MATCH($C998,'Policy Characteristics'!$C:$C,0)))</f>
        <v/>
      </c>
      <c r="R998" s="363" t="str">
        <f>IF(ISBLANK(INDEX('Policy Characteristics'!L:L,MATCH($C998,'Policy Characteristics'!$C:$C,0))),"",INDEX('Policy Characteristics'!L:L,MATCH($C998,'Policy Characteristics'!$C:$C,0)))</f>
        <v/>
      </c>
    </row>
    <row r="999" spans="1:18" s="350" customFormat="1" ht="19.95" customHeight="1">
      <c r="A999" s="363" t="str">
        <f>IF(ISBLANK(INDEX('Policy Characteristics'!A:A,MATCH($C999,'Policy Characteristics'!$C:$C,0))),"",INDEX('Policy Characteristics'!A:A,MATCH($C999,'Policy Characteristics'!$C:$C,0)))</f>
        <v>Industry</v>
      </c>
      <c r="B999" s="375" t="str">
        <f>IF(ISBLANK(INDEX('Policy Characteristics'!B:B,MATCH($C999,'Policy Characteristics'!$C:$C,0))),"",INDEX('Policy Characteristics'!B:B,MATCH($C999,'Policy Characteristics'!$C:$C,0)))</f>
        <v>Feedstock Shifting</v>
      </c>
      <c r="C999" s="363" t="str">
        <f t="shared" si="43"/>
        <v>Fraction of Feedstock Shifted</v>
      </c>
      <c r="D999" s="356" t="s">
        <v>871</v>
      </c>
      <c r="E999" s="255" t="s">
        <v>924</v>
      </c>
      <c r="F999" t="s">
        <v>872</v>
      </c>
      <c r="G999" s="255" t="s">
        <v>925</v>
      </c>
      <c r="H999" s="241">
        <v>2595</v>
      </c>
      <c r="I999" s="376" t="s">
        <v>741</v>
      </c>
      <c r="J999" s="377" t="str">
        <f>IF(ISBLANK(INDEX('Policy Characteristics'!D:D,MATCH($C999,'Policy Characteristics'!$C:$C,0))),"",INDEX('Policy Characteristics'!D:D,MATCH($C999,'Policy Characteristics'!$C:$C,0)))</f>
        <v>Feedstock Shifting</v>
      </c>
      <c r="K999" s="363"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63" t="str">
        <f>IF(ISBLANK(INDEX('Policy Characteristics'!I:I,MATCH($C999,'Policy Characteristics'!$C:$C,0))),"",INDEX('Policy Characteristics'!I:I,MATCH($C999,'Policy Characteristics'!$C:$C,0)))</f>
        <v>% of potential achieved</v>
      </c>
      <c r="P999" s="363"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63" t="str">
        <f>IF(ISBLANK(INDEX('Policy Characteristics'!K:K,MATCH($C999,'Policy Characteristics'!$C:$C,0))),"",INDEX('Policy Characteristics'!K:K,MATCH($C999,'Policy Characteristics'!$C:$C,0)))</f>
        <v/>
      </c>
      <c r="R999" s="363" t="str">
        <f>IF(ISBLANK(INDEX('Policy Characteristics'!L:L,MATCH($C999,'Policy Characteristics'!$C:$C,0))),"",INDEX('Policy Characteristics'!L:L,MATCH($C999,'Policy Characteristics'!$C:$C,0)))</f>
        <v/>
      </c>
    </row>
    <row r="1000" spans="1:18" s="350" customFormat="1" ht="19.95" customHeight="1">
      <c r="A1000" s="363" t="str">
        <f>IF(ISBLANK(INDEX('Policy Characteristics'!A:A,MATCH($C1000,'Policy Characteristics'!$C:$C,0))),"",INDEX('Policy Characteristics'!A:A,MATCH($C1000,'Policy Characteristics'!$C:$C,0)))</f>
        <v>Industry</v>
      </c>
      <c r="B1000" s="375" t="str">
        <f>IF(ISBLANK(INDEX('Policy Characteristics'!B:B,MATCH($C1000,'Policy Characteristics'!$C:$C,0))),"",INDEX('Policy Characteristics'!B:B,MATCH($C1000,'Policy Characteristics'!$C:$C,0)))</f>
        <v>Feedstock Shifting</v>
      </c>
      <c r="C1000" s="363" t="str">
        <f t="shared" si="43"/>
        <v>Fraction of Feedstock Shifted</v>
      </c>
      <c r="D1000" s="356" t="s">
        <v>871</v>
      </c>
      <c r="E1000" s="255" t="s">
        <v>926</v>
      </c>
      <c r="F1000" t="s">
        <v>872</v>
      </c>
      <c r="G1000" s="255" t="s">
        <v>927</v>
      </c>
      <c r="H1000" s="241">
        <v>2596</v>
      </c>
      <c r="I1000" s="376" t="s">
        <v>741</v>
      </c>
      <c r="J1000" s="377" t="str">
        <f>IF(ISBLANK(INDEX('Policy Characteristics'!D:D,MATCH($C1000,'Policy Characteristics'!$C:$C,0))),"",INDEX('Policy Characteristics'!D:D,MATCH($C1000,'Policy Characteristics'!$C:$C,0)))</f>
        <v>Feedstock Shifting</v>
      </c>
      <c r="K1000" s="363"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63" t="str">
        <f>IF(ISBLANK(INDEX('Policy Characteristics'!I:I,MATCH($C1000,'Policy Characteristics'!$C:$C,0))),"",INDEX('Policy Characteristics'!I:I,MATCH($C1000,'Policy Characteristics'!$C:$C,0)))</f>
        <v>% of potential achieved</v>
      </c>
      <c r="P1000" s="363"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63" t="str">
        <f>IF(ISBLANK(INDEX('Policy Characteristics'!K:K,MATCH($C1000,'Policy Characteristics'!$C:$C,0))),"",INDEX('Policy Characteristics'!K:K,MATCH($C1000,'Policy Characteristics'!$C:$C,0)))</f>
        <v/>
      </c>
      <c r="R1000" s="363" t="str">
        <f>IF(ISBLANK(INDEX('Policy Characteristics'!L:L,MATCH($C1000,'Policy Characteristics'!$C:$C,0))),"",INDEX('Policy Characteristics'!L:L,MATCH($C1000,'Policy Characteristics'!$C:$C,0)))</f>
        <v/>
      </c>
    </row>
    <row r="1001" spans="1:18" s="350" customFormat="1" ht="19.95" customHeight="1">
      <c r="A1001" s="363" t="str">
        <f>IF(ISBLANK(INDEX('Policy Characteristics'!A:A,MATCH($C1001,'Policy Characteristics'!$C:$C,0))),"",INDEX('Policy Characteristics'!A:A,MATCH($C1001,'Policy Characteristics'!$C:$C,0)))</f>
        <v>Industry</v>
      </c>
      <c r="B1001" s="375" t="str">
        <f>IF(ISBLANK(INDEX('Policy Characteristics'!B:B,MATCH($C1001,'Policy Characteristics'!$C:$C,0))),"",INDEX('Policy Characteristics'!B:B,MATCH($C1001,'Policy Characteristics'!$C:$C,0)))</f>
        <v>Feedstock Shifting</v>
      </c>
      <c r="C1001" s="363" t="str">
        <f t="shared" si="43"/>
        <v>Fraction of Feedstock Shifted</v>
      </c>
      <c r="D1001" s="356" t="s">
        <v>871</v>
      </c>
      <c r="E1001" s="255" t="s">
        <v>928</v>
      </c>
      <c r="F1001" t="s">
        <v>872</v>
      </c>
      <c r="G1001" s="255" t="s">
        <v>929</v>
      </c>
      <c r="H1001" s="241">
        <v>2597</v>
      </c>
      <c r="I1001" s="376" t="s">
        <v>741</v>
      </c>
      <c r="J1001" s="377" t="str">
        <f>IF(ISBLANK(INDEX('Policy Characteristics'!D:D,MATCH($C1001,'Policy Characteristics'!$C:$C,0))),"",INDEX('Policy Characteristics'!D:D,MATCH($C1001,'Policy Characteristics'!$C:$C,0)))</f>
        <v>Feedstock Shifting</v>
      </c>
      <c r="K1001" s="363"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63" t="str">
        <f>IF(ISBLANK(INDEX('Policy Characteristics'!I:I,MATCH($C1001,'Policy Characteristics'!$C:$C,0))),"",INDEX('Policy Characteristics'!I:I,MATCH($C1001,'Policy Characteristics'!$C:$C,0)))</f>
        <v>% of potential achieved</v>
      </c>
      <c r="P1001" s="363"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63" t="str">
        <f>IF(ISBLANK(INDEX('Policy Characteristics'!K:K,MATCH($C1001,'Policy Characteristics'!$C:$C,0))),"",INDEX('Policy Characteristics'!K:K,MATCH($C1001,'Policy Characteristics'!$C:$C,0)))</f>
        <v/>
      </c>
      <c r="R1001" s="363" t="str">
        <f>IF(ISBLANK(INDEX('Policy Characteristics'!L:L,MATCH($C1001,'Policy Characteristics'!$C:$C,0))),"",INDEX('Policy Characteristics'!L:L,MATCH($C1001,'Policy Characteristics'!$C:$C,0)))</f>
        <v/>
      </c>
    </row>
    <row r="1002" spans="1:18" s="350" customFormat="1" ht="19.95" customHeight="1">
      <c r="A1002" s="363" t="str">
        <f>IF(ISBLANK(INDEX('Policy Characteristics'!A:A,MATCH($C1002,'Policy Characteristics'!$C:$C,0))),"",INDEX('Policy Characteristics'!A:A,MATCH($C1002,'Policy Characteristics'!$C:$C,0)))</f>
        <v>Industry</v>
      </c>
      <c r="B1002" s="375" t="str">
        <f>IF(ISBLANK(INDEX('Policy Characteristics'!B:B,MATCH($C1002,'Policy Characteristics'!$C:$C,0))),"",INDEX('Policy Characteristics'!B:B,MATCH($C1002,'Policy Characteristics'!$C:$C,0)))</f>
        <v>Feedstock Shifting</v>
      </c>
      <c r="C1002" s="363" t="str">
        <f t="shared" si="43"/>
        <v>Fraction of Feedstock Shifted</v>
      </c>
      <c r="D1002" s="356" t="s">
        <v>871</v>
      </c>
      <c r="E1002" s="255" t="s">
        <v>930</v>
      </c>
      <c r="F1002" t="s">
        <v>872</v>
      </c>
      <c r="G1002" s="255" t="s">
        <v>931</v>
      </c>
      <c r="H1002" s="241">
        <v>2598</v>
      </c>
      <c r="I1002" s="376" t="s">
        <v>741</v>
      </c>
      <c r="J1002" s="377" t="str">
        <f>IF(ISBLANK(INDEX('Policy Characteristics'!D:D,MATCH($C1002,'Policy Characteristics'!$C:$C,0))),"",INDEX('Policy Characteristics'!D:D,MATCH($C1002,'Policy Characteristics'!$C:$C,0)))</f>
        <v>Feedstock Shifting</v>
      </c>
      <c r="K1002" s="363"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63" t="str">
        <f>IF(ISBLANK(INDEX('Policy Characteristics'!I:I,MATCH($C1002,'Policy Characteristics'!$C:$C,0))),"",INDEX('Policy Characteristics'!I:I,MATCH($C1002,'Policy Characteristics'!$C:$C,0)))</f>
        <v>% of potential achieved</v>
      </c>
      <c r="P1002" s="363"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63" t="str">
        <f>IF(ISBLANK(INDEX('Policy Characteristics'!K:K,MATCH($C1002,'Policy Characteristics'!$C:$C,0))),"",INDEX('Policy Characteristics'!K:K,MATCH($C1002,'Policy Characteristics'!$C:$C,0)))</f>
        <v/>
      </c>
      <c r="R1002" s="363" t="str">
        <f>IF(ISBLANK(INDEX('Policy Characteristics'!L:L,MATCH($C1002,'Policy Characteristics'!$C:$C,0))),"",INDEX('Policy Characteristics'!L:L,MATCH($C1002,'Policy Characteristics'!$C:$C,0)))</f>
        <v/>
      </c>
    </row>
    <row r="1003" spans="1:18" s="350" customFormat="1" ht="19.95" customHeight="1">
      <c r="A1003" s="363" t="str">
        <f>IF(ISBLANK(INDEX('Policy Characteristics'!A:A,MATCH($C1003,'Policy Characteristics'!$C:$C,0))),"",INDEX('Policy Characteristics'!A:A,MATCH($C1003,'Policy Characteristics'!$C:$C,0)))</f>
        <v>Industry</v>
      </c>
      <c r="B1003" s="375" t="str">
        <f>IF(ISBLANK(INDEX('Policy Characteristics'!B:B,MATCH($C1003,'Policy Characteristics'!$C:$C,0))),"",INDEX('Policy Characteristics'!B:B,MATCH($C1003,'Policy Characteristics'!$C:$C,0)))</f>
        <v>Feedstock Shifting</v>
      </c>
      <c r="C1003" s="363" t="str">
        <f t="shared" si="43"/>
        <v>Fraction of Feedstock Shifted</v>
      </c>
      <c r="D1003" s="356" t="s">
        <v>871</v>
      </c>
      <c r="E1003" s="255" t="s">
        <v>932</v>
      </c>
      <c r="F1003" t="s">
        <v>872</v>
      </c>
      <c r="G1003" s="255" t="s">
        <v>933</v>
      </c>
      <c r="H1003" s="241">
        <v>2599</v>
      </c>
      <c r="I1003" s="376" t="s">
        <v>741</v>
      </c>
      <c r="J1003" s="377" t="str">
        <f>IF(ISBLANK(INDEX('Policy Characteristics'!D:D,MATCH($C1003,'Policy Characteristics'!$C:$C,0))),"",INDEX('Policy Characteristics'!D:D,MATCH($C1003,'Policy Characteristics'!$C:$C,0)))</f>
        <v>Feedstock Shifting</v>
      </c>
      <c r="K1003" s="363"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63" t="str">
        <f>IF(ISBLANK(INDEX('Policy Characteristics'!I:I,MATCH($C1003,'Policy Characteristics'!$C:$C,0))),"",INDEX('Policy Characteristics'!I:I,MATCH($C1003,'Policy Characteristics'!$C:$C,0)))</f>
        <v>% of potential achieved</v>
      </c>
      <c r="P1003" s="363"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63" t="str">
        <f>IF(ISBLANK(INDEX('Policy Characteristics'!K:K,MATCH($C1003,'Policy Characteristics'!$C:$C,0))),"",INDEX('Policy Characteristics'!K:K,MATCH($C1003,'Policy Characteristics'!$C:$C,0)))</f>
        <v/>
      </c>
      <c r="R1003" s="363" t="str">
        <f>IF(ISBLANK(INDEX('Policy Characteristics'!L:L,MATCH($C1003,'Policy Characteristics'!$C:$C,0))),"",INDEX('Policy Characteristics'!L:L,MATCH($C1003,'Policy Characteristics'!$C:$C,0)))</f>
        <v/>
      </c>
    </row>
    <row r="1004" spans="1:18" s="350" customFormat="1" ht="19.95" customHeight="1">
      <c r="A1004" s="363" t="str">
        <f>IF(ISBLANK(INDEX('Policy Characteristics'!A:A,MATCH($C1004,'Policy Characteristics'!$C:$C,0))),"",INDEX('Policy Characteristics'!A:A,MATCH($C1004,'Policy Characteristics'!$C:$C,0)))</f>
        <v>Industry</v>
      </c>
      <c r="B1004" s="375" t="str">
        <f>IF(ISBLANK(INDEX('Policy Characteristics'!B:B,MATCH($C1004,'Policy Characteristics'!$C:$C,0))),"",INDEX('Policy Characteristics'!B:B,MATCH($C1004,'Policy Characteristics'!$C:$C,0)))</f>
        <v>Feedstock Shifting</v>
      </c>
      <c r="C1004" s="363" t="str">
        <f t="shared" si="43"/>
        <v>Fraction of Feedstock Shifted</v>
      </c>
      <c r="D1004" s="356" t="s">
        <v>873</v>
      </c>
      <c r="E1004" s="255" t="s">
        <v>914</v>
      </c>
      <c r="F1004" t="s">
        <v>874</v>
      </c>
      <c r="G1004" s="255" t="s">
        <v>915</v>
      </c>
      <c r="H1004" s="241">
        <v>2600</v>
      </c>
      <c r="I1004" s="376" t="s">
        <v>741</v>
      </c>
      <c r="J1004" s="377" t="str">
        <f>IF(ISBLANK(INDEX('Policy Characteristics'!D:D,MATCH($C1004,'Policy Characteristics'!$C:$C,0))),"",INDEX('Policy Characteristics'!D:D,MATCH($C1004,'Policy Characteristics'!$C:$C,0)))</f>
        <v>Feedstock Shifting</v>
      </c>
      <c r="K1004" s="363"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63" t="str">
        <f>IF(ISBLANK(INDEX('Policy Characteristics'!I:I,MATCH($C1004,'Policy Characteristics'!$C:$C,0))),"",INDEX('Policy Characteristics'!I:I,MATCH($C1004,'Policy Characteristics'!$C:$C,0)))</f>
        <v>% of potential achieved</v>
      </c>
      <c r="P1004" s="363"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63" t="str">
        <f>IF(ISBLANK(INDEX('Policy Characteristics'!K:K,MATCH($C1004,'Policy Characteristics'!$C:$C,0))),"",INDEX('Policy Characteristics'!K:K,MATCH($C1004,'Policy Characteristics'!$C:$C,0)))</f>
        <v/>
      </c>
      <c r="R1004" s="363" t="str">
        <f>IF(ISBLANK(INDEX('Policy Characteristics'!L:L,MATCH($C1004,'Policy Characteristics'!$C:$C,0))),"",INDEX('Policy Characteristics'!L:L,MATCH($C1004,'Policy Characteristics'!$C:$C,0)))</f>
        <v/>
      </c>
    </row>
    <row r="1005" spans="1:18" s="350" customFormat="1" ht="19.95" customHeight="1">
      <c r="A1005" s="363" t="str">
        <f>IF(ISBLANK(INDEX('Policy Characteristics'!A:A,MATCH($C1005,'Policy Characteristics'!$C:$C,0))),"",INDEX('Policy Characteristics'!A:A,MATCH($C1005,'Policy Characteristics'!$C:$C,0)))</f>
        <v>Industry</v>
      </c>
      <c r="B1005" s="375" t="str">
        <f>IF(ISBLANK(INDEX('Policy Characteristics'!B:B,MATCH($C1005,'Policy Characteristics'!$C:$C,0))),"",INDEX('Policy Characteristics'!B:B,MATCH($C1005,'Policy Characteristics'!$C:$C,0)))</f>
        <v>Feedstock Shifting</v>
      </c>
      <c r="C1005" s="363" t="str">
        <f t="shared" si="43"/>
        <v>Fraction of Feedstock Shifted</v>
      </c>
      <c r="D1005" s="356" t="s">
        <v>873</v>
      </c>
      <c r="E1005" s="255" t="s">
        <v>916</v>
      </c>
      <c r="F1005" t="s">
        <v>874</v>
      </c>
      <c r="G1005" s="255" t="s">
        <v>917</v>
      </c>
      <c r="H1005" s="241">
        <v>2601</v>
      </c>
      <c r="I1005" s="376" t="s">
        <v>741</v>
      </c>
      <c r="J1005" s="377" t="str">
        <f>IF(ISBLANK(INDEX('Policy Characteristics'!D:D,MATCH($C1005,'Policy Characteristics'!$C:$C,0))),"",INDEX('Policy Characteristics'!D:D,MATCH($C1005,'Policy Characteristics'!$C:$C,0)))</f>
        <v>Feedstock Shifting</v>
      </c>
      <c r="K1005" s="363"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63" t="str">
        <f>IF(ISBLANK(INDEX('Policy Characteristics'!I:I,MATCH($C1005,'Policy Characteristics'!$C:$C,0))),"",INDEX('Policy Characteristics'!I:I,MATCH($C1005,'Policy Characteristics'!$C:$C,0)))</f>
        <v>% of potential achieved</v>
      </c>
      <c r="P1005" s="363"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63" t="str">
        <f>IF(ISBLANK(INDEX('Policy Characteristics'!K:K,MATCH($C1005,'Policy Characteristics'!$C:$C,0))),"",INDEX('Policy Characteristics'!K:K,MATCH($C1005,'Policy Characteristics'!$C:$C,0)))</f>
        <v/>
      </c>
      <c r="R1005" s="363" t="str">
        <f>IF(ISBLANK(INDEX('Policy Characteristics'!L:L,MATCH($C1005,'Policy Characteristics'!$C:$C,0))),"",INDEX('Policy Characteristics'!L:L,MATCH($C1005,'Policy Characteristics'!$C:$C,0)))</f>
        <v/>
      </c>
    </row>
    <row r="1006" spans="1:18" s="350" customFormat="1" ht="19.95" customHeight="1">
      <c r="A1006" s="363" t="str">
        <f>IF(ISBLANK(INDEX('Policy Characteristics'!A:A,MATCH($C1006,'Policy Characteristics'!$C:$C,0))),"",INDEX('Policy Characteristics'!A:A,MATCH($C1006,'Policy Characteristics'!$C:$C,0)))</f>
        <v>Industry</v>
      </c>
      <c r="B1006" s="375" t="str">
        <f>IF(ISBLANK(INDEX('Policy Characteristics'!B:B,MATCH($C1006,'Policy Characteristics'!$C:$C,0))),"",INDEX('Policy Characteristics'!B:B,MATCH($C1006,'Policy Characteristics'!$C:$C,0)))</f>
        <v>Feedstock Shifting</v>
      </c>
      <c r="C1006" s="363" t="str">
        <f t="shared" si="43"/>
        <v>Fraction of Feedstock Shifted</v>
      </c>
      <c r="D1006" s="356" t="s">
        <v>873</v>
      </c>
      <c r="E1006" s="255" t="s">
        <v>918</v>
      </c>
      <c r="F1006" t="s">
        <v>874</v>
      </c>
      <c r="G1006" s="255" t="s">
        <v>919</v>
      </c>
      <c r="H1006" s="241">
        <v>2602</v>
      </c>
      <c r="I1006" s="376" t="s">
        <v>741</v>
      </c>
      <c r="J1006" s="377" t="str">
        <f>IF(ISBLANK(INDEX('Policy Characteristics'!D:D,MATCH($C1006,'Policy Characteristics'!$C:$C,0))),"",INDEX('Policy Characteristics'!D:D,MATCH($C1006,'Policy Characteristics'!$C:$C,0)))</f>
        <v>Feedstock Shifting</v>
      </c>
      <c r="K1006" s="363"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63" t="str">
        <f>IF(ISBLANK(INDEX('Policy Characteristics'!I:I,MATCH($C1006,'Policy Characteristics'!$C:$C,0))),"",INDEX('Policy Characteristics'!I:I,MATCH($C1006,'Policy Characteristics'!$C:$C,0)))</f>
        <v>% of potential achieved</v>
      </c>
      <c r="P1006" s="363"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63" t="str">
        <f>IF(ISBLANK(INDEX('Policy Characteristics'!K:K,MATCH($C1006,'Policy Characteristics'!$C:$C,0))),"",INDEX('Policy Characteristics'!K:K,MATCH($C1006,'Policy Characteristics'!$C:$C,0)))</f>
        <v/>
      </c>
      <c r="R1006" s="363" t="str">
        <f>IF(ISBLANK(INDEX('Policy Characteristics'!L:L,MATCH($C1006,'Policy Characteristics'!$C:$C,0))),"",INDEX('Policy Characteristics'!L:L,MATCH($C1006,'Policy Characteristics'!$C:$C,0)))</f>
        <v/>
      </c>
    </row>
    <row r="1007" spans="1:18" s="350" customFormat="1" ht="19.95" customHeight="1">
      <c r="A1007" s="363" t="str">
        <f>IF(ISBLANK(INDEX('Policy Characteristics'!A:A,MATCH($C1007,'Policy Characteristics'!$C:$C,0))),"",INDEX('Policy Characteristics'!A:A,MATCH($C1007,'Policy Characteristics'!$C:$C,0)))</f>
        <v>Industry</v>
      </c>
      <c r="B1007" s="375" t="str">
        <f>IF(ISBLANK(INDEX('Policy Characteristics'!B:B,MATCH($C1007,'Policy Characteristics'!$C:$C,0))),"",INDEX('Policy Characteristics'!B:B,MATCH($C1007,'Policy Characteristics'!$C:$C,0)))</f>
        <v>Feedstock Shifting</v>
      </c>
      <c r="C1007" s="363" t="str">
        <f t="shared" si="43"/>
        <v>Fraction of Feedstock Shifted</v>
      </c>
      <c r="D1007" s="356" t="s">
        <v>873</v>
      </c>
      <c r="E1007" s="255" t="s">
        <v>920</v>
      </c>
      <c r="F1007" t="s">
        <v>874</v>
      </c>
      <c r="G1007" s="255" t="s">
        <v>921</v>
      </c>
      <c r="H1007" s="241">
        <v>2603</v>
      </c>
      <c r="I1007" s="376" t="s">
        <v>741</v>
      </c>
      <c r="J1007" s="377" t="str">
        <f>IF(ISBLANK(INDEX('Policy Characteristics'!D:D,MATCH($C1007,'Policy Characteristics'!$C:$C,0))),"",INDEX('Policy Characteristics'!D:D,MATCH($C1007,'Policy Characteristics'!$C:$C,0)))</f>
        <v>Feedstock Shifting</v>
      </c>
      <c r="K1007" s="363"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63" t="str">
        <f>IF(ISBLANK(INDEX('Policy Characteristics'!I:I,MATCH($C1007,'Policy Characteristics'!$C:$C,0))),"",INDEX('Policy Characteristics'!I:I,MATCH($C1007,'Policy Characteristics'!$C:$C,0)))</f>
        <v>% of potential achieved</v>
      </c>
      <c r="P1007" s="363"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63" t="str">
        <f>IF(ISBLANK(INDEX('Policy Characteristics'!K:K,MATCH($C1007,'Policy Characteristics'!$C:$C,0))),"",INDEX('Policy Characteristics'!K:K,MATCH($C1007,'Policy Characteristics'!$C:$C,0)))</f>
        <v/>
      </c>
      <c r="R1007" s="363" t="str">
        <f>IF(ISBLANK(INDEX('Policy Characteristics'!L:L,MATCH($C1007,'Policy Characteristics'!$C:$C,0))),"",INDEX('Policy Characteristics'!L:L,MATCH($C1007,'Policy Characteristics'!$C:$C,0)))</f>
        <v/>
      </c>
    </row>
    <row r="1008" spans="1:18" s="350" customFormat="1" ht="19.95" customHeight="1">
      <c r="A1008" s="363" t="str">
        <f>IF(ISBLANK(INDEX('Policy Characteristics'!A:A,MATCH($C1008,'Policy Characteristics'!$C:$C,0))),"",INDEX('Policy Characteristics'!A:A,MATCH($C1008,'Policy Characteristics'!$C:$C,0)))</f>
        <v>Industry</v>
      </c>
      <c r="B1008" s="375" t="str">
        <f>IF(ISBLANK(INDEX('Policy Characteristics'!B:B,MATCH($C1008,'Policy Characteristics'!$C:$C,0))),"",INDEX('Policy Characteristics'!B:B,MATCH($C1008,'Policy Characteristics'!$C:$C,0)))</f>
        <v>Feedstock Shifting</v>
      </c>
      <c r="C1008" s="363" t="str">
        <f t="shared" si="43"/>
        <v>Fraction of Feedstock Shifted</v>
      </c>
      <c r="D1008" s="356" t="s">
        <v>873</v>
      </c>
      <c r="E1008" s="255" t="s">
        <v>922</v>
      </c>
      <c r="F1008" t="s">
        <v>874</v>
      </c>
      <c r="G1008" s="255" t="s">
        <v>923</v>
      </c>
      <c r="H1008" s="241">
        <v>2604</v>
      </c>
      <c r="I1008" s="376" t="s">
        <v>741</v>
      </c>
      <c r="J1008" s="377" t="str">
        <f>IF(ISBLANK(INDEX('Policy Characteristics'!D:D,MATCH($C1008,'Policy Characteristics'!$C:$C,0))),"",INDEX('Policy Characteristics'!D:D,MATCH($C1008,'Policy Characteristics'!$C:$C,0)))</f>
        <v>Feedstock Shifting</v>
      </c>
      <c r="K1008" s="363"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63" t="str">
        <f>IF(ISBLANK(INDEX('Policy Characteristics'!I:I,MATCH($C1008,'Policy Characteristics'!$C:$C,0))),"",INDEX('Policy Characteristics'!I:I,MATCH($C1008,'Policy Characteristics'!$C:$C,0)))</f>
        <v>% of potential achieved</v>
      </c>
      <c r="P1008" s="363"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63" t="str">
        <f>IF(ISBLANK(INDEX('Policy Characteristics'!K:K,MATCH($C1008,'Policy Characteristics'!$C:$C,0))),"",INDEX('Policy Characteristics'!K:K,MATCH($C1008,'Policy Characteristics'!$C:$C,0)))</f>
        <v/>
      </c>
      <c r="R1008" s="363" t="str">
        <f>IF(ISBLANK(INDEX('Policy Characteristics'!L:L,MATCH($C1008,'Policy Characteristics'!$C:$C,0))),"",INDEX('Policy Characteristics'!L:L,MATCH($C1008,'Policy Characteristics'!$C:$C,0)))</f>
        <v/>
      </c>
    </row>
    <row r="1009" spans="1:18" s="350" customFormat="1" ht="19.95" customHeight="1">
      <c r="A1009" s="363" t="str">
        <f>IF(ISBLANK(INDEX('Policy Characteristics'!A:A,MATCH($C1009,'Policy Characteristics'!$C:$C,0))),"",INDEX('Policy Characteristics'!A:A,MATCH($C1009,'Policy Characteristics'!$C:$C,0)))</f>
        <v>Industry</v>
      </c>
      <c r="B1009" s="375" t="str">
        <f>IF(ISBLANK(INDEX('Policy Characteristics'!B:B,MATCH($C1009,'Policy Characteristics'!$C:$C,0))),"",INDEX('Policy Characteristics'!B:B,MATCH($C1009,'Policy Characteristics'!$C:$C,0)))</f>
        <v>Feedstock Shifting</v>
      </c>
      <c r="C1009" s="363" t="str">
        <f t="shared" si="43"/>
        <v>Fraction of Feedstock Shifted</v>
      </c>
      <c r="D1009" s="356" t="s">
        <v>873</v>
      </c>
      <c r="E1009" s="255" t="s">
        <v>924</v>
      </c>
      <c r="F1009" t="s">
        <v>874</v>
      </c>
      <c r="G1009" s="255" t="s">
        <v>925</v>
      </c>
      <c r="H1009" s="241">
        <v>2605</v>
      </c>
      <c r="I1009" s="376" t="s">
        <v>741</v>
      </c>
      <c r="J1009" s="377" t="str">
        <f>IF(ISBLANK(INDEX('Policy Characteristics'!D:D,MATCH($C1009,'Policy Characteristics'!$C:$C,0))),"",INDEX('Policy Characteristics'!D:D,MATCH($C1009,'Policy Characteristics'!$C:$C,0)))</f>
        <v>Feedstock Shifting</v>
      </c>
      <c r="K1009" s="363"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63" t="str">
        <f>IF(ISBLANK(INDEX('Policy Characteristics'!I:I,MATCH($C1009,'Policy Characteristics'!$C:$C,0))),"",INDEX('Policy Characteristics'!I:I,MATCH($C1009,'Policy Characteristics'!$C:$C,0)))</f>
        <v>% of potential achieved</v>
      </c>
      <c r="P1009" s="363"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63" t="str">
        <f>IF(ISBLANK(INDEX('Policy Characteristics'!K:K,MATCH($C1009,'Policy Characteristics'!$C:$C,0))),"",INDEX('Policy Characteristics'!K:K,MATCH($C1009,'Policy Characteristics'!$C:$C,0)))</f>
        <v/>
      </c>
      <c r="R1009" s="363" t="str">
        <f>IF(ISBLANK(INDEX('Policy Characteristics'!L:L,MATCH($C1009,'Policy Characteristics'!$C:$C,0))),"",INDEX('Policy Characteristics'!L:L,MATCH($C1009,'Policy Characteristics'!$C:$C,0)))</f>
        <v/>
      </c>
    </row>
    <row r="1010" spans="1:18" s="350" customFormat="1" ht="19.95" customHeight="1">
      <c r="A1010" s="363" t="str">
        <f>IF(ISBLANK(INDEX('Policy Characteristics'!A:A,MATCH($C1010,'Policy Characteristics'!$C:$C,0))),"",INDEX('Policy Characteristics'!A:A,MATCH($C1010,'Policy Characteristics'!$C:$C,0)))</f>
        <v>Industry</v>
      </c>
      <c r="B1010" s="375" t="str">
        <f>IF(ISBLANK(INDEX('Policy Characteristics'!B:B,MATCH($C1010,'Policy Characteristics'!$C:$C,0))),"",INDEX('Policy Characteristics'!B:B,MATCH($C1010,'Policy Characteristics'!$C:$C,0)))</f>
        <v>Feedstock Shifting</v>
      </c>
      <c r="C1010" s="363" t="str">
        <f t="shared" si="43"/>
        <v>Fraction of Feedstock Shifted</v>
      </c>
      <c r="D1010" s="356" t="s">
        <v>873</v>
      </c>
      <c r="E1010" s="255" t="s">
        <v>926</v>
      </c>
      <c r="F1010" t="s">
        <v>874</v>
      </c>
      <c r="G1010" s="255" t="s">
        <v>927</v>
      </c>
      <c r="H1010" s="241">
        <v>2606</v>
      </c>
      <c r="I1010" s="376" t="s">
        <v>741</v>
      </c>
      <c r="J1010" s="377" t="str">
        <f>IF(ISBLANK(INDEX('Policy Characteristics'!D:D,MATCH($C1010,'Policy Characteristics'!$C:$C,0))),"",INDEX('Policy Characteristics'!D:D,MATCH($C1010,'Policy Characteristics'!$C:$C,0)))</f>
        <v>Feedstock Shifting</v>
      </c>
      <c r="K1010" s="363"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63" t="str">
        <f>IF(ISBLANK(INDEX('Policy Characteristics'!I:I,MATCH($C1010,'Policy Characteristics'!$C:$C,0))),"",INDEX('Policy Characteristics'!I:I,MATCH($C1010,'Policy Characteristics'!$C:$C,0)))</f>
        <v>% of potential achieved</v>
      </c>
      <c r="P1010" s="363"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63" t="str">
        <f>IF(ISBLANK(INDEX('Policy Characteristics'!K:K,MATCH($C1010,'Policy Characteristics'!$C:$C,0))),"",INDEX('Policy Characteristics'!K:K,MATCH($C1010,'Policy Characteristics'!$C:$C,0)))</f>
        <v/>
      </c>
      <c r="R1010" s="363" t="str">
        <f>IF(ISBLANK(INDEX('Policy Characteristics'!L:L,MATCH($C1010,'Policy Characteristics'!$C:$C,0))),"",INDEX('Policy Characteristics'!L:L,MATCH($C1010,'Policy Characteristics'!$C:$C,0)))</f>
        <v/>
      </c>
    </row>
    <row r="1011" spans="1:18" s="350" customFormat="1" ht="19.95" customHeight="1">
      <c r="A1011" s="363" t="str">
        <f>IF(ISBLANK(INDEX('Policy Characteristics'!A:A,MATCH($C1011,'Policy Characteristics'!$C:$C,0))),"",INDEX('Policy Characteristics'!A:A,MATCH($C1011,'Policy Characteristics'!$C:$C,0)))</f>
        <v>Industry</v>
      </c>
      <c r="B1011" s="375" t="str">
        <f>IF(ISBLANK(INDEX('Policy Characteristics'!B:B,MATCH($C1011,'Policy Characteristics'!$C:$C,0))),"",INDEX('Policy Characteristics'!B:B,MATCH($C1011,'Policy Characteristics'!$C:$C,0)))</f>
        <v>Feedstock Shifting</v>
      </c>
      <c r="C1011" s="363" t="str">
        <f t="shared" si="43"/>
        <v>Fraction of Feedstock Shifted</v>
      </c>
      <c r="D1011" s="356" t="s">
        <v>873</v>
      </c>
      <c r="E1011" s="255" t="s">
        <v>928</v>
      </c>
      <c r="F1011" t="s">
        <v>874</v>
      </c>
      <c r="G1011" s="255" t="s">
        <v>929</v>
      </c>
      <c r="H1011" s="241">
        <v>2607</v>
      </c>
      <c r="I1011" s="376" t="s">
        <v>741</v>
      </c>
      <c r="J1011" s="377" t="str">
        <f>IF(ISBLANK(INDEX('Policy Characteristics'!D:D,MATCH($C1011,'Policy Characteristics'!$C:$C,0))),"",INDEX('Policy Characteristics'!D:D,MATCH($C1011,'Policy Characteristics'!$C:$C,0)))</f>
        <v>Feedstock Shifting</v>
      </c>
      <c r="K1011" s="363"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63" t="str">
        <f>IF(ISBLANK(INDEX('Policy Characteristics'!I:I,MATCH($C1011,'Policy Characteristics'!$C:$C,0))),"",INDEX('Policy Characteristics'!I:I,MATCH($C1011,'Policy Characteristics'!$C:$C,0)))</f>
        <v>% of potential achieved</v>
      </c>
      <c r="P1011" s="363"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63" t="str">
        <f>IF(ISBLANK(INDEX('Policy Characteristics'!K:K,MATCH($C1011,'Policy Characteristics'!$C:$C,0))),"",INDEX('Policy Characteristics'!K:K,MATCH($C1011,'Policy Characteristics'!$C:$C,0)))</f>
        <v/>
      </c>
      <c r="R1011" s="363" t="str">
        <f>IF(ISBLANK(INDEX('Policy Characteristics'!L:L,MATCH($C1011,'Policy Characteristics'!$C:$C,0))),"",INDEX('Policy Characteristics'!L:L,MATCH($C1011,'Policy Characteristics'!$C:$C,0)))</f>
        <v/>
      </c>
    </row>
    <row r="1012" spans="1:18" s="350" customFormat="1" ht="19.95" customHeight="1">
      <c r="A1012" s="363" t="str">
        <f>IF(ISBLANK(INDEX('Policy Characteristics'!A:A,MATCH($C1012,'Policy Characteristics'!$C:$C,0))),"",INDEX('Policy Characteristics'!A:A,MATCH($C1012,'Policy Characteristics'!$C:$C,0)))</f>
        <v>Industry</v>
      </c>
      <c r="B1012" s="375" t="str">
        <f>IF(ISBLANK(INDEX('Policy Characteristics'!B:B,MATCH($C1012,'Policy Characteristics'!$C:$C,0))),"",INDEX('Policy Characteristics'!B:B,MATCH($C1012,'Policy Characteristics'!$C:$C,0)))</f>
        <v>Feedstock Shifting</v>
      </c>
      <c r="C1012" s="363" t="str">
        <f t="shared" si="43"/>
        <v>Fraction of Feedstock Shifted</v>
      </c>
      <c r="D1012" s="356" t="s">
        <v>873</v>
      </c>
      <c r="E1012" s="255" t="s">
        <v>930</v>
      </c>
      <c r="F1012" t="s">
        <v>874</v>
      </c>
      <c r="G1012" s="255" t="s">
        <v>931</v>
      </c>
      <c r="H1012" s="241">
        <v>2608</v>
      </c>
      <c r="I1012" s="376" t="s">
        <v>741</v>
      </c>
      <c r="J1012" s="377" t="str">
        <f>IF(ISBLANK(INDEX('Policy Characteristics'!D:D,MATCH($C1012,'Policy Characteristics'!$C:$C,0))),"",INDEX('Policy Characteristics'!D:D,MATCH($C1012,'Policy Characteristics'!$C:$C,0)))</f>
        <v>Feedstock Shifting</v>
      </c>
      <c r="K1012" s="363"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63" t="str">
        <f>IF(ISBLANK(INDEX('Policy Characteristics'!I:I,MATCH($C1012,'Policy Characteristics'!$C:$C,0))),"",INDEX('Policy Characteristics'!I:I,MATCH($C1012,'Policy Characteristics'!$C:$C,0)))</f>
        <v>% of potential achieved</v>
      </c>
      <c r="P1012" s="363"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63" t="str">
        <f>IF(ISBLANK(INDEX('Policy Characteristics'!K:K,MATCH($C1012,'Policy Characteristics'!$C:$C,0))),"",INDEX('Policy Characteristics'!K:K,MATCH($C1012,'Policy Characteristics'!$C:$C,0)))</f>
        <v/>
      </c>
      <c r="R1012" s="363" t="str">
        <f>IF(ISBLANK(INDEX('Policy Characteristics'!L:L,MATCH($C1012,'Policy Characteristics'!$C:$C,0))),"",INDEX('Policy Characteristics'!L:L,MATCH($C1012,'Policy Characteristics'!$C:$C,0)))</f>
        <v/>
      </c>
    </row>
    <row r="1013" spans="1:18" s="350" customFormat="1" ht="19.95" customHeight="1">
      <c r="A1013" s="363" t="str">
        <f>IF(ISBLANK(INDEX('Policy Characteristics'!A:A,MATCH($C1013,'Policy Characteristics'!$C:$C,0))),"",INDEX('Policy Characteristics'!A:A,MATCH($C1013,'Policy Characteristics'!$C:$C,0)))</f>
        <v>Industry</v>
      </c>
      <c r="B1013" s="375" t="str">
        <f>IF(ISBLANK(INDEX('Policy Characteristics'!B:B,MATCH($C1013,'Policy Characteristics'!$C:$C,0))),"",INDEX('Policy Characteristics'!B:B,MATCH($C1013,'Policy Characteristics'!$C:$C,0)))</f>
        <v>Feedstock Shifting</v>
      </c>
      <c r="C1013" s="363" t="str">
        <f t="shared" si="43"/>
        <v>Fraction of Feedstock Shifted</v>
      </c>
      <c r="D1013" s="356" t="s">
        <v>873</v>
      </c>
      <c r="E1013" s="255" t="s">
        <v>932</v>
      </c>
      <c r="F1013" t="s">
        <v>874</v>
      </c>
      <c r="G1013" s="255" t="s">
        <v>933</v>
      </c>
      <c r="H1013" s="241">
        <v>2609</v>
      </c>
      <c r="I1013" s="376" t="s">
        <v>741</v>
      </c>
      <c r="J1013" s="377" t="str">
        <f>IF(ISBLANK(INDEX('Policy Characteristics'!D:D,MATCH($C1013,'Policy Characteristics'!$C:$C,0))),"",INDEX('Policy Characteristics'!D:D,MATCH($C1013,'Policy Characteristics'!$C:$C,0)))</f>
        <v>Feedstock Shifting</v>
      </c>
      <c r="K1013" s="363"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63" t="str">
        <f>IF(ISBLANK(INDEX('Policy Characteristics'!I:I,MATCH($C1013,'Policy Characteristics'!$C:$C,0))),"",INDEX('Policy Characteristics'!I:I,MATCH($C1013,'Policy Characteristics'!$C:$C,0)))</f>
        <v>% of potential achieved</v>
      </c>
      <c r="P1013" s="363"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63" t="str">
        <f>IF(ISBLANK(INDEX('Policy Characteristics'!K:K,MATCH($C1013,'Policy Characteristics'!$C:$C,0))),"",INDEX('Policy Characteristics'!K:K,MATCH($C1013,'Policy Characteristics'!$C:$C,0)))</f>
        <v/>
      </c>
      <c r="R1013" s="363" t="str">
        <f>IF(ISBLANK(INDEX('Policy Characteristics'!L:L,MATCH($C1013,'Policy Characteristics'!$C:$C,0))),"",INDEX('Policy Characteristics'!L:L,MATCH($C1013,'Policy Characteristics'!$C:$C,0)))</f>
        <v/>
      </c>
    </row>
    <row r="1014" spans="1:18" s="350" customFormat="1" ht="19.95" customHeight="1">
      <c r="A1014" s="363" t="str">
        <f>IF(ISBLANK(INDEX('Policy Characteristics'!A:A,MATCH($C1014,'Policy Characteristics'!$C:$C,0))),"",INDEX('Policy Characteristics'!A:A,MATCH($C1014,'Policy Characteristics'!$C:$C,0)))</f>
        <v>Industry</v>
      </c>
      <c r="B1014" s="375" t="str">
        <f>IF(ISBLANK(INDEX('Policy Characteristics'!B:B,MATCH($C1014,'Policy Characteristics'!$C:$C,0))),"",INDEX('Policy Characteristics'!B:B,MATCH($C1014,'Policy Characteristics'!$C:$C,0)))</f>
        <v>Feedstock Shifting</v>
      </c>
      <c r="C1014" s="363" t="str">
        <f t="shared" si="43"/>
        <v>Fraction of Feedstock Shifted</v>
      </c>
      <c r="D1014" s="356" t="s">
        <v>875</v>
      </c>
      <c r="E1014" s="255" t="s">
        <v>914</v>
      </c>
      <c r="F1014" t="s">
        <v>876</v>
      </c>
      <c r="G1014" s="255" t="s">
        <v>915</v>
      </c>
      <c r="H1014" s="241">
        <v>2610</v>
      </c>
      <c r="I1014" s="376" t="s">
        <v>741</v>
      </c>
      <c r="J1014" s="377" t="str">
        <f>IF(ISBLANK(INDEX('Policy Characteristics'!D:D,MATCH($C1014,'Policy Characteristics'!$C:$C,0))),"",INDEX('Policy Characteristics'!D:D,MATCH($C1014,'Policy Characteristics'!$C:$C,0)))</f>
        <v>Feedstock Shifting</v>
      </c>
      <c r="K1014" s="363"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63" t="str">
        <f>IF(ISBLANK(INDEX('Policy Characteristics'!I:I,MATCH($C1014,'Policy Characteristics'!$C:$C,0))),"",INDEX('Policy Characteristics'!I:I,MATCH($C1014,'Policy Characteristics'!$C:$C,0)))</f>
        <v>% of potential achieved</v>
      </c>
      <c r="P1014" s="363"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63" t="str">
        <f>IF(ISBLANK(INDEX('Policy Characteristics'!K:K,MATCH($C1014,'Policy Characteristics'!$C:$C,0))),"",INDEX('Policy Characteristics'!K:K,MATCH($C1014,'Policy Characteristics'!$C:$C,0)))</f>
        <v/>
      </c>
      <c r="R1014" s="363" t="str">
        <f>IF(ISBLANK(INDEX('Policy Characteristics'!L:L,MATCH($C1014,'Policy Characteristics'!$C:$C,0))),"",INDEX('Policy Characteristics'!L:L,MATCH($C1014,'Policy Characteristics'!$C:$C,0)))</f>
        <v/>
      </c>
    </row>
    <row r="1015" spans="1:18" s="350" customFormat="1" ht="19.95" customHeight="1">
      <c r="A1015" s="363" t="str">
        <f>IF(ISBLANK(INDEX('Policy Characteristics'!A:A,MATCH($C1015,'Policy Characteristics'!$C:$C,0))),"",INDEX('Policy Characteristics'!A:A,MATCH($C1015,'Policy Characteristics'!$C:$C,0)))</f>
        <v>Industry</v>
      </c>
      <c r="B1015" s="375" t="str">
        <f>IF(ISBLANK(INDEX('Policy Characteristics'!B:B,MATCH($C1015,'Policy Characteristics'!$C:$C,0))),"",INDEX('Policy Characteristics'!B:B,MATCH($C1015,'Policy Characteristics'!$C:$C,0)))</f>
        <v>Feedstock Shifting</v>
      </c>
      <c r="C1015" s="363" t="str">
        <f t="shared" si="43"/>
        <v>Fraction of Feedstock Shifted</v>
      </c>
      <c r="D1015" s="356" t="s">
        <v>875</v>
      </c>
      <c r="E1015" s="255" t="s">
        <v>916</v>
      </c>
      <c r="F1015" t="s">
        <v>876</v>
      </c>
      <c r="G1015" s="255" t="s">
        <v>917</v>
      </c>
      <c r="H1015" s="241">
        <v>2611</v>
      </c>
      <c r="I1015" s="376" t="s">
        <v>741</v>
      </c>
      <c r="J1015" s="377" t="str">
        <f>IF(ISBLANK(INDEX('Policy Characteristics'!D:D,MATCH($C1015,'Policy Characteristics'!$C:$C,0))),"",INDEX('Policy Characteristics'!D:D,MATCH($C1015,'Policy Characteristics'!$C:$C,0)))</f>
        <v>Feedstock Shifting</v>
      </c>
      <c r="K1015" s="363"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63" t="str">
        <f>IF(ISBLANK(INDEX('Policy Characteristics'!I:I,MATCH($C1015,'Policy Characteristics'!$C:$C,0))),"",INDEX('Policy Characteristics'!I:I,MATCH($C1015,'Policy Characteristics'!$C:$C,0)))</f>
        <v>% of potential achieved</v>
      </c>
      <c r="P1015" s="363"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63" t="str">
        <f>IF(ISBLANK(INDEX('Policy Characteristics'!K:K,MATCH($C1015,'Policy Characteristics'!$C:$C,0))),"",INDEX('Policy Characteristics'!K:K,MATCH($C1015,'Policy Characteristics'!$C:$C,0)))</f>
        <v/>
      </c>
      <c r="R1015" s="363" t="str">
        <f>IF(ISBLANK(INDEX('Policy Characteristics'!L:L,MATCH($C1015,'Policy Characteristics'!$C:$C,0))),"",INDEX('Policy Characteristics'!L:L,MATCH($C1015,'Policy Characteristics'!$C:$C,0)))</f>
        <v/>
      </c>
    </row>
    <row r="1016" spans="1:18" s="350" customFormat="1" ht="19.95" customHeight="1">
      <c r="A1016" s="363" t="str">
        <f>IF(ISBLANK(INDEX('Policy Characteristics'!A:A,MATCH($C1016,'Policy Characteristics'!$C:$C,0))),"",INDEX('Policy Characteristics'!A:A,MATCH($C1016,'Policy Characteristics'!$C:$C,0)))</f>
        <v>Industry</v>
      </c>
      <c r="B1016" s="375" t="str">
        <f>IF(ISBLANK(INDEX('Policy Characteristics'!B:B,MATCH($C1016,'Policy Characteristics'!$C:$C,0))),"",INDEX('Policy Characteristics'!B:B,MATCH($C1016,'Policy Characteristics'!$C:$C,0)))</f>
        <v>Feedstock Shifting</v>
      </c>
      <c r="C1016" s="363" t="str">
        <f t="shared" si="43"/>
        <v>Fraction of Feedstock Shifted</v>
      </c>
      <c r="D1016" s="356" t="s">
        <v>875</v>
      </c>
      <c r="E1016" s="255" t="s">
        <v>918</v>
      </c>
      <c r="F1016" t="s">
        <v>876</v>
      </c>
      <c r="G1016" s="255" t="s">
        <v>919</v>
      </c>
      <c r="H1016" s="241">
        <v>2612</v>
      </c>
      <c r="I1016" s="376" t="s">
        <v>741</v>
      </c>
      <c r="J1016" s="377" t="str">
        <f>IF(ISBLANK(INDEX('Policy Characteristics'!D:D,MATCH($C1016,'Policy Characteristics'!$C:$C,0))),"",INDEX('Policy Characteristics'!D:D,MATCH($C1016,'Policy Characteristics'!$C:$C,0)))</f>
        <v>Feedstock Shifting</v>
      </c>
      <c r="K1016" s="363"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63" t="str">
        <f>IF(ISBLANK(INDEX('Policy Characteristics'!I:I,MATCH($C1016,'Policy Characteristics'!$C:$C,0))),"",INDEX('Policy Characteristics'!I:I,MATCH($C1016,'Policy Characteristics'!$C:$C,0)))</f>
        <v>% of potential achieved</v>
      </c>
      <c r="P1016" s="363"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63" t="str">
        <f>IF(ISBLANK(INDEX('Policy Characteristics'!K:K,MATCH($C1016,'Policy Characteristics'!$C:$C,0))),"",INDEX('Policy Characteristics'!K:K,MATCH($C1016,'Policy Characteristics'!$C:$C,0)))</f>
        <v/>
      </c>
      <c r="R1016" s="363" t="str">
        <f>IF(ISBLANK(INDEX('Policy Characteristics'!L:L,MATCH($C1016,'Policy Characteristics'!$C:$C,0))),"",INDEX('Policy Characteristics'!L:L,MATCH($C1016,'Policy Characteristics'!$C:$C,0)))</f>
        <v/>
      </c>
    </row>
    <row r="1017" spans="1:18" s="350" customFormat="1" ht="19.95" customHeight="1">
      <c r="A1017" s="363" t="str">
        <f>IF(ISBLANK(INDEX('Policy Characteristics'!A:A,MATCH($C1017,'Policy Characteristics'!$C:$C,0))),"",INDEX('Policy Characteristics'!A:A,MATCH($C1017,'Policy Characteristics'!$C:$C,0)))</f>
        <v>Industry</v>
      </c>
      <c r="B1017" s="375" t="str">
        <f>IF(ISBLANK(INDEX('Policy Characteristics'!B:B,MATCH($C1017,'Policy Characteristics'!$C:$C,0))),"",INDEX('Policy Characteristics'!B:B,MATCH($C1017,'Policy Characteristics'!$C:$C,0)))</f>
        <v>Feedstock Shifting</v>
      </c>
      <c r="C1017" s="363" t="str">
        <f t="shared" si="43"/>
        <v>Fraction of Feedstock Shifted</v>
      </c>
      <c r="D1017" s="356" t="s">
        <v>875</v>
      </c>
      <c r="E1017" s="255" t="s">
        <v>920</v>
      </c>
      <c r="F1017" t="s">
        <v>876</v>
      </c>
      <c r="G1017" s="255" t="s">
        <v>921</v>
      </c>
      <c r="H1017" s="241">
        <v>2613</v>
      </c>
      <c r="I1017" s="376" t="s">
        <v>741</v>
      </c>
      <c r="J1017" s="377" t="str">
        <f>IF(ISBLANK(INDEX('Policy Characteristics'!D:D,MATCH($C1017,'Policy Characteristics'!$C:$C,0))),"",INDEX('Policy Characteristics'!D:D,MATCH($C1017,'Policy Characteristics'!$C:$C,0)))</f>
        <v>Feedstock Shifting</v>
      </c>
      <c r="K1017" s="363"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63" t="str">
        <f>IF(ISBLANK(INDEX('Policy Characteristics'!I:I,MATCH($C1017,'Policy Characteristics'!$C:$C,0))),"",INDEX('Policy Characteristics'!I:I,MATCH($C1017,'Policy Characteristics'!$C:$C,0)))</f>
        <v>% of potential achieved</v>
      </c>
      <c r="P1017" s="363"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63" t="str">
        <f>IF(ISBLANK(INDEX('Policy Characteristics'!K:K,MATCH($C1017,'Policy Characteristics'!$C:$C,0))),"",INDEX('Policy Characteristics'!K:K,MATCH($C1017,'Policy Characteristics'!$C:$C,0)))</f>
        <v/>
      </c>
      <c r="R1017" s="363" t="str">
        <f>IF(ISBLANK(INDEX('Policy Characteristics'!L:L,MATCH($C1017,'Policy Characteristics'!$C:$C,0))),"",INDEX('Policy Characteristics'!L:L,MATCH($C1017,'Policy Characteristics'!$C:$C,0)))</f>
        <v/>
      </c>
    </row>
    <row r="1018" spans="1:18" s="350" customFormat="1" ht="19.95" customHeight="1">
      <c r="A1018" s="363" t="str">
        <f>IF(ISBLANK(INDEX('Policy Characteristics'!A:A,MATCH($C1018,'Policy Characteristics'!$C:$C,0))),"",INDEX('Policy Characteristics'!A:A,MATCH($C1018,'Policy Characteristics'!$C:$C,0)))</f>
        <v>Industry</v>
      </c>
      <c r="B1018" s="375" t="str">
        <f>IF(ISBLANK(INDEX('Policy Characteristics'!B:B,MATCH($C1018,'Policy Characteristics'!$C:$C,0))),"",INDEX('Policy Characteristics'!B:B,MATCH($C1018,'Policy Characteristics'!$C:$C,0)))</f>
        <v>Feedstock Shifting</v>
      </c>
      <c r="C1018" s="363" t="str">
        <f t="shared" si="43"/>
        <v>Fraction of Feedstock Shifted</v>
      </c>
      <c r="D1018" s="356" t="s">
        <v>875</v>
      </c>
      <c r="E1018" s="255" t="s">
        <v>922</v>
      </c>
      <c r="F1018" t="s">
        <v>876</v>
      </c>
      <c r="G1018" s="255" t="s">
        <v>923</v>
      </c>
      <c r="H1018" s="241">
        <v>2614</v>
      </c>
      <c r="I1018" s="376" t="s">
        <v>741</v>
      </c>
      <c r="J1018" s="377" t="str">
        <f>IF(ISBLANK(INDEX('Policy Characteristics'!D:D,MATCH($C1018,'Policy Characteristics'!$C:$C,0))),"",INDEX('Policy Characteristics'!D:D,MATCH($C1018,'Policy Characteristics'!$C:$C,0)))</f>
        <v>Feedstock Shifting</v>
      </c>
      <c r="K1018" s="363"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63" t="str">
        <f>IF(ISBLANK(INDEX('Policy Characteristics'!I:I,MATCH($C1018,'Policy Characteristics'!$C:$C,0))),"",INDEX('Policy Characteristics'!I:I,MATCH($C1018,'Policy Characteristics'!$C:$C,0)))</f>
        <v>% of potential achieved</v>
      </c>
      <c r="P1018" s="363"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63" t="str">
        <f>IF(ISBLANK(INDEX('Policy Characteristics'!K:K,MATCH($C1018,'Policy Characteristics'!$C:$C,0))),"",INDEX('Policy Characteristics'!K:K,MATCH($C1018,'Policy Characteristics'!$C:$C,0)))</f>
        <v/>
      </c>
      <c r="R1018" s="363" t="str">
        <f>IF(ISBLANK(INDEX('Policy Characteristics'!L:L,MATCH($C1018,'Policy Characteristics'!$C:$C,0))),"",INDEX('Policy Characteristics'!L:L,MATCH($C1018,'Policy Characteristics'!$C:$C,0)))</f>
        <v/>
      </c>
    </row>
    <row r="1019" spans="1:18" s="350" customFormat="1" ht="19.95" customHeight="1">
      <c r="A1019" s="363" t="str">
        <f>IF(ISBLANK(INDEX('Policy Characteristics'!A:A,MATCH($C1019,'Policy Characteristics'!$C:$C,0))),"",INDEX('Policy Characteristics'!A:A,MATCH($C1019,'Policy Characteristics'!$C:$C,0)))</f>
        <v>Industry</v>
      </c>
      <c r="B1019" s="375" t="str">
        <f>IF(ISBLANK(INDEX('Policy Characteristics'!B:B,MATCH($C1019,'Policy Characteristics'!$C:$C,0))),"",INDEX('Policy Characteristics'!B:B,MATCH($C1019,'Policy Characteristics'!$C:$C,0)))</f>
        <v>Feedstock Shifting</v>
      </c>
      <c r="C1019" s="363" t="str">
        <f t="shared" si="43"/>
        <v>Fraction of Feedstock Shifted</v>
      </c>
      <c r="D1019" s="356" t="s">
        <v>875</v>
      </c>
      <c r="E1019" s="255" t="s">
        <v>924</v>
      </c>
      <c r="F1019" t="s">
        <v>876</v>
      </c>
      <c r="G1019" s="255" t="s">
        <v>925</v>
      </c>
      <c r="H1019" s="241">
        <v>2615</v>
      </c>
      <c r="I1019" s="376" t="s">
        <v>741</v>
      </c>
      <c r="J1019" s="377" t="str">
        <f>IF(ISBLANK(INDEX('Policy Characteristics'!D:D,MATCH($C1019,'Policy Characteristics'!$C:$C,0))),"",INDEX('Policy Characteristics'!D:D,MATCH($C1019,'Policy Characteristics'!$C:$C,0)))</f>
        <v>Feedstock Shifting</v>
      </c>
      <c r="K1019" s="363"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63" t="str">
        <f>IF(ISBLANK(INDEX('Policy Characteristics'!I:I,MATCH($C1019,'Policy Characteristics'!$C:$C,0))),"",INDEX('Policy Characteristics'!I:I,MATCH($C1019,'Policy Characteristics'!$C:$C,0)))</f>
        <v>% of potential achieved</v>
      </c>
      <c r="P1019" s="363"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63" t="str">
        <f>IF(ISBLANK(INDEX('Policy Characteristics'!K:K,MATCH($C1019,'Policy Characteristics'!$C:$C,0))),"",INDEX('Policy Characteristics'!K:K,MATCH($C1019,'Policy Characteristics'!$C:$C,0)))</f>
        <v/>
      </c>
      <c r="R1019" s="363" t="str">
        <f>IF(ISBLANK(INDEX('Policy Characteristics'!L:L,MATCH($C1019,'Policy Characteristics'!$C:$C,0))),"",INDEX('Policy Characteristics'!L:L,MATCH($C1019,'Policy Characteristics'!$C:$C,0)))</f>
        <v/>
      </c>
    </row>
    <row r="1020" spans="1:18" s="350" customFormat="1" ht="19.95" customHeight="1">
      <c r="A1020" s="363" t="str">
        <f>IF(ISBLANK(INDEX('Policy Characteristics'!A:A,MATCH($C1020,'Policy Characteristics'!$C:$C,0))),"",INDEX('Policy Characteristics'!A:A,MATCH($C1020,'Policy Characteristics'!$C:$C,0)))</f>
        <v>Industry</v>
      </c>
      <c r="B1020" s="375" t="str">
        <f>IF(ISBLANK(INDEX('Policy Characteristics'!B:B,MATCH($C1020,'Policy Characteristics'!$C:$C,0))),"",INDEX('Policy Characteristics'!B:B,MATCH($C1020,'Policy Characteristics'!$C:$C,0)))</f>
        <v>Feedstock Shifting</v>
      </c>
      <c r="C1020" s="363" t="str">
        <f t="shared" si="43"/>
        <v>Fraction of Feedstock Shifted</v>
      </c>
      <c r="D1020" s="356" t="s">
        <v>875</v>
      </c>
      <c r="E1020" s="255" t="s">
        <v>926</v>
      </c>
      <c r="F1020" t="s">
        <v>876</v>
      </c>
      <c r="G1020" s="255" t="s">
        <v>927</v>
      </c>
      <c r="H1020" s="241">
        <v>2616</v>
      </c>
      <c r="I1020" s="376" t="s">
        <v>741</v>
      </c>
      <c r="J1020" s="377" t="str">
        <f>IF(ISBLANK(INDEX('Policy Characteristics'!D:D,MATCH($C1020,'Policy Characteristics'!$C:$C,0))),"",INDEX('Policy Characteristics'!D:D,MATCH($C1020,'Policy Characteristics'!$C:$C,0)))</f>
        <v>Feedstock Shifting</v>
      </c>
      <c r="K1020" s="363"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63" t="str">
        <f>IF(ISBLANK(INDEX('Policy Characteristics'!I:I,MATCH($C1020,'Policy Characteristics'!$C:$C,0))),"",INDEX('Policy Characteristics'!I:I,MATCH($C1020,'Policy Characteristics'!$C:$C,0)))</f>
        <v>% of potential achieved</v>
      </c>
      <c r="P1020" s="363"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63" t="str">
        <f>IF(ISBLANK(INDEX('Policy Characteristics'!K:K,MATCH($C1020,'Policy Characteristics'!$C:$C,0))),"",INDEX('Policy Characteristics'!K:K,MATCH($C1020,'Policy Characteristics'!$C:$C,0)))</f>
        <v/>
      </c>
      <c r="R1020" s="363" t="str">
        <f>IF(ISBLANK(INDEX('Policy Characteristics'!L:L,MATCH($C1020,'Policy Characteristics'!$C:$C,0))),"",INDEX('Policy Characteristics'!L:L,MATCH($C1020,'Policy Characteristics'!$C:$C,0)))</f>
        <v/>
      </c>
    </row>
    <row r="1021" spans="1:18" s="350" customFormat="1" ht="19.95" customHeight="1">
      <c r="A1021" s="363" t="str">
        <f>IF(ISBLANK(INDEX('Policy Characteristics'!A:A,MATCH($C1021,'Policy Characteristics'!$C:$C,0))),"",INDEX('Policy Characteristics'!A:A,MATCH($C1021,'Policy Characteristics'!$C:$C,0)))</f>
        <v>Industry</v>
      </c>
      <c r="B1021" s="375" t="str">
        <f>IF(ISBLANK(INDEX('Policy Characteristics'!B:B,MATCH($C1021,'Policy Characteristics'!$C:$C,0))),"",INDEX('Policy Characteristics'!B:B,MATCH($C1021,'Policy Characteristics'!$C:$C,0)))</f>
        <v>Feedstock Shifting</v>
      </c>
      <c r="C1021" s="363" t="str">
        <f t="shared" si="43"/>
        <v>Fraction of Feedstock Shifted</v>
      </c>
      <c r="D1021" s="356" t="s">
        <v>875</v>
      </c>
      <c r="E1021" s="255" t="s">
        <v>928</v>
      </c>
      <c r="F1021" t="s">
        <v>876</v>
      </c>
      <c r="G1021" s="255" t="s">
        <v>929</v>
      </c>
      <c r="H1021" s="241">
        <v>2617</v>
      </c>
      <c r="I1021" s="376" t="s">
        <v>741</v>
      </c>
      <c r="J1021" s="377" t="str">
        <f>IF(ISBLANK(INDEX('Policy Characteristics'!D:D,MATCH($C1021,'Policy Characteristics'!$C:$C,0))),"",INDEX('Policy Characteristics'!D:D,MATCH($C1021,'Policy Characteristics'!$C:$C,0)))</f>
        <v>Feedstock Shifting</v>
      </c>
      <c r="K1021" s="363"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63" t="str">
        <f>IF(ISBLANK(INDEX('Policy Characteristics'!I:I,MATCH($C1021,'Policy Characteristics'!$C:$C,0))),"",INDEX('Policy Characteristics'!I:I,MATCH($C1021,'Policy Characteristics'!$C:$C,0)))</f>
        <v>% of potential achieved</v>
      </c>
      <c r="P1021" s="363"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63" t="str">
        <f>IF(ISBLANK(INDEX('Policy Characteristics'!K:K,MATCH($C1021,'Policy Characteristics'!$C:$C,0))),"",INDEX('Policy Characteristics'!K:K,MATCH($C1021,'Policy Characteristics'!$C:$C,0)))</f>
        <v/>
      </c>
      <c r="R1021" s="363" t="str">
        <f>IF(ISBLANK(INDEX('Policy Characteristics'!L:L,MATCH($C1021,'Policy Characteristics'!$C:$C,0))),"",INDEX('Policy Characteristics'!L:L,MATCH($C1021,'Policy Characteristics'!$C:$C,0)))</f>
        <v/>
      </c>
    </row>
    <row r="1022" spans="1:18" s="350" customFormat="1" ht="19.95" customHeight="1">
      <c r="A1022" s="363" t="str">
        <f>IF(ISBLANK(INDEX('Policy Characteristics'!A:A,MATCH($C1022,'Policy Characteristics'!$C:$C,0))),"",INDEX('Policy Characteristics'!A:A,MATCH($C1022,'Policy Characteristics'!$C:$C,0)))</f>
        <v>Industry</v>
      </c>
      <c r="B1022" s="375" t="str">
        <f>IF(ISBLANK(INDEX('Policy Characteristics'!B:B,MATCH($C1022,'Policy Characteristics'!$C:$C,0))),"",INDEX('Policy Characteristics'!B:B,MATCH($C1022,'Policy Characteristics'!$C:$C,0)))</f>
        <v>Feedstock Shifting</v>
      </c>
      <c r="C1022" s="363" t="str">
        <f t="shared" si="43"/>
        <v>Fraction of Feedstock Shifted</v>
      </c>
      <c r="D1022" s="356" t="s">
        <v>875</v>
      </c>
      <c r="E1022" s="255" t="s">
        <v>930</v>
      </c>
      <c r="F1022" t="s">
        <v>876</v>
      </c>
      <c r="G1022" s="255" t="s">
        <v>931</v>
      </c>
      <c r="H1022" s="241">
        <v>2618</v>
      </c>
      <c r="I1022" s="376" t="s">
        <v>741</v>
      </c>
      <c r="J1022" s="377" t="str">
        <f>IF(ISBLANK(INDEX('Policy Characteristics'!D:D,MATCH($C1022,'Policy Characteristics'!$C:$C,0))),"",INDEX('Policy Characteristics'!D:D,MATCH($C1022,'Policy Characteristics'!$C:$C,0)))</f>
        <v>Feedstock Shifting</v>
      </c>
      <c r="K1022" s="363"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63" t="str">
        <f>IF(ISBLANK(INDEX('Policy Characteristics'!I:I,MATCH($C1022,'Policy Characteristics'!$C:$C,0))),"",INDEX('Policy Characteristics'!I:I,MATCH($C1022,'Policy Characteristics'!$C:$C,0)))</f>
        <v>% of potential achieved</v>
      </c>
      <c r="P1022" s="363"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63" t="str">
        <f>IF(ISBLANK(INDEX('Policy Characteristics'!K:K,MATCH($C1022,'Policy Characteristics'!$C:$C,0))),"",INDEX('Policy Characteristics'!K:K,MATCH($C1022,'Policy Characteristics'!$C:$C,0)))</f>
        <v/>
      </c>
      <c r="R1022" s="363" t="str">
        <f>IF(ISBLANK(INDEX('Policy Characteristics'!L:L,MATCH($C1022,'Policy Characteristics'!$C:$C,0))),"",INDEX('Policy Characteristics'!L:L,MATCH($C1022,'Policy Characteristics'!$C:$C,0)))</f>
        <v/>
      </c>
    </row>
    <row r="1023" spans="1:18" s="350" customFormat="1" ht="19.95" customHeight="1">
      <c r="A1023" s="363" t="str">
        <f>IF(ISBLANK(INDEX('Policy Characteristics'!A:A,MATCH($C1023,'Policy Characteristics'!$C:$C,0))),"",INDEX('Policy Characteristics'!A:A,MATCH($C1023,'Policy Characteristics'!$C:$C,0)))</f>
        <v>Industry</v>
      </c>
      <c r="B1023" s="375" t="str">
        <f>IF(ISBLANK(INDEX('Policy Characteristics'!B:B,MATCH($C1023,'Policy Characteristics'!$C:$C,0))),"",INDEX('Policy Characteristics'!B:B,MATCH($C1023,'Policy Characteristics'!$C:$C,0)))</f>
        <v>Feedstock Shifting</v>
      </c>
      <c r="C1023" s="363" t="str">
        <f t="shared" si="43"/>
        <v>Fraction of Feedstock Shifted</v>
      </c>
      <c r="D1023" s="356" t="s">
        <v>875</v>
      </c>
      <c r="E1023" s="255" t="s">
        <v>932</v>
      </c>
      <c r="F1023" t="s">
        <v>876</v>
      </c>
      <c r="G1023" s="255" t="s">
        <v>933</v>
      </c>
      <c r="H1023" s="241">
        <v>2619</v>
      </c>
      <c r="I1023" s="376" t="s">
        <v>741</v>
      </c>
      <c r="J1023" s="377" t="str">
        <f>IF(ISBLANK(INDEX('Policy Characteristics'!D:D,MATCH($C1023,'Policy Characteristics'!$C:$C,0))),"",INDEX('Policy Characteristics'!D:D,MATCH($C1023,'Policy Characteristics'!$C:$C,0)))</f>
        <v>Feedstock Shifting</v>
      </c>
      <c r="K1023" s="363"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63" t="str">
        <f>IF(ISBLANK(INDEX('Policy Characteristics'!I:I,MATCH($C1023,'Policy Characteristics'!$C:$C,0))),"",INDEX('Policy Characteristics'!I:I,MATCH($C1023,'Policy Characteristics'!$C:$C,0)))</f>
        <v>% of potential achieved</v>
      </c>
      <c r="P1023" s="363"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63" t="str">
        <f>IF(ISBLANK(INDEX('Policy Characteristics'!K:K,MATCH($C1023,'Policy Characteristics'!$C:$C,0))),"",INDEX('Policy Characteristics'!K:K,MATCH($C1023,'Policy Characteristics'!$C:$C,0)))</f>
        <v/>
      </c>
      <c r="R1023" s="363" t="str">
        <f>IF(ISBLANK(INDEX('Policy Characteristics'!L:L,MATCH($C1023,'Policy Characteristics'!$C:$C,0))),"",INDEX('Policy Characteristics'!L:L,MATCH($C1023,'Policy Characteristics'!$C:$C,0)))</f>
        <v/>
      </c>
    </row>
    <row r="1024" spans="1:18" s="350" customFormat="1" ht="19.95" customHeight="1">
      <c r="A1024" s="363" t="str">
        <f>IF(ISBLANK(INDEX('Policy Characteristics'!A:A,MATCH($C1024,'Policy Characteristics'!$C:$C,0))),"",INDEX('Policy Characteristics'!A:A,MATCH($C1024,'Policy Characteristics'!$C:$C,0)))</f>
        <v>Industry</v>
      </c>
      <c r="B1024" s="375" t="str">
        <f>IF(ISBLANK(INDEX('Policy Characteristics'!B:B,MATCH($C1024,'Policy Characteristics'!$C:$C,0))),"",INDEX('Policy Characteristics'!B:B,MATCH($C1024,'Policy Characteristics'!$C:$C,0)))</f>
        <v>Feedstock Shifting</v>
      </c>
      <c r="C1024" s="363" t="str">
        <f t="shared" si="43"/>
        <v>Fraction of Feedstock Shifted</v>
      </c>
      <c r="D1024" s="356" t="s">
        <v>877</v>
      </c>
      <c r="E1024" s="255" t="s">
        <v>914</v>
      </c>
      <c r="F1024" t="s">
        <v>878</v>
      </c>
      <c r="G1024" s="255" t="s">
        <v>915</v>
      </c>
      <c r="H1024" s="241">
        <v>2620</v>
      </c>
      <c r="I1024" s="376" t="s">
        <v>741</v>
      </c>
      <c r="J1024" s="377" t="str">
        <f>IF(ISBLANK(INDEX('Policy Characteristics'!D:D,MATCH($C1024,'Policy Characteristics'!$C:$C,0))),"",INDEX('Policy Characteristics'!D:D,MATCH($C1024,'Policy Characteristics'!$C:$C,0)))</f>
        <v>Feedstock Shifting</v>
      </c>
      <c r="K1024" s="363"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63" t="str">
        <f>IF(ISBLANK(INDEX('Policy Characteristics'!I:I,MATCH($C1024,'Policy Characteristics'!$C:$C,0))),"",INDEX('Policy Characteristics'!I:I,MATCH($C1024,'Policy Characteristics'!$C:$C,0)))</f>
        <v>% of potential achieved</v>
      </c>
      <c r="P1024" s="363"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63" t="str">
        <f>IF(ISBLANK(INDEX('Policy Characteristics'!K:K,MATCH($C1024,'Policy Characteristics'!$C:$C,0))),"",INDEX('Policy Characteristics'!K:K,MATCH($C1024,'Policy Characteristics'!$C:$C,0)))</f>
        <v/>
      </c>
      <c r="R1024" s="363" t="str">
        <f>IF(ISBLANK(INDEX('Policy Characteristics'!L:L,MATCH($C1024,'Policy Characteristics'!$C:$C,0))),"",INDEX('Policy Characteristics'!L:L,MATCH($C1024,'Policy Characteristics'!$C:$C,0)))</f>
        <v/>
      </c>
    </row>
    <row r="1025" spans="1:18" s="350" customFormat="1" ht="19.95" customHeight="1">
      <c r="A1025" s="363" t="str">
        <f>IF(ISBLANK(INDEX('Policy Characteristics'!A:A,MATCH($C1025,'Policy Characteristics'!$C:$C,0))),"",INDEX('Policy Characteristics'!A:A,MATCH($C1025,'Policy Characteristics'!$C:$C,0)))</f>
        <v>Industry</v>
      </c>
      <c r="B1025" s="375" t="str">
        <f>IF(ISBLANK(INDEX('Policy Characteristics'!B:B,MATCH($C1025,'Policy Characteristics'!$C:$C,0))),"",INDEX('Policy Characteristics'!B:B,MATCH($C1025,'Policy Characteristics'!$C:$C,0)))</f>
        <v>Feedstock Shifting</v>
      </c>
      <c r="C1025" s="363" t="str">
        <f t="shared" si="43"/>
        <v>Fraction of Feedstock Shifted</v>
      </c>
      <c r="D1025" s="356" t="s">
        <v>877</v>
      </c>
      <c r="E1025" s="255" t="s">
        <v>916</v>
      </c>
      <c r="F1025" t="s">
        <v>878</v>
      </c>
      <c r="G1025" s="255" t="s">
        <v>917</v>
      </c>
      <c r="H1025" s="241">
        <v>2621</v>
      </c>
      <c r="I1025" s="376" t="s">
        <v>741</v>
      </c>
      <c r="J1025" s="377" t="str">
        <f>IF(ISBLANK(INDEX('Policy Characteristics'!D:D,MATCH($C1025,'Policy Characteristics'!$C:$C,0))),"",INDEX('Policy Characteristics'!D:D,MATCH($C1025,'Policy Characteristics'!$C:$C,0)))</f>
        <v>Feedstock Shifting</v>
      </c>
      <c r="K1025" s="363"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63" t="str">
        <f>IF(ISBLANK(INDEX('Policy Characteristics'!I:I,MATCH($C1025,'Policy Characteristics'!$C:$C,0))),"",INDEX('Policy Characteristics'!I:I,MATCH($C1025,'Policy Characteristics'!$C:$C,0)))</f>
        <v>% of potential achieved</v>
      </c>
      <c r="P1025" s="363"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63" t="str">
        <f>IF(ISBLANK(INDEX('Policy Characteristics'!K:K,MATCH($C1025,'Policy Characteristics'!$C:$C,0))),"",INDEX('Policy Characteristics'!K:K,MATCH($C1025,'Policy Characteristics'!$C:$C,0)))</f>
        <v/>
      </c>
      <c r="R1025" s="363" t="str">
        <f>IF(ISBLANK(INDEX('Policy Characteristics'!L:L,MATCH($C1025,'Policy Characteristics'!$C:$C,0))),"",INDEX('Policy Characteristics'!L:L,MATCH($C1025,'Policy Characteristics'!$C:$C,0)))</f>
        <v/>
      </c>
    </row>
    <row r="1026" spans="1:18" s="350" customFormat="1" ht="19.95" customHeight="1">
      <c r="A1026" s="363" t="str">
        <f>IF(ISBLANK(INDEX('Policy Characteristics'!A:A,MATCH($C1026,'Policy Characteristics'!$C:$C,0))),"",INDEX('Policy Characteristics'!A:A,MATCH($C1026,'Policy Characteristics'!$C:$C,0)))</f>
        <v>Industry</v>
      </c>
      <c r="B1026" s="375" t="str">
        <f>IF(ISBLANK(INDEX('Policy Characteristics'!B:B,MATCH($C1026,'Policy Characteristics'!$C:$C,0))),"",INDEX('Policy Characteristics'!B:B,MATCH($C1026,'Policy Characteristics'!$C:$C,0)))</f>
        <v>Feedstock Shifting</v>
      </c>
      <c r="C1026" s="363" t="str">
        <f t="shared" si="43"/>
        <v>Fraction of Feedstock Shifted</v>
      </c>
      <c r="D1026" s="356" t="s">
        <v>877</v>
      </c>
      <c r="E1026" s="255" t="s">
        <v>918</v>
      </c>
      <c r="F1026" t="s">
        <v>878</v>
      </c>
      <c r="G1026" s="255" t="s">
        <v>919</v>
      </c>
      <c r="H1026" s="241">
        <v>2622</v>
      </c>
      <c r="I1026" s="376" t="s">
        <v>741</v>
      </c>
      <c r="J1026" s="377" t="str">
        <f>IF(ISBLANK(INDEX('Policy Characteristics'!D:D,MATCH($C1026,'Policy Characteristics'!$C:$C,0))),"",INDEX('Policy Characteristics'!D:D,MATCH($C1026,'Policy Characteristics'!$C:$C,0)))</f>
        <v>Feedstock Shifting</v>
      </c>
      <c r="K1026" s="363"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63" t="str">
        <f>IF(ISBLANK(INDEX('Policy Characteristics'!I:I,MATCH($C1026,'Policy Characteristics'!$C:$C,0))),"",INDEX('Policy Characteristics'!I:I,MATCH($C1026,'Policy Characteristics'!$C:$C,0)))</f>
        <v>% of potential achieved</v>
      </c>
      <c r="P1026" s="363"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63" t="str">
        <f>IF(ISBLANK(INDEX('Policy Characteristics'!K:K,MATCH($C1026,'Policy Characteristics'!$C:$C,0))),"",INDEX('Policy Characteristics'!K:K,MATCH($C1026,'Policy Characteristics'!$C:$C,0)))</f>
        <v/>
      </c>
      <c r="R1026" s="363" t="str">
        <f>IF(ISBLANK(INDEX('Policy Characteristics'!L:L,MATCH($C1026,'Policy Characteristics'!$C:$C,0))),"",INDEX('Policy Characteristics'!L:L,MATCH($C1026,'Policy Characteristics'!$C:$C,0)))</f>
        <v/>
      </c>
    </row>
    <row r="1027" spans="1:18" s="350" customFormat="1" ht="19.95" customHeight="1">
      <c r="A1027" s="363" t="str">
        <f>IF(ISBLANK(INDEX('Policy Characteristics'!A:A,MATCH($C1027,'Policy Characteristics'!$C:$C,0))),"",INDEX('Policy Characteristics'!A:A,MATCH($C1027,'Policy Characteristics'!$C:$C,0)))</f>
        <v>Industry</v>
      </c>
      <c r="B1027" s="375" t="str">
        <f>IF(ISBLANK(INDEX('Policy Characteristics'!B:B,MATCH($C1027,'Policy Characteristics'!$C:$C,0))),"",INDEX('Policy Characteristics'!B:B,MATCH($C1027,'Policy Characteristics'!$C:$C,0)))</f>
        <v>Feedstock Shifting</v>
      </c>
      <c r="C1027" s="363" t="str">
        <f t="shared" si="43"/>
        <v>Fraction of Feedstock Shifted</v>
      </c>
      <c r="D1027" s="356" t="s">
        <v>877</v>
      </c>
      <c r="E1027" s="255" t="s">
        <v>920</v>
      </c>
      <c r="F1027" t="s">
        <v>878</v>
      </c>
      <c r="G1027" s="255" t="s">
        <v>921</v>
      </c>
      <c r="H1027" s="241">
        <v>2623</v>
      </c>
      <c r="I1027" s="376" t="s">
        <v>741</v>
      </c>
      <c r="J1027" s="377" t="str">
        <f>IF(ISBLANK(INDEX('Policy Characteristics'!D:D,MATCH($C1027,'Policy Characteristics'!$C:$C,0))),"",INDEX('Policy Characteristics'!D:D,MATCH($C1027,'Policy Characteristics'!$C:$C,0)))</f>
        <v>Feedstock Shifting</v>
      </c>
      <c r="K1027" s="363"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63" t="str">
        <f>IF(ISBLANK(INDEX('Policy Characteristics'!I:I,MATCH($C1027,'Policy Characteristics'!$C:$C,0))),"",INDEX('Policy Characteristics'!I:I,MATCH($C1027,'Policy Characteristics'!$C:$C,0)))</f>
        <v>% of potential achieved</v>
      </c>
      <c r="P1027" s="363"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63" t="str">
        <f>IF(ISBLANK(INDEX('Policy Characteristics'!K:K,MATCH($C1027,'Policy Characteristics'!$C:$C,0))),"",INDEX('Policy Characteristics'!K:K,MATCH($C1027,'Policy Characteristics'!$C:$C,0)))</f>
        <v/>
      </c>
      <c r="R1027" s="363" t="str">
        <f>IF(ISBLANK(INDEX('Policy Characteristics'!L:L,MATCH($C1027,'Policy Characteristics'!$C:$C,0))),"",INDEX('Policy Characteristics'!L:L,MATCH($C1027,'Policy Characteristics'!$C:$C,0)))</f>
        <v/>
      </c>
    </row>
    <row r="1028" spans="1:18" s="350" customFormat="1" ht="19.95" customHeight="1">
      <c r="A1028" s="363" t="str">
        <f>IF(ISBLANK(INDEX('Policy Characteristics'!A:A,MATCH($C1028,'Policy Characteristics'!$C:$C,0))),"",INDEX('Policy Characteristics'!A:A,MATCH($C1028,'Policy Characteristics'!$C:$C,0)))</f>
        <v>Industry</v>
      </c>
      <c r="B1028" s="375" t="str">
        <f>IF(ISBLANK(INDEX('Policy Characteristics'!B:B,MATCH($C1028,'Policy Characteristics'!$C:$C,0))),"",INDEX('Policy Characteristics'!B:B,MATCH($C1028,'Policy Characteristics'!$C:$C,0)))</f>
        <v>Feedstock Shifting</v>
      </c>
      <c r="C1028" s="363" t="str">
        <f t="shared" si="43"/>
        <v>Fraction of Feedstock Shifted</v>
      </c>
      <c r="D1028" s="356" t="s">
        <v>877</v>
      </c>
      <c r="E1028" s="255" t="s">
        <v>922</v>
      </c>
      <c r="F1028" t="s">
        <v>878</v>
      </c>
      <c r="G1028" s="255" t="s">
        <v>923</v>
      </c>
      <c r="H1028" s="241">
        <v>2624</v>
      </c>
      <c r="I1028" s="376" t="s">
        <v>741</v>
      </c>
      <c r="J1028" s="377" t="str">
        <f>IF(ISBLANK(INDEX('Policy Characteristics'!D:D,MATCH($C1028,'Policy Characteristics'!$C:$C,0))),"",INDEX('Policy Characteristics'!D:D,MATCH($C1028,'Policy Characteristics'!$C:$C,0)))</f>
        <v>Feedstock Shifting</v>
      </c>
      <c r="K1028" s="363"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63" t="str">
        <f>IF(ISBLANK(INDEX('Policy Characteristics'!I:I,MATCH($C1028,'Policy Characteristics'!$C:$C,0))),"",INDEX('Policy Characteristics'!I:I,MATCH($C1028,'Policy Characteristics'!$C:$C,0)))</f>
        <v>% of potential achieved</v>
      </c>
      <c r="P1028" s="363"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63" t="str">
        <f>IF(ISBLANK(INDEX('Policy Characteristics'!K:K,MATCH($C1028,'Policy Characteristics'!$C:$C,0))),"",INDEX('Policy Characteristics'!K:K,MATCH($C1028,'Policy Characteristics'!$C:$C,0)))</f>
        <v/>
      </c>
      <c r="R1028" s="363" t="str">
        <f>IF(ISBLANK(INDEX('Policy Characteristics'!L:L,MATCH($C1028,'Policy Characteristics'!$C:$C,0))),"",INDEX('Policy Characteristics'!L:L,MATCH($C1028,'Policy Characteristics'!$C:$C,0)))</f>
        <v/>
      </c>
    </row>
    <row r="1029" spans="1:18" s="350" customFormat="1" ht="19.95" customHeight="1">
      <c r="A1029" s="363" t="str">
        <f>IF(ISBLANK(INDEX('Policy Characteristics'!A:A,MATCH($C1029,'Policy Characteristics'!$C:$C,0))),"",INDEX('Policy Characteristics'!A:A,MATCH($C1029,'Policy Characteristics'!$C:$C,0)))</f>
        <v>Industry</v>
      </c>
      <c r="B1029" s="375" t="str">
        <f>IF(ISBLANK(INDEX('Policy Characteristics'!B:B,MATCH($C1029,'Policy Characteristics'!$C:$C,0))),"",INDEX('Policy Characteristics'!B:B,MATCH($C1029,'Policy Characteristics'!$C:$C,0)))</f>
        <v>Feedstock Shifting</v>
      </c>
      <c r="C1029" s="363" t="str">
        <f t="shared" si="43"/>
        <v>Fraction of Feedstock Shifted</v>
      </c>
      <c r="D1029" s="356" t="s">
        <v>877</v>
      </c>
      <c r="E1029" s="255" t="s">
        <v>924</v>
      </c>
      <c r="F1029" t="s">
        <v>878</v>
      </c>
      <c r="G1029" s="255" t="s">
        <v>925</v>
      </c>
      <c r="H1029" s="241">
        <v>2625</v>
      </c>
      <c r="I1029" s="376" t="s">
        <v>741</v>
      </c>
      <c r="J1029" s="377" t="str">
        <f>IF(ISBLANK(INDEX('Policy Characteristics'!D:D,MATCH($C1029,'Policy Characteristics'!$C:$C,0))),"",INDEX('Policy Characteristics'!D:D,MATCH($C1029,'Policy Characteristics'!$C:$C,0)))</f>
        <v>Feedstock Shifting</v>
      </c>
      <c r="K1029" s="363"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63" t="str">
        <f>IF(ISBLANK(INDEX('Policy Characteristics'!I:I,MATCH($C1029,'Policy Characteristics'!$C:$C,0))),"",INDEX('Policy Characteristics'!I:I,MATCH($C1029,'Policy Characteristics'!$C:$C,0)))</f>
        <v>% of potential achieved</v>
      </c>
      <c r="P1029" s="363"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63" t="str">
        <f>IF(ISBLANK(INDEX('Policy Characteristics'!K:K,MATCH($C1029,'Policy Characteristics'!$C:$C,0))),"",INDEX('Policy Characteristics'!K:K,MATCH($C1029,'Policy Characteristics'!$C:$C,0)))</f>
        <v/>
      </c>
      <c r="R1029" s="363" t="str">
        <f>IF(ISBLANK(INDEX('Policy Characteristics'!L:L,MATCH($C1029,'Policy Characteristics'!$C:$C,0))),"",INDEX('Policy Characteristics'!L:L,MATCH($C1029,'Policy Characteristics'!$C:$C,0)))</f>
        <v/>
      </c>
    </row>
    <row r="1030" spans="1:18" s="350" customFormat="1" ht="19.95" customHeight="1">
      <c r="A1030" s="363" t="str">
        <f>IF(ISBLANK(INDEX('Policy Characteristics'!A:A,MATCH($C1030,'Policy Characteristics'!$C:$C,0))),"",INDEX('Policy Characteristics'!A:A,MATCH($C1030,'Policy Characteristics'!$C:$C,0)))</f>
        <v>Industry</v>
      </c>
      <c r="B1030" s="375" t="str">
        <f>IF(ISBLANK(INDEX('Policy Characteristics'!B:B,MATCH($C1030,'Policy Characteristics'!$C:$C,0))),"",INDEX('Policy Characteristics'!B:B,MATCH($C1030,'Policy Characteristics'!$C:$C,0)))</f>
        <v>Feedstock Shifting</v>
      </c>
      <c r="C1030" s="363" t="str">
        <f t="shared" si="43"/>
        <v>Fraction of Feedstock Shifted</v>
      </c>
      <c r="D1030" s="356" t="s">
        <v>877</v>
      </c>
      <c r="E1030" s="255" t="s">
        <v>926</v>
      </c>
      <c r="F1030" t="s">
        <v>878</v>
      </c>
      <c r="G1030" s="255" t="s">
        <v>927</v>
      </c>
      <c r="H1030" s="241">
        <v>2626</v>
      </c>
      <c r="I1030" s="376" t="s">
        <v>741</v>
      </c>
      <c r="J1030" s="377" t="str">
        <f>IF(ISBLANK(INDEX('Policy Characteristics'!D:D,MATCH($C1030,'Policy Characteristics'!$C:$C,0))),"",INDEX('Policy Characteristics'!D:D,MATCH($C1030,'Policy Characteristics'!$C:$C,0)))</f>
        <v>Feedstock Shifting</v>
      </c>
      <c r="K1030" s="363"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63" t="str">
        <f>IF(ISBLANK(INDEX('Policy Characteristics'!I:I,MATCH($C1030,'Policy Characteristics'!$C:$C,0))),"",INDEX('Policy Characteristics'!I:I,MATCH($C1030,'Policy Characteristics'!$C:$C,0)))</f>
        <v>% of potential achieved</v>
      </c>
      <c r="P1030" s="363"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63" t="str">
        <f>IF(ISBLANK(INDEX('Policy Characteristics'!K:K,MATCH($C1030,'Policy Characteristics'!$C:$C,0))),"",INDEX('Policy Characteristics'!K:K,MATCH($C1030,'Policy Characteristics'!$C:$C,0)))</f>
        <v/>
      </c>
      <c r="R1030" s="363" t="str">
        <f>IF(ISBLANK(INDEX('Policy Characteristics'!L:L,MATCH($C1030,'Policy Characteristics'!$C:$C,0))),"",INDEX('Policy Characteristics'!L:L,MATCH($C1030,'Policy Characteristics'!$C:$C,0)))</f>
        <v/>
      </c>
    </row>
    <row r="1031" spans="1:18" s="350" customFormat="1" ht="19.95" customHeight="1">
      <c r="A1031" s="363" t="str">
        <f>IF(ISBLANK(INDEX('Policy Characteristics'!A:A,MATCH($C1031,'Policy Characteristics'!$C:$C,0))),"",INDEX('Policy Characteristics'!A:A,MATCH($C1031,'Policy Characteristics'!$C:$C,0)))</f>
        <v>Industry</v>
      </c>
      <c r="B1031" s="375" t="str">
        <f>IF(ISBLANK(INDEX('Policy Characteristics'!B:B,MATCH($C1031,'Policy Characteristics'!$C:$C,0))),"",INDEX('Policy Characteristics'!B:B,MATCH($C1031,'Policy Characteristics'!$C:$C,0)))</f>
        <v>Feedstock Shifting</v>
      </c>
      <c r="C1031" s="363" t="str">
        <f t="shared" si="43"/>
        <v>Fraction of Feedstock Shifted</v>
      </c>
      <c r="D1031" s="356" t="s">
        <v>877</v>
      </c>
      <c r="E1031" s="255" t="s">
        <v>928</v>
      </c>
      <c r="F1031" t="s">
        <v>878</v>
      </c>
      <c r="G1031" s="255" t="s">
        <v>929</v>
      </c>
      <c r="H1031" s="241">
        <v>2627</v>
      </c>
      <c r="I1031" s="376" t="s">
        <v>741</v>
      </c>
      <c r="J1031" s="377" t="str">
        <f>IF(ISBLANK(INDEX('Policy Characteristics'!D:D,MATCH($C1031,'Policy Characteristics'!$C:$C,0))),"",INDEX('Policy Characteristics'!D:D,MATCH($C1031,'Policy Characteristics'!$C:$C,0)))</f>
        <v>Feedstock Shifting</v>
      </c>
      <c r="K1031" s="363"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63" t="str">
        <f>IF(ISBLANK(INDEX('Policy Characteristics'!I:I,MATCH($C1031,'Policy Characteristics'!$C:$C,0))),"",INDEX('Policy Characteristics'!I:I,MATCH($C1031,'Policy Characteristics'!$C:$C,0)))</f>
        <v>% of potential achieved</v>
      </c>
      <c r="P1031" s="363"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63" t="str">
        <f>IF(ISBLANK(INDEX('Policy Characteristics'!K:K,MATCH($C1031,'Policy Characteristics'!$C:$C,0))),"",INDEX('Policy Characteristics'!K:K,MATCH($C1031,'Policy Characteristics'!$C:$C,0)))</f>
        <v/>
      </c>
      <c r="R1031" s="363" t="str">
        <f>IF(ISBLANK(INDEX('Policy Characteristics'!L:L,MATCH($C1031,'Policy Characteristics'!$C:$C,0))),"",INDEX('Policy Characteristics'!L:L,MATCH($C1031,'Policy Characteristics'!$C:$C,0)))</f>
        <v/>
      </c>
    </row>
    <row r="1032" spans="1:18" s="350" customFormat="1" ht="19.95" customHeight="1">
      <c r="A1032" s="363" t="str">
        <f>IF(ISBLANK(INDEX('Policy Characteristics'!A:A,MATCH($C1032,'Policy Characteristics'!$C:$C,0))),"",INDEX('Policy Characteristics'!A:A,MATCH($C1032,'Policy Characteristics'!$C:$C,0)))</f>
        <v>Industry</v>
      </c>
      <c r="B1032" s="375" t="str">
        <f>IF(ISBLANK(INDEX('Policy Characteristics'!B:B,MATCH($C1032,'Policy Characteristics'!$C:$C,0))),"",INDEX('Policy Characteristics'!B:B,MATCH($C1032,'Policy Characteristics'!$C:$C,0)))</f>
        <v>Feedstock Shifting</v>
      </c>
      <c r="C1032" s="363" t="str">
        <f t="shared" si="43"/>
        <v>Fraction of Feedstock Shifted</v>
      </c>
      <c r="D1032" s="356" t="s">
        <v>877</v>
      </c>
      <c r="E1032" s="255" t="s">
        <v>930</v>
      </c>
      <c r="F1032" t="s">
        <v>878</v>
      </c>
      <c r="G1032" s="255" t="s">
        <v>931</v>
      </c>
      <c r="H1032" s="241">
        <v>2628</v>
      </c>
      <c r="I1032" s="376" t="s">
        <v>741</v>
      </c>
      <c r="J1032" s="377" t="str">
        <f>IF(ISBLANK(INDEX('Policy Characteristics'!D:D,MATCH($C1032,'Policy Characteristics'!$C:$C,0))),"",INDEX('Policy Characteristics'!D:D,MATCH($C1032,'Policy Characteristics'!$C:$C,0)))</f>
        <v>Feedstock Shifting</v>
      </c>
      <c r="K1032" s="363"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63" t="str">
        <f>IF(ISBLANK(INDEX('Policy Characteristics'!I:I,MATCH($C1032,'Policy Characteristics'!$C:$C,0))),"",INDEX('Policy Characteristics'!I:I,MATCH($C1032,'Policy Characteristics'!$C:$C,0)))</f>
        <v>% of potential achieved</v>
      </c>
      <c r="P1032" s="363"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63" t="str">
        <f>IF(ISBLANK(INDEX('Policy Characteristics'!K:K,MATCH($C1032,'Policy Characteristics'!$C:$C,0))),"",INDEX('Policy Characteristics'!K:K,MATCH($C1032,'Policy Characteristics'!$C:$C,0)))</f>
        <v/>
      </c>
      <c r="R1032" s="363" t="str">
        <f>IF(ISBLANK(INDEX('Policy Characteristics'!L:L,MATCH($C1032,'Policy Characteristics'!$C:$C,0))),"",INDEX('Policy Characteristics'!L:L,MATCH($C1032,'Policy Characteristics'!$C:$C,0)))</f>
        <v/>
      </c>
    </row>
    <row r="1033" spans="1:18" s="350" customFormat="1" ht="19.95" customHeight="1">
      <c r="A1033" s="363" t="str">
        <f>IF(ISBLANK(INDEX('Policy Characteristics'!A:A,MATCH($C1033,'Policy Characteristics'!$C:$C,0))),"",INDEX('Policy Characteristics'!A:A,MATCH($C1033,'Policy Characteristics'!$C:$C,0)))</f>
        <v>Industry</v>
      </c>
      <c r="B1033" s="375" t="str">
        <f>IF(ISBLANK(INDEX('Policy Characteristics'!B:B,MATCH($C1033,'Policy Characteristics'!$C:$C,0))),"",INDEX('Policy Characteristics'!B:B,MATCH($C1033,'Policy Characteristics'!$C:$C,0)))</f>
        <v>Feedstock Shifting</v>
      </c>
      <c r="C1033" s="363" t="str">
        <f t="shared" si="43"/>
        <v>Fraction of Feedstock Shifted</v>
      </c>
      <c r="D1033" s="356" t="s">
        <v>877</v>
      </c>
      <c r="E1033" s="255" t="s">
        <v>932</v>
      </c>
      <c r="F1033" t="s">
        <v>878</v>
      </c>
      <c r="G1033" s="255" t="s">
        <v>933</v>
      </c>
      <c r="H1033" s="241">
        <v>2629</v>
      </c>
      <c r="I1033" s="376" t="s">
        <v>741</v>
      </c>
      <c r="J1033" s="377" t="str">
        <f>IF(ISBLANK(INDEX('Policy Characteristics'!D:D,MATCH($C1033,'Policy Characteristics'!$C:$C,0))),"",INDEX('Policy Characteristics'!D:D,MATCH($C1033,'Policy Characteristics'!$C:$C,0)))</f>
        <v>Feedstock Shifting</v>
      </c>
      <c r="K1033" s="363"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63" t="str">
        <f>IF(ISBLANK(INDEX('Policy Characteristics'!I:I,MATCH($C1033,'Policy Characteristics'!$C:$C,0))),"",INDEX('Policy Characteristics'!I:I,MATCH($C1033,'Policy Characteristics'!$C:$C,0)))</f>
        <v>% of potential achieved</v>
      </c>
      <c r="P1033" s="363"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63" t="str">
        <f>IF(ISBLANK(INDEX('Policy Characteristics'!K:K,MATCH($C1033,'Policy Characteristics'!$C:$C,0))),"",INDEX('Policy Characteristics'!K:K,MATCH($C1033,'Policy Characteristics'!$C:$C,0)))</f>
        <v/>
      </c>
      <c r="R1033" s="363" t="str">
        <f>IF(ISBLANK(INDEX('Policy Characteristics'!L:L,MATCH($C1033,'Policy Characteristics'!$C:$C,0))),"",INDEX('Policy Characteristics'!L:L,MATCH($C1033,'Policy Characteristics'!$C:$C,0)))</f>
        <v/>
      </c>
    </row>
    <row r="1034" spans="1:18" s="350" customFormat="1" ht="19.95" customHeight="1">
      <c r="A1034" s="363" t="str">
        <f>IF(ISBLANK(INDEX('Policy Characteristics'!A:A,MATCH($C1034,'Policy Characteristics'!$C:$C,0))),"",INDEX('Policy Characteristics'!A:A,MATCH($C1034,'Policy Characteristics'!$C:$C,0)))</f>
        <v>Industry</v>
      </c>
      <c r="B1034" s="375" t="str">
        <f>IF(ISBLANK(INDEX('Policy Characteristics'!B:B,MATCH($C1034,'Policy Characteristics'!$C:$C,0))),"",INDEX('Policy Characteristics'!B:B,MATCH($C1034,'Policy Characteristics'!$C:$C,0)))</f>
        <v>Feedstock Shifting</v>
      </c>
      <c r="C1034" s="363" t="str">
        <f t="shared" si="43"/>
        <v>Fraction of Feedstock Shifted</v>
      </c>
      <c r="D1034" s="356" t="s">
        <v>879</v>
      </c>
      <c r="E1034" s="255" t="s">
        <v>914</v>
      </c>
      <c r="F1034" t="s">
        <v>880</v>
      </c>
      <c r="G1034" s="255" t="s">
        <v>915</v>
      </c>
      <c r="H1034" s="241">
        <v>2630</v>
      </c>
      <c r="I1034" s="376" t="s">
        <v>741</v>
      </c>
      <c r="J1034" s="377" t="str">
        <f>IF(ISBLANK(INDEX('Policy Characteristics'!D:D,MATCH($C1034,'Policy Characteristics'!$C:$C,0))),"",INDEX('Policy Characteristics'!D:D,MATCH($C1034,'Policy Characteristics'!$C:$C,0)))</f>
        <v>Feedstock Shifting</v>
      </c>
      <c r="K1034" s="363"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63" t="str">
        <f>IF(ISBLANK(INDEX('Policy Characteristics'!I:I,MATCH($C1034,'Policy Characteristics'!$C:$C,0))),"",INDEX('Policy Characteristics'!I:I,MATCH($C1034,'Policy Characteristics'!$C:$C,0)))</f>
        <v>% of potential achieved</v>
      </c>
      <c r="P1034" s="363"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63" t="str">
        <f>IF(ISBLANK(INDEX('Policy Characteristics'!K:K,MATCH($C1034,'Policy Characteristics'!$C:$C,0))),"",INDEX('Policy Characteristics'!K:K,MATCH($C1034,'Policy Characteristics'!$C:$C,0)))</f>
        <v/>
      </c>
      <c r="R1034" s="363" t="str">
        <f>IF(ISBLANK(INDEX('Policy Characteristics'!L:L,MATCH($C1034,'Policy Characteristics'!$C:$C,0))),"",INDEX('Policy Characteristics'!L:L,MATCH($C1034,'Policy Characteristics'!$C:$C,0)))</f>
        <v/>
      </c>
    </row>
    <row r="1035" spans="1:18" s="350" customFormat="1" ht="19.95" customHeight="1">
      <c r="A1035" s="363" t="str">
        <f>IF(ISBLANK(INDEX('Policy Characteristics'!A:A,MATCH($C1035,'Policy Characteristics'!$C:$C,0))),"",INDEX('Policy Characteristics'!A:A,MATCH($C1035,'Policy Characteristics'!$C:$C,0)))</f>
        <v>Industry</v>
      </c>
      <c r="B1035" s="375" t="str">
        <f>IF(ISBLANK(INDEX('Policy Characteristics'!B:B,MATCH($C1035,'Policy Characteristics'!$C:$C,0))),"",INDEX('Policy Characteristics'!B:B,MATCH($C1035,'Policy Characteristics'!$C:$C,0)))</f>
        <v>Feedstock Shifting</v>
      </c>
      <c r="C1035" s="363" t="str">
        <f t="shared" si="43"/>
        <v>Fraction of Feedstock Shifted</v>
      </c>
      <c r="D1035" s="356" t="s">
        <v>879</v>
      </c>
      <c r="E1035" s="255" t="s">
        <v>916</v>
      </c>
      <c r="F1035" t="s">
        <v>880</v>
      </c>
      <c r="G1035" s="255" t="s">
        <v>917</v>
      </c>
      <c r="H1035" s="241">
        <v>2631</v>
      </c>
      <c r="I1035" s="376" t="s">
        <v>741</v>
      </c>
      <c r="J1035" s="377" t="str">
        <f>IF(ISBLANK(INDEX('Policy Characteristics'!D:D,MATCH($C1035,'Policy Characteristics'!$C:$C,0))),"",INDEX('Policy Characteristics'!D:D,MATCH($C1035,'Policy Characteristics'!$C:$C,0)))</f>
        <v>Feedstock Shifting</v>
      </c>
      <c r="K1035" s="363"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63" t="str">
        <f>IF(ISBLANK(INDEX('Policy Characteristics'!I:I,MATCH($C1035,'Policy Characteristics'!$C:$C,0))),"",INDEX('Policy Characteristics'!I:I,MATCH($C1035,'Policy Characteristics'!$C:$C,0)))</f>
        <v>% of potential achieved</v>
      </c>
      <c r="P1035" s="363"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63" t="str">
        <f>IF(ISBLANK(INDEX('Policy Characteristics'!K:K,MATCH($C1035,'Policy Characteristics'!$C:$C,0))),"",INDEX('Policy Characteristics'!K:K,MATCH($C1035,'Policy Characteristics'!$C:$C,0)))</f>
        <v/>
      </c>
      <c r="R1035" s="363" t="str">
        <f>IF(ISBLANK(INDEX('Policy Characteristics'!L:L,MATCH($C1035,'Policy Characteristics'!$C:$C,0))),"",INDEX('Policy Characteristics'!L:L,MATCH($C1035,'Policy Characteristics'!$C:$C,0)))</f>
        <v/>
      </c>
    </row>
    <row r="1036" spans="1:18" s="350" customFormat="1" ht="19.95" customHeight="1">
      <c r="A1036" s="363" t="str">
        <f>IF(ISBLANK(INDEX('Policy Characteristics'!A:A,MATCH($C1036,'Policy Characteristics'!$C:$C,0))),"",INDEX('Policy Characteristics'!A:A,MATCH($C1036,'Policy Characteristics'!$C:$C,0)))</f>
        <v>Industry</v>
      </c>
      <c r="B1036" s="375" t="str">
        <f>IF(ISBLANK(INDEX('Policy Characteristics'!B:B,MATCH($C1036,'Policy Characteristics'!$C:$C,0))),"",INDEX('Policy Characteristics'!B:B,MATCH($C1036,'Policy Characteristics'!$C:$C,0)))</f>
        <v>Feedstock Shifting</v>
      </c>
      <c r="C1036" s="363" t="str">
        <f t="shared" si="43"/>
        <v>Fraction of Feedstock Shifted</v>
      </c>
      <c r="D1036" s="356" t="s">
        <v>879</v>
      </c>
      <c r="E1036" s="255" t="s">
        <v>918</v>
      </c>
      <c r="F1036" t="s">
        <v>880</v>
      </c>
      <c r="G1036" s="255" t="s">
        <v>919</v>
      </c>
      <c r="H1036" s="241">
        <v>2632</v>
      </c>
      <c r="I1036" s="376" t="s">
        <v>741</v>
      </c>
      <c r="J1036" s="377" t="str">
        <f>IF(ISBLANK(INDEX('Policy Characteristics'!D:D,MATCH($C1036,'Policy Characteristics'!$C:$C,0))),"",INDEX('Policy Characteristics'!D:D,MATCH($C1036,'Policy Characteristics'!$C:$C,0)))</f>
        <v>Feedstock Shifting</v>
      </c>
      <c r="K1036" s="363"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63" t="str">
        <f>IF(ISBLANK(INDEX('Policy Characteristics'!I:I,MATCH($C1036,'Policy Characteristics'!$C:$C,0))),"",INDEX('Policy Characteristics'!I:I,MATCH($C1036,'Policy Characteristics'!$C:$C,0)))</f>
        <v>% of potential achieved</v>
      </c>
      <c r="P1036" s="363"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63" t="str">
        <f>IF(ISBLANK(INDEX('Policy Characteristics'!K:K,MATCH($C1036,'Policy Characteristics'!$C:$C,0))),"",INDEX('Policy Characteristics'!K:K,MATCH($C1036,'Policy Characteristics'!$C:$C,0)))</f>
        <v/>
      </c>
      <c r="R1036" s="363" t="str">
        <f>IF(ISBLANK(INDEX('Policy Characteristics'!L:L,MATCH($C1036,'Policy Characteristics'!$C:$C,0))),"",INDEX('Policy Characteristics'!L:L,MATCH($C1036,'Policy Characteristics'!$C:$C,0)))</f>
        <v/>
      </c>
    </row>
    <row r="1037" spans="1:18" s="350" customFormat="1" ht="19.95" customHeight="1">
      <c r="A1037" s="363" t="str">
        <f>IF(ISBLANK(INDEX('Policy Characteristics'!A:A,MATCH($C1037,'Policy Characteristics'!$C:$C,0))),"",INDEX('Policy Characteristics'!A:A,MATCH($C1037,'Policy Characteristics'!$C:$C,0)))</f>
        <v>Industry</v>
      </c>
      <c r="B1037" s="375" t="str">
        <f>IF(ISBLANK(INDEX('Policy Characteristics'!B:B,MATCH($C1037,'Policy Characteristics'!$C:$C,0))),"",INDEX('Policy Characteristics'!B:B,MATCH($C1037,'Policy Characteristics'!$C:$C,0)))</f>
        <v>Feedstock Shifting</v>
      </c>
      <c r="C1037" s="363" t="str">
        <f t="shared" si="43"/>
        <v>Fraction of Feedstock Shifted</v>
      </c>
      <c r="D1037" s="356" t="s">
        <v>879</v>
      </c>
      <c r="E1037" s="255" t="s">
        <v>920</v>
      </c>
      <c r="F1037" t="s">
        <v>880</v>
      </c>
      <c r="G1037" s="255" t="s">
        <v>921</v>
      </c>
      <c r="H1037" s="241">
        <v>2633</v>
      </c>
      <c r="I1037" s="376" t="s">
        <v>741</v>
      </c>
      <c r="J1037" s="377" t="str">
        <f>IF(ISBLANK(INDEX('Policy Characteristics'!D:D,MATCH($C1037,'Policy Characteristics'!$C:$C,0))),"",INDEX('Policy Characteristics'!D:D,MATCH($C1037,'Policy Characteristics'!$C:$C,0)))</f>
        <v>Feedstock Shifting</v>
      </c>
      <c r="K1037" s="363"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63" t="str">
        <f>IF(ISBLANK(INDEX('Policy Characteristics'!I:I,MATCH($C1037,'Policy Characteristics'!$C:$C,0))),"",INDEX('Policy Characteristics'!I:I,MATCH($C1037,'Policy Characteristics'!$C:$C,0)))</f>
        <v>% of potential achieved</v>
      </c>
      <c r="P1037" s="363"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63" t="str">
        <f>IF(ISBLANK(INDEX('Policy Characteristics'!K:K,MATCH($C1037,'Policy Characteristics'!$C:$C,0))),"",INDEX('Policy Characteristics'!K:K,MATCH($C1037,'Policy Characteristics'!$C:$C,0)))</f>
        <v/>
      </c>
      <c r="R1037" s="363" t="str">
        <f>IF(ISBLANK(INDEX('Policy Characteristics'!L:L,MATCH($C1037,'Policy Characteristics'!$C:$C,0))),"",INDEX('Policy Characteristics'!L:L,MATCH($C1037,'Policy Characteristics'!$C:$C,0)))</f>
        <v/>
      </c>
    </row>
    <row r="1038" spans="1:18" s="350" customFormat="1" ht="19.95" customHeight="1">
      <c r="A1038" s="363" t="str">
        <f>IF(ISBLANK(INDEX('Policy Characteristics'!A:A,MATCH($C1038,'Policy Characteristics'!$C:$C,0))),"",INDEX('Policy Characteristics'!A:A,MATCH($C1038,'Policy Characteristics'!$C:$C,0)))</f>
        <v>Industry</v>
      </c>
      <c r="B1038" s="375" t="str">
        <f>IF(ISBLANK(INDEX('Policy Characteristics'!B:B,MATCH($C1038,'Policy Characteristics'!$C:$C,0))),"",INDEX('Policy Characteristics'!B:B,MATCH($C1038,'Policy Characteristics'!$C:$C,0)))</f>
        <v>Feedstock Shifting</v>
      </c>
      <c r="C1038" s="363" t="str">
        <f t="shared" si="43"/>
        <v>Fraction of Feedstock Shifted</v>
      </c>
      <c r="D1038" s="356" t="s">
        <v>879</v>
      </c>
      <c r="E1038" s="255" t="s">
        <v>922</v>
      </c>
      <c r="F1038" t="s">
        <v>880</v>
      </c>
      <c r="G1038" s="255" t="s">
        <v>923</v>
      </c>
      <c r="H1038" s="241">
        <v>2634</v>
      </c>
      <c r="I1038" s="376" t="s">
        <v>741</v>
      </c>
      <c r="J1038" s="377" t="str">
        <f>IF(ISBLANK(INDEX('Policy Characteristics'!D:D,MATCH($C1038,'Policy Characteristics'!$C:$C,0))),"",INDEX('Policy Characteristics'!D:D,MATCH($C1038,'Policy Characteristics'!$C:$C,0)))</f>
        <v>Feedstock Shifting</v>
      </c>
      <c r="K1038" s="363"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63" t="str">
        <f>IF(ISBLANK(INDEX('Policy Characteristics'!I:I,MATCH($C1038,'Policy Characteristics'!$C:$C,0))),"",INDEX('Policy Characteristics'!I:I,MATCH($C1038,'Policy Characteristics'!$C:$C,0)))</f>
        <v>% of potential achieved</v>
      </c>
      <c r="P1038" s="363"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63" t="str">
        <f>IF(ISBLANK(INDEX('Policy Characteristics'!K:K,MATCH($C1038,'Policy Characteristics'!$C:$C,0))),"",INDEX('Policy Characteristics'!K:K,MATCH($C1038,'Policy Characteristics'!$C:$C,0)))</f>
        <v/>
      </c>
      <c r="R1038" s="363" t="str">
        <f>IF(ISBLANK(INDEX('Policy Characteristics'!L:L,MATCH($C1038,'Policy Characteristics'!$C:$C,0))),"",INDEX('Policy Characteristics'!L:L,MATCH($C1038,'Policy Characteristics'!$C:$C,0)))</f>
        <v/>
      </c>
    </row>
    <row r="1039" spans="1:18" s="350" customFormat="1" ht="19.95" customHeight="1">
      <c r="A1039" s="363" t="str">
        <f>IF(ISBLANK(INDEX('Policy Characteristics'!A:A,MATCH($C1039,'Policy Characteristics'!$C:$C,0))),"",INDEX('Policy Characteristics'!A:A,MATCH($C1039,'Policy Characteristics'!$C:$C,0)))</f>
        <v>Industry</v>
      </c>
      <c r="B1039" s="375" t="str">
        <f>IF(ISBLANK(INDEX('Policy Characteristics'!B:B,MATCH($C1039,'Policy Characteristics'!$C:$C,0))),"",INDEX('Policy Characteristics'!B:B,MATCH($C1039,'Policy Characteristics'!$C:$C,0)))</f>
        <v>Feedstock Shifting</v>
      </c>
      <c r="C1039" s="363" t="str">
        <f t="shared" si="43"/>
        <v>Fraction of Feedstock Shifted</v>
      </c>
      <c r="D1039" s="356" t="s">
        <v>879</v>
      </c>
      <c r="E1039" s="255" t="s">
        <v>924</v>
      </c>
      <c r="F1039" t="s">
        <v>880</v>
      </c>
      <c r="G1039" s="255" t="s">
        <v>925</v>
      </c>
      <c r="H1039" s="241">
        <v>2635</v>
      </c>
      <c r="I1039" s="376" t="s">
        <v>741</v>
      </c>
      <c r="J1039" s="377" t="str">
        <f>IF(ISBLANK(INDEX('Policy Characteristics'!D:D,MATCH($C1039,'Policy Characteristics'!$C:$C,0))),"",INDEX('Policy Characteristics'!D:D,MATCH($C1039,'Policy Characteristics'!$C:$C,0)))</f>
        <v>Feedstock Shifting</v>
      </c>
      <c r="K1039" s="363"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63" t="str">
        <f>IF(ISBLANK(INDEX('Policy Characteristics'!I:I,MATCH($C1039,'Policy Characteristics'!$C:$C,0))),"",INDEX('Policy Characteristics'!I:I,MATCH($C1039,'Policy Characteristics'!$C:$C,0)))</f>
        <v>% of potential achieved</v>
      </c>
      <c r="P1039" s="363"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63" t="str">
        <f>IF(ISBLANK(INDEX('Policy Characteristics'!K:K,MATCH($C1039,'Policy Characteristics'!$C:$C,0))),"",INDEX('Policy Characteristics'!K:K,MATCH($C1039,'Policy Characteristics'!$C:$C,0)))</f>
        <v/>
      </c>
      <c r="R1039" s="363" t="str">
        <f>IF(ISBLANK(INDEX('Policy Characteristics'!L:L,MATCH($C1039,'Policy Characteristics'!$C:$C,0))),"",INDEX('Policy Characteristics'!L:L,MATCH($C1039,'Policy Characteristics'!$C:$C,0)))</f>
        <v/>
      </c>
    </row>
    <row r="1040" spans="1:18" s="350" customFormat="1" ht="19.95" customHeight="1">
      <c r="A1040" s="363" t="str">
        <f>IF(ISBLANK(INDEX('Policy Characteristics'!A:A,MATCH($C1040,'Policy Characteristics'!$C:$C,0))),"",INDEX('Policy Characteristics'!A:A,MATCH($C1040,'Policy Characteristics'!$C:$C,0)))</f>
        <v>Industry</v>
      </c>
      <c r="B1040" s="375" t="str">
        <f>IF(ISBLANK(INDEX('Policy Characteristics'!B:B,MATCH($C1040,'Policy Characteristics'!$C:$C,0))),"",INDEX('Policy Characteristics'!B:B,MATCH($C1040,'Policy Characteristics'!$C:$C,0)))</f>
        <v>Feedstock Shifting</v>
      </c>
      <c r="C1040" s="363" t="str">
        <f t="shared" si="43"/>
        <v>Fraction of Feedstock Shifted</v>
      </c>
      <c r="D1040" s="356" t="s">
        <v>879</v>
      </c>
      <c r="E1040" s="255" t="s">
        <v>926</v>
      </c>
      <c r="F1040" t="s">
        <v>880</v>
      </c>
      <c r="G1040" s="255" t="s">
        <v>927</v>
      </c>
      <c r="H1040" s="241">
        <v>2636</v>
      </c>
      <c r="I1040" s="376" t="s">
        <v>741</v>
      </c>
      <c r="J1040" s="377" t="str">
        <f>IF(ISBLANK(INDEX('Policy Characteristics'!D:D,MATCH($C1040,'Policy Characteristics'!$C:$C,0))),"",INDEX('Policy Characteristics'!D:D,MATCH($C1040,'Policy Characteristics'!$C:$C,0)))</f>
        <v>Feedstock Shifting</v>
      </c>
      <c r="K1040" s="363"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63" t="str">
        <f>IF(ISBLANK(INDEX('Policy Characteristics'!I:I,MATCH($C1040,'Policy Characteristics'!$C:$C,0))),"",INDEX('Policy Characteristics'!I:I,MATCH($C1040,'Policy Characteristics'!$C:$C,0)))</f>
        <v>% of potential achieved</v>
      </c>
      <c r="P1040" s="363"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63" t="str">
        <f>IF(ISBLANK(INDEX('Policy Characteristics'!K:K,MATCH($C1040,'Policy Characteristics'!$C:$C,0))),"",INDEX('Policy Characteristics'!K:K,MATCH($C1040,'Policy Characteristics'!$C:$C,0)))</f>
        <v/>
      </c>
      <c r="R1040" s="363" t="str">
        <f>IF(ISBLANK(INDEX('Policy Characteristics'!L:L,MATCH($C1040,'Policy Characteristics'!$C:$C,0))),"",INDEX('Policy Characteristics'!L:L,MATCH($C1040,'Policy Characteristics'!$C:$C,0)))</f>
        <v/>
      </c>
    </row>
    <row r="1041" spans="1:18" s="350" customFormat="1" ht="19.95" customHeight="1">
      <c r="A1041" s="363" t="str">
        <f>IF(ISBLANK(INDEX('Policy Characteristics'!A:A,MATCH($C1041,'Policy Characteristics'!$C:$C,0))),"",INDEX('Policy Characteristics'!A:A,MATCH($C1041,'Policy Characteristics'!$C:$C,0)))</f>
        <v>Industry</v>
      </c>
      <c r="B1041" s="375" t="str">
        <f>IF(ISBLANK(INDEX('Policy Characteristics'!B:B,MATCH($C1041,'Policy Characteristics'!$C:$C,0))),"",INDEX('Policy Characteristics'!B:B,MATCH($C1041,'Policy Characteristics'!$C:$C,0)))</f>
        <v>Feedstock Shifting</v>
      </c>
      <c r="C1041" s="363" t="str">
        <f t="shared" si="43"/>
        <v>Fraction of Feedstock Shifted</v>
      </c>
      <c r="D1041" s="356" t="s">
        <v>879</v>
      </c>
      <c r="E1041" s="255" t="s">
        <v>928</v>
      </c>
      <c r="F1041" t="s">
        <v>880</v>
      </c>
      <c r="G1041" s="255" t="s">
        <v>929</v>
      </c>
      <c r="H1041" s="241">
        <v>2637</v>
      </c>
      <c r="I1041" s="376" t="s">
        <v>741</v>
      </c>
      <c r="J1041" s="377" t="str">
        <f>IF(ISBLANK(INDEX('Policy Characteristics'!D:D,MATCH($C1041,'Policy Characteristics'!$C:$C,0))),"",INDEX('Policy Characteristics'!D:D,MATCH($C1041,'Policy Characteristics'!$C:$C,0)))</f>
        <v>Feedstock Shifting</v>
      </c>
      <c r="K1041" s="363"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63" t="str">
        <f>IF(ISBLANK(INDEX('Policy Characteristics'!I:I,MATCH($C1041,'Policy Characteristics'!$C:$C,0))),"",INDEX('Policy Characteristics'!I:I,MATCH($C1041,'Policy Characteristics'!$C:$C,0)))</f>
        <v>% of potential achieved</v>
      </c>
      <c r="P1041" s="363"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63" t="str">
        <f>IF(ISBLANK(INDEX('Policy Characteristics'!K:K,MATCH($C1041,'Policy Characteristics'!$C:$C,0))),"",INDEX('Policy Characteristics'!K:K,MATCH($C1041,'Policy Characteristics'!$C:$C,0)))</f>
        <v/>
      </c>
      <c r="R1041" s="363" t="str">
        <f>IF(ISBLANK(INDEX('Policy Characteristics'!L:L,MATCH($C1041,'Policy Characteristics'!$C:$C,0))),"",INDEX('Policy Characteristics'!L:L,MATCH($C1041,'Policy Characteristics'!$C:$C,0)))</f>
        <v/>
      </c>
    </row>
    <row r="1042" spans="1:18" s="350" customFormat="1" ht="19.95" customHeight="1">
      <c r="A1042" s="363" t="str">
        <f>IF(ISBLANK(INDEX('Policy Characteristics'!A:A,MATCH($C1042,'Policy Characteristics'!$C:$C,0))),"",INDEX('Policy Characteristics'!A:A,MATCH($C1042,'Policy Characteristics'!$C:$C,0)))</f>
        <v>Industry</v>
      </c>
      <c r="B1042" s="375" t="str">
        <f>IF(ISBLANK(INDEX('Policy Characteristics'!B:B,MATCH($C1042,'Policy Characteristics'!$C:$C,0))),"",INDEX('Policy Characteristics'!B:B,MATCH($C1042,'Policy Characteristics'!$C:$C,0)))</f>
        <v>Feedstock Shifting</v>
      </c>
      <c r="C1042" s="363" t="str">
        <f t="shared" si="43"/>
        <v>Fraction of Feedstock Shifted</v>
      </c>
      <c r="D1042" s="356" t="s">
        <v>879</v>
      </c>
      <c r="E1042" s="255" t="s">
        <v>930</v>
      </c>
      <c r="F1042" t="s">
        <v>880</v>
      </c>
      <c r="G1042" s="255" t="s">
        <v>931</v>
      </c>
      <c r="H1042" s="241">
        <v>2638</v>
      </c>
      <c r="I1042" s="376" t="s">
        <v>741</v>
      </c>
      <c r="J1042" s="377" t="str">
        <f>IF(ISBLANK(INDEX('Policy Characteristics'!D:D,MATCH($C1042,'Policy Characteristics'!$C:$C,0))),"",INDEX('Policy Characteristics'!D:D,MATCH($C1042,'Policy Characteristics'!$C:$C,0)))</f>
        <v>Feedstock Shifting</v>
      </c>
      <c r="K1042" s="363"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63" t="str">
        <f>IF(ISBLANK(INDEX('Policy Characteristics'!I:I,MATCH($C1042,'Policy Characteristics'!$C:$C,0))),"",INDEX('Policy Characteristics'!I:I,MATCH($C1042,'Policy Characteristics'!$C:$C,0)))</f>
        <v>% of potential achieved</v>
      </c>
      <c r="P1042" s="363"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63" t="str">
        <f>IF(ISBLANK(INDEX('Policy Characteristics'!K:K,MATCH($C1042,'Policy Characteristics'!$C:$C,0))),"",INDEX('Policy Characteristics'!K:K,MATCH($C1042,'Policy Characteristics'!$C:$C,0)))</f>
        <v/>
      </c>
      <c r="R1042" s="363" t="str">
        <f>IF(ISBLANK(INDEX('Policy Characteristics'!L:L,MATCH($C1042,'Policy Characteristics'!$C:$C,0))),"",INDEX('Policy Characteristics'!L:L,MATCH($C1042,'Policy Characteristics'!$C:$C,0)))</f>
        <v/>
      </c>
    </row>
    <row r="1043" spans="1:18" s="350" customFormat="1" ht="19.95" customHeight="1">
      <c r="A1043" s="363" t="str">
        <f>IF(ISBLANK(INDEX('Policy Characteristics'!A:A,MATCH($C1043,'Policy Characteristics'!$C:$C,0))),"",INDEX('Policy Characteristics'!A:A,MATCH($C1043,'Policy Characteristics'!$C:$C,0)))</f>
        <v>Industry</v>
      </c>
      <c r="B1043" s="375" t="str">
        <f>IF(ISBLANK(INDEX('Policy Characteristics'!B:B,MATCH($C1043,'Policy Characteristics'!$C:$C,0))),"",INDEX('Policy Characteristics'!B:B,MATCH($C1043,'Policy Characteristics'!$C:$C,0)))</f>
        <v>Feedstock Shifting</v>
      </c>
      <c r="C1043" s="363" t="str">
        <f t="shared" si="43"/>
        <v>Fraction of Feedstock Shifted</v>
      </c>
      <c r="D1043" s="356" t="s">
        <v>879</v>
      </c>
      <c r="E1043" s="255" t="s">
        <v>932</v>
      </c>
      <c r="F1043" t="s">
        <v>880</v>
      </c>
      <c r="G1043" s="255" t="s">
        <v>933</v>
      </c>
      <c r="H1043" s="241">
        <v>2639</v>
      </c>
      <c r="I1043" s="376" t="s">
        <v>741</v>
      </c>
      <c r="J1043" s="377" t="str">
        <f>IF(ISBLANK(INDEX('Policy Characteristics'!D:D,MATCH($C1043,'Policy Characteristics'!$C:$C,0))),"",INDEX('Policy Characteristics'!D:D,MATCH($C1043,'Policy Characteristics'!$C:$C,0)))</f>
        <v>Feedstock Shifting</v>
      </c>
      <c r="K1043" s="363"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63" t="str">
        <f>IF(ISBLANK(INDEX('Policy Characteristics'!I:I,MATCH($C1043,'Policy Characteristics'!$C:$C,0))),"",INDEX('Policy Characteristics'!I:I,MATCH($C1043,'Policy Characteristics'!$C:$C,0)))</f>
        <v>% of potential achieved</v>
      </c>
      <c r="P1043" s="363"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63" t="str">
        <f>IF(ISBLANK(INDEX('Policy Characteristics'!K:K,MATCH($C1043,'Policy Characteristics'!$C:$C,0))),"",INDEX('Policy Characteristics'!K:K,MATCH($C1043,'Policy Characteristics'!$C:$C,0)))</f>
        <v/>
      </c>
      <c r="R1043" s="363" t="str">
        <f>IF(ISBLANK(INDEX('Policy Characteristics'!L:L,MATCH($C1043,'Policy Characteristics'!$C:$C,0))),"",INDEX('Policy Characteristics'!L:L,MATCH($C1043,'Policy Characteristics'!$C:$C,0)))</f>
        <v/>
      </c>
    </row>
    <row r="1044" spans="1:18" s="350" customFormat="1" ht="19.95" customHeight="1">
      <c r="A1044" s="363" t="str">
        <f>IF(ISBLANK(INDEX('Policy Characteristics'!A:A,MATCH($C1044,'Policy Characteristics'!$C:$C,0))),"",INDEX('Policy Characteristics'!A:A,MATCH($C1044,'Policy Characteristics'!$C:$C,0)))</f>
        <v>Industry</v>
      </c>
      <c r="B1044" s="375" t="str">
        <f>IF(ISBLANK(INDEX('Policy Characteristics'!B:B,MATCH($C1044,'Policy Characteristics'!$C:$C,0))),"",INDEX('Policy Characteristics'!B:B,MATCH($C1044,'Policy Characteristics'!$C:$C,0)))</f>
        <v>Feedstock Shifting</v>
      </c>
      <c r="C1044" s="363" t="str">
        <f t="shared" si="43"/>
        <v>Fraction of Feedstock Shifted</v>
      </c>
      <c r="D1044" s="356" t="s">
        <v>881</v>
      </c>
      <c r="E1044" s="255" t="s">
        <v>914</v>
      </c>
      <c r="F1044" t="s">
        <v>882</v>
      </c>
      <c r="G1044" s="255" t="s">
        <v>915</v>
      </c>
      <c r="H1044" s="241">
        <v>2640</v>
      </c>
      <c r="I1044" s="376" t="s">
        <v>741</v>
      </c>
      <c r="J1044" s="377" t="str">
        <f>IF(ISBLANK(INDEX('Policy Characteristics'!D:D,MATCH($C1044,'Policy Characteristics'!$C:$C,0))),"",INDEX('Policy Characteristics'!D:D,MATCH($C1044,'Policy Characteristics'!$C:$C,0)))</f>
        <v>Feedstock Shifting</v>
      </c>
      <c r="K1044" s="363"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63" t="str">
        <f>IF(ISBLANK(INDEX('Policy Characteristics'!I:I,MATCH($C1044,'Policy Characteristics'!$C:$C,0))),"",INDEX('Policy Characteristics'!I:I,MATCH($C1044,'Policy Characteristics'!$C:$C,0)))</f>
        <v>% of potential achieved</v>
      </c>
      <c r="P1044" s="363"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63" t="str">
        <f>IF(ISBLANK(INDEX('Policy Characteristics'!K:K,MATCH($C1044,'Policy Characteristics'!$C:$C,0))),"",INDEX('Policy Characteristics'!K:K,MATCH($C1044,'Policy Characteristics'!$C:$C,0)))</f>
        <v/>
      </c>
      <c r="R1044" s="363" t="str">
        <f>IF(ISBLANK(INDEX('Policy Characteristics'!L:L,MATCH($C1044,'Policy Characteristics'!$C:$C,0))),"",INDEX('Policy Characteristics'!L:L,MATCH($C1044,'Policy Characteristics'!$C:$C,0)))</f>
        <v/>
      </c>
    </row>
    <row r="1045" spans="1:18" s="350" customFormat="1" ht="19.95" customHeight="1">
      <c r="A1045" s="363" t="str">
        <f>IF(ISBLANK(INDEX('Policy Characteristics'!A:A,MATCH($C1045,'Policy Characteristics'!$C:$C,0))),"",INDEX('Policy Characteristics'!A:A,MATCH($C1045,'Policy Characteristics'!$C:$C,0)))</f>
        <v>Industry</v>
      </c>
      <c r="B1045" s="375" t="str">
        <f>IF(ISBLANK(INDEX('Policy Characteristics'!B:B,MATCH($C1045,'Policy Characteristics'!$C:$C,0))),"",INDEX('Policy Characteristics'!B:B,MATCH($C1045,'Policy Characteristics'!$C:$C,0)))</f>
        <v>Feedstock Shifting</v>
      </c>
      <c r="C1045" s="363" t="str">
        <f t="shared" si="43"/>
        <v>Fraction of Feedstock Shifted</v>
      </c>
      <c r="D1045" s="356" t="s">
        <v>881</v>
      </c>
      <c r="E1045" s="255" t="s">
        <v>916</v>
      </c>
      <c r="F1045" t="s">
        <v>882</v>
      </c>
      <c r="G1045" s="255" t="s">
        <v>917</v>
      </c>
      <c r="H1045" s="241">
        <v>2641</v>
      </c>
      <c r="I1045" s="376" t="s">
        <v>741</v>
      </c>
      <c r="J1045" s="377" t="str">
        <f>IF(ISBLANK(INDEX('Policy Characteristics'!D:D,MATCH($C1045,'Policy Characteristics'!$C:$C,0))),"",INDEX('Policy Characteristics'!D:D,MATCH($C1045,'Policy Characteristics'!$C:$C,0)))</f>
        <v>Feedstock Shifting</v>
      </c>
      <c r="K1045" s="363"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63" t="str">
        <f>IF(ISBLANK(INDEX('Policy Characteristics'!I:I,MATCH($C1045,'Policy Characteristics'!$C:$C,0))),"",INDEX('Policy Characteristics'!I:I,MATCH($C1045,'Policy Characteristics'!$C:$C,0)))</f>
        <v>% of potential achieved</v>
      </c>
      <c r="P1045" s="363"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63" t="str">
        <f>IF(ISBLANK(INDEX('Policy Characteristics'!K:K,MATCH($C1045,'Policy Characteristics'!$C:$C,0))),"",INDEX('Policy Characteristics'!K:K,MATCH($C1045,'Policy Characteristics'!$C:$C,0)))</f>
        <v/>
      </c>
      <c r="R1045" s="363" t="str">
        <f>IF(ISBLANK(INDEX('Policy Characteristics'!L:L,MATCH($C1045,'Policy Characteristics'!$C:$C,0))),"",INDEX('Policy Characteristics'!L:L,MATCH($C1045,'Policy Characteristics'!$C:$C,0)))</f>
        <v/>
      </c>
    </row>
    <row r="1046" spans="1:18" s="350" customFormat="1" ht="19.95" customHeight="1">
      <c r="A1046" s="363" t="str">
        <f>IF(ISBLANK(INDEX('Policy Characteristics'!A:A,MATCH($C1046,'Policy Characteristics'!$C:$C,0))),"",INDEX('Policy Characteristics'!A:A,MATCH($C1046,'Policy Characteristics'!$C:$C,0)))</f>
        <v>Industry</v>
      </c>
      <c r="B1046" s="375" t="str">
        <f>IF(ISBLANK(INDEX('Policy Characteristics'!B:B,MATCH($C1046,'Policy Characteristics'!$C:$C,0))),"",INDEX('Policy Characteristics'!B:B,MATCH($C1046,'Policy Characteristics'!$C:$C,0)))</f>
        <v>Feedstock Shifting</v>
      </c>
      <c r="C1046" s="363" t="str">
        <f t="shared" si="43"/>
        <v>Fraction of Feedstock Shifted</v>
      </c>
      <c r="D1046" s="356" t="s">
        <v>881</v>
      </c>
      <c r="E1046" s="255" t="s">
        <v>918</v>
      </c>
      <c r="F1046" t="s">
        <v>882</v>
      </c>
      <c r="G1046" s="255" t="s">
        <v>919</v>
      </c>
      <c r="H1046" s="241">
        <v>2642</v>
      </c>
      <c r="I1046" s="376" t="s">
        <v>741</v>
      </c>
      <c r="J1046" s="377" t="str">
        <f>IF(ISBLANK(INDEX('Policy Characteristics'!D:D,MATCH($C1046,'Policy Characteristics'!$C:$C,0))),"",INDEX('Policy Characteristics'!D:D,MATCH($C1046,'Policy Characteristics'!$C:$C,0)))</f>
        <v>Feedstock Shifting</v>
      </c>
      <c r="K1046" s="363"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63" t="str">
        <f>IF(ISBLANK(INDEX('Policy Characteristics'!I:I,MATCH($C1046,'Policy Characteristics'!$C:$C,0))),"",INDEX('Policy Characteristics'!I:I,MATCH($C1046,'Policy Characteristics'!$C:$C,0)))</f>
        <v>% of potential achieved</v>
      </c>
      <c r="P1046" s="363"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63" t="str">
        <f>IF(ISBLANK(INDEX('Policy Characteristics'!K:K,MATCH($C1046,'Policy Characteristics'!$C:$C,0))),"",INDEX('Policy Characteristics'!K:K,MATCH($C1046,'Policy Characteristics'!$C:$C,0)))</f>
        <v/>
      </c>
      <c r="R1046" s="363" t="str">
        <f>IF(ISBLANK(INDEX('Policy Characteristics'!L:L,MATCH($C1046,'Policy Characteristics'!$C:$C,0))),"",INDEX('Policy Characteristics'!L:L,MATCH($C1046,'Policy Characteristics'!$C:$C,0)))</f>
        <v/>
      </c>
    </row>
    <row r="1047" spans="1:18" s="350" customFormat="1" ht="19.95" customHeight="1">
      <c r="A1047" s="363" t="str">
        <f>IF(ISBLANK(INDEX('Policy Characteristics'!A:A,MATCH($C1047,'Policy Characteristics'!$C:$C,0))),"",INDEX('Policy Characteristics'!A:A,MATCH($C1047,'Policy Characteristics'!$C:$C,0)))</f>
        <v>Industry</v>
      </c>
      <c r="B1047" s="375" t="str">
        <f>IF(ISBLANK(INDEX('Policy Characteristics'!B:B,MATCH($C1047,'Policy Characteristics'!$C:$C,0))),"",INDEX('Policy Characteristics'!B:B,MATCH($C1047,'Policy Characteristics'!$C:$C,0)))</f>
        <v>Feedstock Shifting</v>
      </c>
      <c r="C1047" s="363" t="str">
        <f t="shared" si="43"/>
        <v>Fraction of Feedstock Shifted</v>
      </c>
      <c r="D1047" s="356" t="s">
        <v>881</v>
      </c>
      <c r="E1047" s="255" t="s">
        <v>920</v>
      </c>
      <c r="F1047" t="s">
        <v>882</v>
      </c>
      <c r="G1047" s="255" t="s">
        <v>921</v>
      </c>
      <c r="H1047" s="241">
        <v>2643</v>
      </c>
      <c r="I1047" s="376" t="s">
        <v>741</v>
      </c>
      <c r="J1047" s="377" t="str">
        <f>IF(ISBLANK(INDEX('Policy Characteristics'!D:D,MATCH($C1047,'Policy Characteristics'!$C:$C,0))),"",INDEX('Policy Characteristics'!D:D,MATCH($C1047,'Policy Characteristics'!$C:$C,0)))</f>
        <v>Feedstock Shifting</v>
      </c>
      <c r="K1047" s="363"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63" t="str">
        <f>IF(ISBLANK(INDEX('Policy Characteristics'!I:I,MATCH($C1047,'Policy Characteristics'!$C:$C,0))),"",INDEX('Policy Characteristics'!I:I,MATCH($C1047,'Policy Characteristics'!$C:$C,0)))</f>
        <v>% of potential achieved</v>
      </c>
      <c r="P1047" s="363"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63" t="str">
        <f>IF(ISBLANK(INDEX('Policy Characteristics'!K:K,MATCH($C1047,'Policy Characteristics'!$C:$C,0))),"",INDEX('Policy Characteristics'!K:K,MATCH($C1047,'Policy Characteristics'!$C:$C,0)))</f>
        <v/>
      </c>
      <c r="R1047" s="363" t="str">
        <f>IF(ISBLANK(INDEX('Policy Characteristics'!L:L,MATCH($C1047,'Policy Characteristics'!$C:$C,0))),"",INDEX('Policy Characteristics'!L:L,MATCH($C1047,'Policy Characteristics'!$C:$C,0)))</f>
        <v/>
      </c>
    </row>
    <row r="1048" spans="1:18" s="350" customFormat="1" ht="19.95" customHeight="1">
      <c r="A1048" s="363" t="str">
        <f>IF(ISBLANK(INDEX('Policy Characteristics'!A:A,MATCH($C1048,'Policy Characteristics'!$C:$C,0))),"",INDEX('Policy Characteristics'!A:A,MATCH($C1048,'Policy Characteristics'!$C:$C,0)))</f>
        <v>Industry</v>
      </c>
      <c r="B1048" s="375" t="str">
        <f>IF(ISBLANK(INDEX('Policy Characteristics'!B:B,MATCH($C1048,'Policy Characteristics'!$C:$C,0))),"",INDEX('Policy Characteristics'!B:B,MATCH($C1048,'Policy Characteristics'!$C:$C,0)))</f>
        <v>Feedstock Shifting</v>
      </c>
      <c r="C1048" s="363" t="str">
        <f t="shared" si="43"/>
        <v>Fraction of Feedstock Shifted</v>
      </c>
      <c r="D1048" s="356" t="s">
        <v>881</v>
      </c>
      <c r="E1048" s="255" t="s">
        <v>922</v>
      </c>
      <c r="F1048" t="s">
        <v>882</v>
      </c>
      <c r="G1048" s="255" t="s">
        <v>923</v>
      </c>
      <c r="H1048" s="241">
        <v>2644</v>
      </c>
      <c r="I1048" s="376" t="s">
        <v>741</v>
      </c>
      <c r="J1048" s="377" t="str">
        <f>IF(ISBLANK(INDEX('Policy Characteristics'!D:D,MATCH($C1048,'Policy Characteristics'!$C:$C,0))),"",INDEX('Policy Characteristics'!D:D,MATCH($C1048,'Policy Characteristics'!$C:$C,0)))</f>
        <v>Feedstock Shifting</v>
      </c>
      <c r="K1048" s="363"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63" t="str">
        <f>IF(ISBLANK(INDEX('Policy Characteristics'!I:I,MATCH($C1048,'Policy Characteristics'!$C:$C,0))),"",INDEX('Policy Characteristics'!I:I,MATCH($C1048,'Policy Characteristics'!$C:$C,0)))</f>
        <v>% of potential achieved</v>
      </c>
      <c r="P1048" s="363"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63" t="str">
        <f>IF(ISBLANK(INDEX('Policy Characteristics'!K:K,MATCH($C1048,'Policy Characteristics'!$C:$C,0))),"",INDEX('Policy Characteristics'!K:K,MATCH($C1048,'Policy Characteristics'!$C:$C,0)))</f>
        <v/>
      </c>
      <c r="R1048" s="363" t="str">
        <f>IF(ISBLANK(INDEX('Policy Characteristics'!L:L,MATCH($C1048,'Policy Characteristics'!$C:$C,0))),"",INDEX('Policy Characteristics'!L:L,MATCH($C1048,'Policy Characteristics'!$C:$C,0)))</f>
        <v/>
      </c>
    </row>
    <row r="1049" spans="1:18" s="350" customFormat="1" ht="19.95" customHeight="1">
      <c r="A1049" s="363" t="str">
        <f>IF(ISBLANK(INDEX('Policy Characteristics'!A:A,MATCH($C1049,'Policy Characteristics'!$C:$C,0))),"",INDEX('Policy Characteristics'!A:A,MATCH($C1049,'Policy Characteristics'!$C:$C,0)))</f>
        <v>Industry</v>
      </c>
      <c r="B1049" s="375" t="str">
        <f>IF(ISBLANK(INDEX('Policy Characteristics'!B:B,MATCH($C1049,'Policy Characteristics'!$C:$C,0))),"",INDEX('Policy Characteristics'!B:B,MATCH($C1049,'Policy Characteristics'!$C:$C,0)))</f>
        <v>Feedstock Shifting</v>
      </c>
      <c r="C1049" s="363" t="str">
        <f t="shared" si="43"/>
        <v>Fraction of Feedstock Shifted</v>
      </c>
      <c r="D1049" s="356" t="s">
        <v>881</v>
      </c>
      <c r="E1049" s="255" t="s">
        <v>924</v>
      </c>
      <c r="F1049" t="s">
        <v>882</v>
      </c>
      <c r="G1049" s="255" t="s">
        <v>925</v>
      </c>
      <c r="H1049" s="241">
        <v>2645</v>
      </c>
      <c r="I1049" s="376" t="s">
        <v>741</v>
      </c>
      <c r="J1049" s="377" t="str">
        <f>IF(ISBLANK(INDEX('Policy Characteristics'!D:D,MATCH($C1049,'Policy Characteristics'!$C:$C,0))),"",INDEX('Policy Characteristics'!D:D,MATCH($C1049,'Policy Characteristics'!$C:$C,0)))</f>
        <v>Feedstock Shifting</v>
      </c>
      <c r="K1049" s="363"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63" t="str">
        <f>IF(ISBLANK(INDEX('Policy Characteristics'!I:I,MATCH($C1049,'Policy Characteristics'!$C:$C,0))),"",INDEX('Policy Characteristics'!I:I,MATCH($C1049,'Policy Characteristics'!$C:$C,0)))</f>
        <v>% of potential achieved</v>
      </c>
      <c r="P1049" s="363"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63" t="str">
        <f>IF(ISBLANK(INDEX('Policy Characteristics'!K:K,MATCH($C1049,'Policy Characteristics'!$C:$C,0))),"",INDEX('Policy Characteristics'!K:K,MATCH($C1049,'Policy Characteristics'!$C:$C,0)))</f>
        <v/>
      </c>
      <c r="R1049" s="363" t="str">
        <f>IF(ISBLANK(INDEX('Policy Characteristics'!L:L,MATCH($C1049,'Policy Characteristics'!$C:$C,0))),"",INDEX('Policy Characteristics'!L:L,MATCH($C1049,'Policy Characteristics'!$C:$C,0)))</f>
        <v/>
      </c>
    </row>
    <row r="1050" spans="1:18" s="350" customFormat="1" ht="19.95" customHeight="1">
      <c r="A1050" s="363" t="str">
        <f>IF(ISBLANK(INDEX('Policy Characteristics'!A:A,MATCH($C1050,'Policy Characteristics'!$C:$C,0))),"",INDEX('Policy Characteristics'!A:A,MATCH($C1050,'Policy Characteristics'!$C:$C,0)))</f>
        <v>Industry</v>
      </c>
      <c r="B1050" s="375" t="str">
        <f>IF(ISBLANK(INDEX('Policy Characteristics'!B:B,MATCH($C1050,'Policy Characteristics'!$C:$C,0))),"",INDEX('Policy Characteristics'!B:B,MATCH($C1050,'Policy Characteristics'!$C:$C,0)))</f>
        <v>Feedstock Shifting</v>
      </c>
      <c r="C1050" s="363" t="str">
        <f t="shared" si="43"/>
        <v>Fraction of Feedstock Shifted</v>
      </c>
      <c r="D1050" s="356" t="s">
        <v>881</v>
      </c>
      <c r="E1050" s="255" t="s">
        <v>926</v>
      </c>
      <c r="F1050" t="s">
        <v>882</v>
      </c>
      <c r="G1050" s="255" t="s">
        <v>927</v>
      </c>
      <c r="H1050" s="241">
        <v>2646</v>
      </c>
      <c r="I1050" s="376" t="s">
        <v>741</v>
      </c>
      <c r="J1050" s="377" t="str">
        <f>IF(ISBLANK(INDEX('Policy Characteristics'!D:D,MATCH($C1050,'Policy Characteristics'!$C:$C,0))),"",INDEX('Policy Characteristics'!D:D,MATCH($C1050,'Policy Characteristics'!$C:$C,0)))</f>
        <v>Feedstock Shifting</v>
      </c>
      <c r="K1050" s="363"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63" t="str">
        <f>IF(ISBLANK(INDEX('Policy Characteristics'!I:I,MATCH($C1050,'Policy Characteristics'!$C:$C,0))),"",INDEX('Policy Characteristics'!I:I,MATCH($C1050,'Policy Characteristics'!$C:$C,0)))</f>
        <v>% of potential achieved</v>
      </c>
      <c r="P1050" s="363"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63" t="str">
        <f>IF(ISBLANK(INDEX('Policy Characteristics'!K:K,MATCH($C1050,'Policy Characteristics'!$C:$C,0))),"",INDEX('Policy Characteristics'!K:K,MATCH($C1050,'Policy Characteristics'!$C:$C,0)))</f>
        <v/>
      </c>
      <c r="R1050" s="363" t="str">
        <f>IF(ISBLANK(INDEX('Policy Characteristics'!L:L,MATCH($C1050,'Policy Characteristics'!$C:$C,0))),"",INDEX('Policy Characteristics'!L:L,MATCH($C1050,'Policy Characteristics'!$C:$C,0)))</f>
        <v/>
      </c>
    </row>
    <row r="1051" spans="1:18" s="350" customFormat="1" ht="19.95" customHeight="1">
      <c r="A1051" s="363" t="str">
        <f>IF(ISBLANK(INDEX('Policy Characteristics'!A:A,MATCH($C1051,'Policy Characteristics'!$C:$C,0))),"",INDEX('Policy Characteristics'!A:A,MATCH($C1051,'Policy Characteristics'!$C:$C,0)))</f>
        <v>Industry</v>
      </c>
      <c r="B1051" s="375" t="str">
        <f>IF(ISBLANK(INDEX('Policy Characteristics'!B:B,MATCH($C1051,'Policy Characteristics'!$C:$C,0))),"",INDEX('Policy Characteristics'!B:B,MATCH($C1051,'Policy Characteristics'!$C:$C,0)))</f>
        <v>Feedstock Shifting</v>
      </c>
      <c r="C1051" s="363" t="str">
        <f t="shared" si="43"/>
        <v>Fraction of Feedstock Shifted</v>
      </c>
      <c r="D1051" s="356" t="s">
        <v>881</v>
      </c>
      <c r="E1051" s="255" t="s">
        <v>928</v>
      </c>
      <c r="F1051" t="s">
        <v>882</v>
      </c>
      <c r="G1051" s="255" t="s">
        <v>929</v>
      </c>
      <c r="H1051" s="241">
        <v>2647</v>
      </c>
      <c r="I1051" s="376" t="s">
        <v>741</v>
      </c>
      <c r="J1051" s="377" t="str">
        <f>IF(ISBLANK(INDEX('Policy Characteristics'!D:D,MATCH($C1051,'Policy Characteristics'!$C:$C,0))),"",INDEX('Policy Characteristics'!D:D,MATCH($C1051,'Policy Characteristics'!$C:$C,0)))</f>
        <v>Feedstock Shifting</v>
      </c>
      <c r="K1051" s="363"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63" t="str">
        <f>IF(ISBLANK(INDEX('Policy Characteristics'!I:I,MATCH($C1051,'Policy Characteristics'!$C:$C,0))),"",INDEX('Policy Characteristics'!I:I,MATCH($C1051,'Policy Characteristics'!$C:$C,0)))</f>
        <v>% of potential achieved</v>
      </c>
      <c r="P1051" s="363"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63" t="str">
        <f>IF(ISBLANK(INDEX('Policy Characteristics'!K:K,MATCH($C1051,'Policy Characteristics'!$C:$C,0))),"",INDEX('Policy Characteristics'!K:K,MATCH($C1051,'Policy Characteristics'!$C:$C,0)))</f>
        <v/>
      </c>
      <c r="R1051" s="363" t="str">
        <f>IF(ISBLANK(INDEX('Policy Characteristics'!L:L,MATCH($C1051,'Policy Characteristics'!$C:$C,0))),"",INDEX('Policy Characteristics'!L:L,MATCH($C1051,'Policy Characteristics'!$C:$C,0)))</f>
        <v/>
      </c>
    </row>
    <row r="1052" spans="1:18" s="350" customFormat="1" ht="19.95" customHeight="1">
      <c r="A1052" s="363" t="str">
        <f>IF(ISBLANK(INDEX('Policy Characteristics'!A:A,MATCH($C1052,'Policy Characteristics'!$C:$C,0))),"",INDEX('Policy Characteristics'!A:A,MATCH($C1052,'Policy Characteristics'!$C:$C,0)))</f>
        <v>Industry</v>
      </c>
      <c r="B1052" s="375" t="str">
        <f>IF(ISBLANK(INDEX('Policy Characteristics'!B:B,MATCH($C1052,'Policy Characteristics'!$C:$C,0))),"",INDEX('Policy Characteristics'!B:B,MATCH($C1052,'Policy Characteristics'!$C:$C,0)))</f>
        <v>Feedstock Shifting</v>
      </c>
      <c r="C1052" s="363" t="str">
        <f t="shared" si="43"/>
        <v>Fraction of Feedstock Shifted</v>
      </c>
      <c r="D1052" s="356" t="s">
        <v>881</v>
      </c>
      <c r="E1052" s="255" t="s">
        <v>930</v>
      </c>
      <c r="F1052" t="s">
        <v>882</v>
      </c>
      <c r="G1052" s="255" t="s">
        <v>931</v>
      </c>
      <c r="H1052" s="241">
        <v>2648</v>
      </c>
      <c r="I1052" s="376" t="s">
        <v>741</v>
      </c>
      <c r="J1052" s="377" t="str">
        <f>IF(ISBLANK(INDEX('Policy Characteristics'!D:D,MATCH($C1052,'Policy Characteristics'!$C:$C,0))),"",INDEX('Policy Characteristics'!D:D,MATCH($C1052,'Policy Characteristics'!$C:$C,0)))</f>
        <v>Feedstock Shifting</v>
      </c>
      <c r="K1052" s="363"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63" t="str">
        <f>IF(ISBLANK(INDEX('Policy Characteristics'!I:I,MATCH($C1052,'Policy Characteristics'!$C:$C,0))),"",INDEX('Policy Characteristics'!I:I,MATCH($C1052,'Policy Characteristics'!$C:$C,0)))</f>
        <v>% of potential achieved</v>
      </c>
      <c r="P1052" s="363"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63" t="str">
        <f>IF(ISBLANK(INDEX('Policy Characteristics'!K:K,MATCH($C1052,'Policy Characteristics'!$C:$C,0))),"",INDEX('Policy Characteristics'!K:K,MATCH($C1052,'Policy Characteristics'!$C:$C,0)))</f>
        <v/>
      </c>
      <c r="R1052" s="363" t="str">
        <f>IF(ISBLANK(INDEX('Policy Characteristics'!L:L,MATCH($C1052,'Policy Characteristics'!$C:$C,0))),"",INDEX('Policy Characteristics'!L:L,MATCH($C1052,'Policy Characteristics'!$C:$C,0)))</f>
        <v/>
      </c>
    </row>
    <row r="1053" spans="1:18" s="350" customFormat="1" ht="19.95" customHeight="1">
      <c r="A1053" s="363" t="str">
        <f>IF(ISBLANK(INDEX('Policy Characteristics'!A:A,MATCH($C1053,'Policy Characteristics'!$C:$C,0))),"",INDEX('Policy Characteristics'!A:A,MATCH($C1053,'Policy Characteristics'!$C:$C,0)))</f>
        <v>Industry</v>
      </c>
      <c r="B1053" s="375" t="str">
        <f>IF(ISBLANK(INDEX('Policy Characteristics'!B:B,MATCH($C1053,'Policy Characteristics'!$C:$C,0))),"",INDEX('Policy Characteristics'!B:B,MATCH($C1053,'Policy Characteristics'!$C:$C,0)))</f>
        <v>Feedstock Shifting</v>
      </c>
      <c r="C1053" s="363" t="str">
        <f t="shared" si="43"/>
        <v>Fraction of Feedstock Shifted</v>
      </c>
      <c r="D1053" s="356" t="s">
        <v>881</v>
      </c>
      <c r="E1053" s="255" t="s">
        <v>932</v>
      </c>
      <c r="F1053" t="s">
        <v>882</v>
      </c>
      <c r="G1053" s="255" t="s">
        <v>933</v>
      </c>
      <c r="H1053" s="241">
        <v>2649</v>
      </c>
      <c r="I1053" s="376" t="s">
        <v>741</v>
      </c>
      <c r="J1053" s="377" t="str">
        <f>IF(ISBLANK(INDEX('Policy Characteristics'!D:D,MATCH($C1053,'Policy Characteristics'!$C:$C,0))),"",INDEX('Policy Characteristics'!D:D,MATCH($C1053,'Policy Characteristics'!$C:$C,0)))</f>
        <v>Feedstock Shifting</v>
      </c>
      <c r="K1053" s="363"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63" t="str">
        <f>IF(ISBLANK(INDEX('Policy Characteristics'!I:I,MATCH($C1053,'Policy Characteristics'!$C:$C,0))),"",INDEX('Policy Characteristics'!I:I,MATCH($C1053,'Policy Characteristics'!$C:$C,0)))</f>
        <v>% of potential achieved</v>
      </c>
      <c r="P1053" s="363"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63" t="str">
        <f>IF(ISBLANK(INDEX('Policy Characteristics'!K:K,MATCH($C1053,'Policy Characteristics'!$C:$C,0))),"",INDEX('Policy Characteristics'!K:K,MATCH($C1053,'Policy Characteristics'!$C:$C,0)))</f>
        <v/>
      </c>
      <c r="R1053" s="363" t="str">
        <f>IF(ISBLANK(INDEX('Policy Characteristics'!L:L,MATCH($C1053,'Policy Characteristics'!$C:$C,0))),"",INDEX('Policy Characteristics'!L:L,MATCH($C1053,'Policy Characteristics'!$C:$C,0)))</f>
        <v/>
      </c>
    </row>
    <row r="1054" spans="1:18" s="350" customFormat="1" ht="19.95" customHeight="1">
      <c r="A1054" s="363" t="str">
        <f>IF(ISBLANK(INDEX('Policy Characteristics'!A:A,MATCH($C1054,'Policy Characteristics'!$C:$C,0))),"",INDEX('Policy Characteristics'!A:A,MATCH($C1054,'Policy Characteristics'!$C:$C,0)))</f>
        <v>Industry</v>
      </c>
      <c r="B1054" s="375" t="str">
        <f>IF(ISBLANK(INDEX('Policy Characteristics'!B:B,MATCH($C1054,'Policy Characteristics'!$C:$C,0))),"",INDEX('Policy Characteristics'!B:B,MATCH($C1054,'Policy Characteristics'!$C:$C,0)))</f>
        <v>Feedstock Shifting</v>
      </c>
      <c r="C1054" s="363" t="str">
        <f t="shared" si="43"/>
        <v>Fraction of Feedstock Shifted</v>
      </c>
      <c r="D1054" s="356" t="s">
        <v>883</v>
      </c>
      <c r="E1054" s="255" t="s">
        <v>914</v>
      </c>
      <c r="F1054" t="s">
        <v>884</v>
      </c>
      <c r="G1054" s="255" t="s">
        <v>915</v>
      </c>
      <c r="H1054" s="241">
        <v>2650</v>
      </c>
      <c r="I1054" s="376" t="s">
        <v>741</v>
      </c>
      <c r="J1054" s="377" t="str">
        <f>IF(ISBLANK(INDEX('Policy Characteristics'!D:D,MATCH($C1054,'Policy Characteristics'!$C:$C,0))),"",INDEX('Policy Characteristics'!D:D,MATCH($C1054,'Policy Characteristics'!$C:$C,0)))</f>
        <v>Feedstock Shifting</v>
      </c>
      <c r="K1054" s="363"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63" t="str">
        <f>IF(ISBLANK(INDEX('Policy Characteristics'!I:I,MATCH($C1054,'Policy Characteristics'!$C:$C,0))),"",INDEX('Policy Characteristics'!I:I,MATCH($C1054,'Policy Characteristics'!$C:$C,0)))</f>
        <v>% of potential achieved</v>
      </c>
      <c r="P1054" s="363"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63" t="str">
        <f>IF(ISBLANK(INDEX('Policy Characteristics'!K:K,MATCH($C1054,'Policy Characteristics'!$C:$C,0))),"",INDEX('Policy Characteristics'!K:K,MATCH($C1054,'Policy Characteristics'!$C:$C,0)))</f>
        <v/>
      </c>
      <c r="R1054" s="363" t="str">
        <f>IF(ISBLANK(INDEX('Policy Characteristics'!L:L,MATCH($C1054,'Policy Characteristics'!$C:$C,0))),"",INDEX('Policy Characteristics'!L:L,MATCH($C1054,'Policy Characteristics'!$C:$C,0)))</f>
        <v/>
      </c>
    </row>
    <row r="1055" spans="1:18" s="350" customFormat="1" ht="19.95" customHeight="1">
      <c r="A1055" s="363" t="str">
        <f>IF(ISBLANK(INDEX('Policy Characteristics'!A:A,MATCH($C1055,'Policy Characteristics'!$C:$C,0))),"",INDEX('Policy Characteristics'!A:A,MATCH($C1055,'Policy Characteristics'!$C:$C,0)))</f>
        <v>Industry</v>
      </c>
      <c r="B1055" s="375" t="str">
        <f>IF(ISBLANK(INDEX('Policy Characteristics'!B:B,MATCH($C1055,'Policy Characteristics'!$C:$C,0))),"",INDEX('Policy Characteristics'!B:B,MATCH($C1055,'Policy Characteristics'!$C:$C,0)))</f>
        <v>Feedstock Shifting</v>
      </c>
      <c r="C1055" s="363" t="str">
        <f t="shared" si="43"/>
        <v>Fraction of Feedstock Shifted</v>
      </c>
      <c r="D1055" s="356" t="s">
        <v>883</v>
      </c>
      <c r="E1055" s="255" t="s">
        <v>916</v>
      </c>
      <c r="F1055" t="s">
        <v>884</v>
      </c>
      <c r="G1055" s="255" t="s">
        <v>917</v>
      </c>
      <c r="H1055" s="241">
        <v>2651</v>
      </c>
      <c r="I1055" s="376" t="s">
        <v>741</v>
      </c>
      <c r="J1055" s="377" t="str">
        <f>IF(ISBLANK(INDEX('Policy Characteristics'!D:D,MATCH($C1055,'Policy Characteristics'!$C:$C,0))),"",INDEX('Policy Characteristics'!D:D,MATCH($C1055,'Policy Characteristics'!$C:$C,0)))</f>
        <v>Feedstock Shifting</v>
      </c>
      <c r="K1055" s="363"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63" t="str">
        <f>IF(ISBLANK(INDEX('Policy Characteristics'!I:I,MATCH($C1055,'Policy Characteristics'!$C:$C,0))),"",INDEX('Policy Characteristics'!I:I,MATCH($C1055,'Policy Characteristics'!$C:$C,0)))</f>
        <v>% of potential achieved</v>
      </c>
      <c r="P1055" s="363"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63" t="str">
        <f>IF(ISBLANK(INDEX('Policy Characteristics'!K:K,MATCH($C1055,'Policy Characteristics'!$C:$C,0))),"",INDEX('Policy Characteristics'!K:K,MATCH($C1055,'Policy Characteristics'!$C:$C,0)))</f>
        <v/>
      </c>
      <c r="R1055" s="363" t="str">
        <f>IF(ISBLANK(INDEX('Policy Characteristics'!L:L,MATCH($C1055,'Policy Characteristics'!$C:$C,0))),"",INDEX('Policy Characteristics'!L:L,MATCH($C1055,'Policy Characteristics'!$C:$C,0)))</f>
        <v/>
      </c>
    </row>
    <row r="1056" spans="1:18" s="350" customFormat="1" ht="19.95" customHeight="1">
      <c r="A1056" s="363" t="str">
        <f>IF(ISBLANK(INDEX('Policy Characteristics'!A:A,MATCH($C1056,'Policy Characteristics'!$C:$C,0))),"",INDEX('Policy Characteristics'!A:A,MATCH($C1056,'Policy Characteristics'!$C:$C,0)))</f>
        <v>Industry</v>
      </c>
      <c r="B1056" s="375" t="str">
        <f>IF(ISBLANK(INDEX('Policy Characteristics'!B:B,MATCH($C1056,'Policy Characteristics'!$C:$C,0))),"",INDEX('Policy Characteristics'!B:B,MATCH($C1056,'Policy Characteristics'!$C:$C,0)))</f>
        <v>Feedstock Shifting</v>
      </c>
      <c r="C1056" s="363" t="str">
        <f t="shared" si="43"/>
        <v>Fraction of Feedstock Shifted</v>
      </c>
      <c r="D1056" s="356" t="s">
        <v>883</v>
      </c>
      <c r="E1056" s="255" t="s">
        <v>918</v>
      </c>
      <c r="F1056" t="s">
        <v>884</v>
      </c>
      <c r="G1056" s="255" t="s">
        <v>919</v>
      </c>
      <c r="H1056" s="241">
        <v>2652</v>
      </c>
      <c r="I1056" s="376" t="s">
        <v>741</v>
      </c>
      <c r="J1056" s="377" t="str">
        <f>IF(ISBLANK(INDEX('Policy Characteristics'!D:D,MATCH($C1056,'Policy Characteristics'!$C:$C,0))),"",INDEX('Policy Characteristics'!D:D,MATCH($C1056,'Policy Characteristics'!$C:$C,0)))</f>
        <v>Feedstock Shifting</v>
      </c>
      <c r="K1056" s="363"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63" t="str">
        <f>IF(ISBLANK(INDEX('Policy Characteristics'!I:I,MATCH($C1056,'Policy Characteristics'!$C:$C,0))),"",INDEX('Policy Characteristics'!I:I,MATCH($C1056,'Policy Characteristics'!$C:$C,0)))</f>
        <v>% of potential achieved</v>
      </c>
      <c r="P1056" s="363"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63" t="str">
        <f>IF(ISBLANK(INDEX('Policy Characteristics'!K:K,MATCH($C1056,'Policy Characteristics'!$C:$C,0))),"",INDEX('Policy Characteristics'!K:K,MATCH($C1056,'Policy Characteristics'!$C:$C,0)))</f>
        <v/>
      </c>
      <c r="R1056" s="363" t="str">
        <f>IF(ISBLANK(INDEX('Policy Characteristics'!L:L,MATCH($C1056,'Policy Characteristics'!$C:$C,0))),"",INDEX('Policy Characteristics'!L:L,MATCH($C1056,'Policy Characteristics'!$C:$C,0)))</f>
        <v/>
      </c>
    </row>
    <row r="1057" spans="1:18" s="350" customFormat="1" ht="19.95" customHeight="1">
      <c r="A1057" s="363" t="str">
        <f>IF(ISBLANK(INDEX('Policy Characteristics'!A:A,MATCH($C1057,'Policy Characteristics'!$C:$C,0))),"",INDEX('Policy Characteristics'!A:A,MATCH($C1057,'Policy Characteristics'!$C:$C,0)))</f>
        <v>Industry</v>
      </c>
      <c r="B1057" s="375" t="str">
        <f>IF(ISBLANK(INDEX('Policy Characteristics'!B:B,MATCH($C1057,'Policy Characteristics'!$C:$C,0))),"",INDEX('Policy Characteristics'!B:B,MATCH($C1057,'Policy Characteristics'!$C:$C,0)))</f>
        <v>Feedstock Shifting</v>
      </c>
      <c r="C1057" s="363" t="str">
        <f t="shared" si="43"/>
        <v>Fraction of Feedstock Shifted</v>
      </c>
      <c r="D1057" s="356" t="s">
        <v>883</v>
      </c>
      <c r="E1057" s="255" t="s">
        <v>920</v>
      </c>
      <c r="F1057" t="s">
        <v>884</v>
      </c>
      <c r="G1057" s="255" t="s">
        <v>921</v>
      </c>
      <c r="H1057" s="241">
        <v>2653</v>
      </c>
      <c r="I1057" s="376" t="s">
        <v>741</v>
      </c>
      <c r="J1057" s="377" t="str">
        <f>IF(ISBLANK(INDEX('Policy Characteristics'!D:D,MATCH($C1057,'Policy Characteristics'!$C:$C,0))),"",INDEX('Policy Characteristics'!D:D,MATCH($C1057,'Policy Characteristics'!$C:$C,0)))</f>
        <v>Feedstock Shifting</v>
      </c>
      <c r="K1057" s="363"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63" t="str">
        <f>IF(ISBLANK(INDEX('Policy Characteristics'!I:I,MATCH($C1057,'Policy Characteristics'!$C:$C,0))),"",INDEX('Policy Characteristics'!I:I,MATCH($C1057,'Policy Characteristics'!$C:$C,0)))</f>
        <v>% of potential achieved</v>
      </c>
      <c r="P1057" s="363"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63" t="str">
        <f>IF(ISBLANK(INDEX('Policy Characteristics'!K:K,MATCH($C1057,'Policy Characteristics'!$C:$C,0))),"",INDEX('Policy Characteristics'!K:K,MATCH($C1057,'Policy Characteristics'!$C:$C,0)))</f>
        <v/>
      </c>
      <c r="R1057" s="363" t="str">
        <f>IF(ISBLANK(INDEX('Policy Characteristics'!L:L,MATCH($C1057,'Policy Characteristics'!$C:$C,0))),"",INDEX('Policy Characteristics'!L:L,MATCH($C1057,'Policy Characteristics'!$C:$C,0)))</f>
        <v/>
      </c>
    </row>
    <row r="1058" spans="1:18" s="350" customFormat="1" ht="19.95" customHeight="1">
      <c r="A1058" s="363" t="str">
        <f>IF(ISBLANK(INDEX('Policy Characteristics'!A:A,MATCH($C1058,'Policy Characteristics'!$C:$C,0))),"",INDEX('Policy Characteristics'!A:A,MATCH($C1058,'Policy Characteristics'!$C:$C,0)))</f>
        <v>Industry</v>
      </c>
      <c r="B1058" s="375" t="str">
        <f>IF(ISBLANK(INDEX('Policy Characteristics'!B:B,MATCH($C1058,'Policy Characteristics'!$C:$C,0))),"",INDEX('Policy Characteristics'!B:B,MATCH($C1058,'Policy Characteristics'!$C:$C,0)))</f>
        <v>Feedstock Shifting</v>
      </c>
      <c r="C1058" s="363" t="str">
        <f t="shared" ref="C1058:C1113" si="44">C$864</f>
        <v>Fraction of Feedstock Shifted</v>
      </c>
      <c r="D1058" s="356" t="s">
        <v>883</v>
      </c>
      <c r="E1058" s="255" t="s">
        <v>922</v>
      </c>
      <c r="F1058" t="s">
        <v>884</v>
      </c>
      <c r="G1058" s="255" t="s">
        <v>923</v>
      </c>
      <c r="H1058" s="241">
        <v>2654</v>
      </c>
      <c r="I1058" s="376" t="s">
        <v>741</v>
      </c>
      <c r="J1058" s="377" t="str">
        <f>IF(ISBLANK(INDEX('Policy Characteristics'!D:D,MATCH($C1058,'Policy Characteristics'!$C:$C,0))),"",INDEX('Policy Characteristics'!D:D,MATCH($C1058,'Policy Characteristics'!$C:$C,0)))</f>
        <v>Feedstock Shifting</v>
      </c>
      <c r="K1058" s="363"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63" t="str">
        <f>IF(ISBLANK(INDEX('Policy Characteristics'!I:I,MATCH($C1058,'Policy Characteristics'!$C:$C,0))),"",INDEX('Policy Characteristics'!I:I,MATCH($C1058,'Policy Characteristics'!$C:$C,0)))</f>
        <v>% of potential achieved</v>
      </c>
      <c r="P1058" s="363"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63" t="str">
        <f>IF(ISBLANK(INDEX('Policy Characteristics'!K:K,MATCH($C1058,'Policy Characteristics'!$C:$C,0))),"",INDEX('Policy Characteristics'!K:K,MATCH($C1058,'Policy Characteristics'!$C:$C,0)))</f>
        <v/>
      </c>
      <c r="R1058" s="363" t="str">
        <f>IF(ISBLANK(INDEX('Policy Characteristics'!L:L,MATCH($C1058,'Policy Characteristics'!$C:$C,0))),"",INDEX('Policy Characteristics'!L:L,MATCH($C1058,'Policy Characteristics'!$C:$C,0)))</f>
        <v/>
      </c>
    </row>
    <row r="1059" spans="1:18" s="350" customFormat="1" ht="19.95" customHeight="1">
      <c r="A1059" s="363" t="str">
        <f>IF(ISBLANK(INDEX('Policy Characteristics'!A:A,MATCH($C1059,'Policy Characteristics'!$C:$C,0))),"",INDEX('Policy Characteristics'!A:A,MATCH($C1059,'Policy Characteristics'!$C:$C,0)))</f>
        <v>Industry</v>
      </c>
      <c r="B1059" s="375" t="str">
        <f>IF(ISBLANK(INDEX('Policy Characteristics'!B:B,MATCH($C1059,'Policy Characteristics'!$C:$C,0))),"",INDEX('Policy Characteristics'!B:B,MATCH($C1059,'Policy Characteristics'!$C:$C,0)))</f>
        <v>Feedstock Shifting</v>
      </c>
      <c r="C1059" s="363" t="str">
        <f t="shared" si="44"/>
        <v>Fraction of Feedstock Shifted</v>
      </c>
      <c r="D1059" s="356" t="s">
        <v>883</v>
      </c>
      <c r="E1059" s="255" t="s">
        <v>924</v>
      </c>
      <c r="F1059" t="s">
        <v>884</v>
      </c>
      <c r="G1059" s="255" t="s">
        <v>925</v>
      </c>
      <c r="H1059" s="241">
        <v>2655</v>
      </c>
      <c r="I1059" s="376" t="s">
        <v>741</v>
      </c>
      <c r="J1059" s="377" t="str">
        <f>IF(ISBLANK(INDEX('Policy Characteristics'!D:D,MATCH($C1059,'Policy Characteristics'!$C:$C,0))),"",INDEX('Policy Characteristics'!D:D,MATCH($C1059,'Policy Characteristics'!$C:$C,0)))</f>
        <v>Feedstock Shifting</v>
      </c>
      <c r="K1059" s="363"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63" t="str">
        <f>IF(ISBLANK(INDEX('Policy Characteristics'!I:I,MATCH($C1059,'Policy Characteristics'!$C:$C,0))),"",INDEX('Policy Characteristics'!I:I,MATCH($C1059,'Policy Characteristics'!$C:$C,0)))</f>
        <v>% of potential achieved</v>
      </c>
      <c r="P1059" s="363"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63" t="str">
        <f>IF(ISBLANK(INDEX('Policy Characteristics'!K:K,MATCH($C1059,'Policy Characteristics'!$C:$C,0))),"",INDEX('Policy Characteristics'!K:K,MATCH($C1059,'Policy Characteristics'!$C:$C,0)))</f>
        <v/>
      </c>
      <c r="R1059" s="363" t="str">
        <f>IF(ISBLANK(INDEX('Policy Characteristics'!L:L,MATCH($C1059,'Policy Characteristics'!$C:$C,0))),"",INDEX('Policy Characteristics'!L:L,MATCH($C1059,'Policy Characteristics'!$C:$C,0)))</f>
        <v/>
      </c>
    </row>
    <row r="1060" spans="1:18" s="350" customFormat="1" ht="19.95" customHeight="1">
      <c r="A1060" s="363" t="str">
        <f>IF(ISBLANK(INDEX('Policy Characteristics'!A:A,MATCH($C1060,'Policy Characteristics'!$C:$C,0))),"",INDEX('Policy Characteristics'!A:A,MATCH($C1060,'Policy Characteristics'!$C:$C,0)))</f>
        <v>Industry</v>
      </c>
      <c r="B1060" s="375" t="str">
        <f>IF(ISBLANK(INDEX('Policy Characteristics'!B:B,MATCH($C1060,'Policy Characteristics'!$C:$C,0))),"",INDEX('Policy Characteristics'!B:B,MATCH($C1060,'Policy Characteristics'!$C:$C,0)))</f>
        <v>Feedstock Shifting</v>
      </c>
      <c r="C1060" s="363" t="str">
        <f t="shared" si="44"/>
        <v>Fraction of Feedstock Shifted</v>
      </c>
      <c r="D1060" s="356" t="s">
        <v>883</v>
      </c>
      <c r="E1060" s="255" t="s">
        <v>926</v>
      </c>
      <c r="F1060" t="s">
        <v>884</v>
      </c>
      <c r="G1060" s="255" t="s">
        <v>927</v>
      </c>
      <c r="H1060" s="241">
        <v>2656</v>
      </c>
      <c r="I1060" s="376" t="s">
        <v>741</v>
      </c>
      <c r="J1060" s="377" t="str">
        <f>IF(ISBLANK(INDEX('Policy Characteristics'!D:D,MATCH($C1060,'Policy Characteristics'!$C:$C,0))),"",INDEX('Policy Characteristics'!D:D,MATCH($C1060,'Policy Characteristics'!$C:$C,0)))</f>
        <v>Feedstock Shifting</v>
      </c>
      <c r="K1060" s="363"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63" t="str">
        <f>IF(ISBLANK(INDEX('Policy Characteristics'!I:I,MATCH($C1060,'Policy Characteristics'!$C:$C,0))),"",INDEX('Policy Characteristics'!I:I,MATCH($C1060,'Policy Characteristics'!$C:$C,0)))</f>
        <v>% of potential achieved</v>
      </c>
      <c r="P1060" s="363"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63" t="str">
        <f>IF(ISBLANK(INDEX('Policy Characteristics'!K:K,MATCH($C1060,'Policy Characteristics'!$C:$C,0))),"",INDEX('Policy Characteristics'!K:K,MATCH($C1060,'Policy Characteristics'!$C:$C,0)))</f>
        <v/>
      </c>
      <c r="R1060" s="363" t="str">
        <f>IF(ISBLANK(INDEX('Policy Characteristics'!L:L,MATCH($C1060,'Policy Characteristics'!$C:$C,0))),"",INDEX('Policy Characteristics'!L:L,MATCH($C1060,'Policy Characteristics'!$C:$C,0)))</f>
        <v/>
      </c>
    </row>
    <row r="1061" spans="1:18" s="350" customFormat="1" ht="19.95" customHeight="1">
      <c r="A1061" s="363" t="str">
        <f>IF(ISBLANK(INDEX('Policy Characteristics'!A:A,MATCH($C1061,'Policy Characteristics'!$C:$C,0))),"",INDEX('Policy Characteristics'!A:A,MATCH($C1061,'Policy Characteristics'!$C:$C,0)))</f>
        <v>Industry</v>
      </c>
      <c r="B1061" s="375" t="str">
        <f>IF(ISBLANK(INDEX('Policy Characteristics'!B:B,MATCH($C1061,'Policy Characteristics'!$C:$C,0))),"",INDEX('Policy Characteristics'!B:B,MATCH($C1061,'Policy Characteristics'!$C:$C,0)))</f>
        <v>Feedstock Shifting</v>
      </c>
      <c r="C1061" s="363" t="str">
        <f t="shared" si="44"/>
        <v>Fraction of Feedstock Shifted</v>
      </c>
      <c r="D1061" s="356" t="s">
        <v>883</v>
      </c>
      <c r="E1061" s="255" t="s">
        <v>928</v>
      </c>
      <c r="F1061" t="s">
        <v>884</v>
      </c>
      <c r="G1061" s="255" t="s">
        <v>929</v>
      </c>
      <c r="H1061" s="241">
        <v>2657</v>
      </c>
      <c r="I1061" s="376" t="s">
        <v>741</v>
      </c>
      <c r="J1061" s="377" t="str">
        <f>IF(ISBLANK(INDEX('Policy Characteristics'!D:D,MATCH($C1061,'Policy Characteristics'!$C:$C,0))),"",INDEX('Policy Characteristics'!D:D,MATCH($C1061,'Policy Characteristics'!$C:$C,0)))</f>
        <v>Feedstock Shifting</v>
      </c>
      <c r="K1061" s="363"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63" t="str">
        <f>IF(ISBLANK(INDEX('Policy Characteristics'!I:I,MATCH($C1061,'Policy Characteristics'!$C:$C,0))),"",INDEX('Policy Characteristics'!I:I,MATCH($C1061,'Policy Characteristics'!$C:$C,0)))</f>
        <v>% of potential achieved</v>
      </c>
      <c r="P1061" s="363"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63" t="str">
        <f>IF(ISBLANK(INDEX('Policy Characteristics'!K:K,MATCH($C1061,'Policy Characteristics'!$C:$C,0))),"",INDEX('Policy Characteristics'!K:K,MATCH($C1061,'Policy Characteristics'!$C:$C,0)))</f>
        <v/>
      </c>
      <c r="R1061" s="363" t="str">
        <f>IF(ISBLANK(INDEX('Policy Characteristics'!L:L,MATCH($C1061,'Policy Characteristics'!$C:$C,0))),"",INDEX('Policy Characteristics'!L:L,MATCH($C1061,'Policy Characteristics'!$C:$C,0)))</f>
        <v/>
      </c>
    </row>
    <row r="1062" spans="1:18" s="350" customFormat="1" ht="19.95" customHeight="1">
      <c r="A1062" s="363" t="str">
        <f>IF(ISBLANK(INDEX('Policy Characteristics'!A:A,MATCH($C1062,'Policy Characteristics'!$C:$C,0))),"",INDEX('Policy Characteristics'!A:A,MATCH($C1062,'Policy Characteristics'!$C:$C,0)))</f>
        <v>Industry</v>
      </c>
      <c r="B1062" s="375" t="str">
        <f>IF(ISBLANK(INDEX('Policy Characteristics'!B:B,MATCH($C1062,'Policy Characteristics'!$C:$C,0))),"",INDEX('Policy Characteristics'!B:B,MATCH($C1062,'Policy Characteristics'!$C:$C,0)))</f>
        <v>Feedstock Shifting</v>
      </c>
      <c r="C1062" s="363" t="str">
        <f t="shared" si="44"/>
        <v>Fraction of Feedstock Shifted</v>
      </c>
      <c r="D1062" s="356" t="s">
        <v>883</v>
      </c>
      <c r="E1062" s="255" t="s">
        <v>930</v>
      </c>
      <c r="F1062" t="s">
        <v>884</v>
      </c>
      <c r="G1062" s="255" t="s">
        <v>931</v>
      </c>
      <c r="H1062" s="241">
        <v>2658</v>
      </c>
      <c r="I1062" s="376" t="s">
        <v>741</v>
      </c>
      <c r="J1062" s="377" t="str">
        <f>IF(ISBLANK(INDEX('Policy Characteristics'!D:D,MATCH($C1062,'Policy Characteristics'!$C:$C,0))),"",INDEX('Policy Characteristics'!D:D,MATCH($C1062,'Policy Characteristics'!$C:$C,0)))</f>
        <v>Feedstock Shifting</v>
      </c>
      <c r="K1062" s="363"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63" t="str">
        <f>IF(ISBLANK(INDEX('Policy Characteristics'!I:I,MATCH($C1062,'Policy Characteristics'!$C:$C,0))),"",INDEX('Policy Characteristics'!I:I,MATCH($C1062,'Policy Characteristics'!$C:$C,0)))</f>
        <v>% of potential achieved</v>
      </c>
      <c r="P1062" s="363"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63" t="str">
        <f>IF(ISBLANK(INDEX('Policy Characteristics'!K:K,MATCH($C1062,'Policy Characteristics'!$C:$C,0))),"",INDEX('Policy Characteristics'!K:K,MATCH($C1062,'Policy Characteristics'!$C:$C,0)))</f>
        <v/>
      </c>
      <c r="R1062" s="363" t="str">
        <f>IF(ISBLANK(INDEX('Policy Characteristics'!L:L,MATCH($C1062,'Policy Characteristics'!$C:$C,0))),"",INDEX('Policy Characteristics'!L:L,MATCH($C1062,'Policy Characteristics'!$C:$C,0)))</f>
        <v/>
      </c>
    </row>
    <row r="1063" spans="1:18" s="350" customFormat="1" ht="19.95" customHeight="1">
      <c r="A1063" s="363" t="str">
        <f>IF(ISBLANK(INDEX('Policy Characteristics'!A:A,MATCH($C1063,'Policy Characteristics'!$C:$C,0))),"",INDEX('Policy Characteristics'!A:A,MATCH($C1063,'Policy Characteristics'!$C:$C,0)))</f>
        <v>Industry</v>
      </c>
      <c r="B1063" s="375" t="str">
        <f>IF(ISBLANK(INDEX('Policy Characteristics'!B:B,MATCH($C1063,'Policy Characteristics'!$C:$C,0))),"",INDEX('Policy Characteristics'!B:B,MATCH($C1063,'Policy Characteristics'!$C:$C,0)))</f>
        <v>Feedstock Shifting</v>
      </c>
      <c r="C1063" s="363" t="str">
        <f t="shared" si="44"/>
        <v>Fraction of Feedstock Shifted</v>
      </c>
      <c r="D1063" s="356" t="s">
        <v>883</v>
      </c>
      <c r="E1063" s="255" t="s">
        <v>932</v>
      </c>
      <c r="F1063" t="s">
        <v>884</v>
      </c>
      <c r="G1063" s="255" t="s">
        <v>933</v>
      </c>
      <c r="H1063" s="241">
        <v>2659</v>
      </c>
      <c r="I1063" s="376" t="s">
        <v>741</v>
      </c>
      <c r="J1063" s="377" t="str">
        <f>IF(ISBLANK(INDEX('Policy Characteristics'!D:D,MATCH($C1063,'Policy Characteristics'!$C:$C,0))),"",INDEX('Policy Characteristics'!D:D,MATCH($C1063,'Policy Characteristics'!$C:$C,0)))</f>
        <v>Feedstock Shifting</v>
      </c>
      <c r="K1063" s="363"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63" t="str">
        <f>IF(ISBLANK(INDEX('Policy Characteristics'!I:I,MATCH($C1063,'Policy Characteristics'!$C:$C,0))),"",INDEX('Policy Characteristics'!I:I,MATCH($C1063,'Policy Characteristics'!$C:$C,0)))</f>
        <v>% of potential achieved</v>
      </c>
      <c r="P1063" s="363"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63" t="str">
        <f>IF(ISBLANK(INDEX('Policy Characteristics'!K:K,MATCH($C1063,'Policy Characteristics'!$C:$C,0))),"",INDEX('Policy Characteristics'!K:K,MATCH($C1063,'Policy Characteristics'!$C:$C,0)))</f>
        <v/>
      </c>
      <c r="R1063" s="363" t="str">
        <f>IF(ISBLANK(INDEX('Policy Characteristics'!L:L,MATCH($C1063,'Policy Characteristics'!$C:$C,0))),"",INDEX('Policy Characteristics'!L:L,MATCH($C1063,'Policy Characteristics'!$C:$C,0)))</f>
        <v/>
      </c>
    </row>
    <row r="1064" spans="1:18" s="350" customFormat="1" ht="19.95" customHeight="1">
      <c r="A1064" s="363" t="str">
        <f>IF(ISBLANK(INDEX('Policy Characteristics'!A:A,MATCH($C1064,'Policy Characteristics'!$C:$C,0))),"",INDEX('Policy Characteristics'!A:A,MATCH($C1064,'Policy Characteristics'!$C:$C,0)))</f>
        <v>Industry</v>
      </c>
      <c r="B1064" s="375" t="str">
        <f>IF(ISBLANK(INDEX('Policy Characteristics'!B:B,MATCH($C1064,'Policy Characteristics'!$C:$C,0))),"",INDEX('Policy Characteristics'!B:B,MATCH($C1064,'Policy Characteristics'!$C:$C,0)))</f>
        <v>Feedstock Shifting</v>
      </c>
      <c r="C1064" s="363" t="str">
        <f t="shared" si="44"/>
        <v>Fraction of Feedstock Shifted</v>
      </c>
      <c r="D1064" s="356" t="s">
        <v>885</v>
      </c>
      <c r="E1064" s="255" t="s">
        <v>914</v>
      </c>
      <c r="F1064" t="s">
        <v>886</v>
      </c>
      <c r="G1064" s="255" t="s">
        <v>915</v>
      </c>
      <c r="H1064" s="241">
        <v>2660</v>
      </c>
      <c r="I1064" s="376" t="s">
        <v>741</v>
      </c>
      <c r="J1064" s="377" t="str">
        <f>IF(ISBLANK(INDEX('Policy Characteristics'!D:D,MATCH($C1064,'Policy Characteristics'!$C:$C,0))),"",INDEX('Policy Characteristics'!D:D,MATCH($C1064,'Policy Characteristics'!$C:$C,0)))</f>
        <v>Feedstock Shifting</v>
      </c>
      <c r="K1064" s="363"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63" t="str">
        <f>IF(ISBLANK(INDEX('Policy Characteristics'!I:I,MATCH($C1064,'Policy Characteristics'!$C:$C,0))),"",INDEX('Policy Characteristics'!I:I,MATCH($C1064,'Policy Characteristics'!$C:$C,0)))</f>
        <v>% of potential achieved</v>
      </c>
      <c r="P1064" s="363"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63" t="str">
        <f>IF(ISBLANK(INDEX('Policy Characteristics'!K:K,MATCH($C1064,'Policy Characteristics'!$C:$C,0))),"",INDEX('Policy Characteristics'!K:K,MATCH($C1064,'Policy Characteristics'!$C:$C,0)))</f>
        <v/>
      </c>
      <c r="R1064" s="363" t="str">
        <f>IF(ISBLANK(INDEX('Policy Characteristics'!L:L,MATCH($C1064,'Policy Characteristics'!$C:$C,0))),"",INDEX('Policy Characteristics'!L:L,MATCH($C1064,'Policy Characteristics'!$C:$C,0)))</f>
        <v/>
      </c>
    </row>
    <row r="1065" spans="1:18" s="350" customFormat="1" ht="19.95" customHeight="1">
      <c r="A1065" s="363" t="str">
        <f>IF(ISBLANK(INDEX('Policy Characteristics'!A:A,MATCH($C1065,'Policy Characteristics'!$C:$C,0))),"",INDEX('Policy Characteristics'!A:A,MATCH($C1065,'Policy Characteristics'!$C:$C,0)))</f>
        <v>Industry</v>
      </c>
      <c r="B1065" s="375" t="str">
        <f>IF(ISBLANK(INDEX('Policy Characteristics'!B:B,MATCH($C1065,'Policy Characteristics'!$C:$C,0))),"",INDEX('Policy Characteristics'!B:B,MATCH($C1065,'Policy Characteristics'!$C:$C,0)))</f>
        <v>Feedstock Shifting</v>
      </c>
      <c r="C1065" s="363" t="str">
        <f t="shared" si="44"/>
        <v>Fraction of Feedstock Shifted</v>
      </c>
      <c r="D1065" s="356" t="s">
        <v>885</v>
      </c>
      <c r="E1065" s="255" t="s">
        <v>916</v>
      </c>
      <c r="F1065" t="s">
        <v>886</v>
      </c>
      <c r="G1065" s="255" t="s">
        <v>917</v>
      </c>
      <c r="H1065" s="241">
        <v>2661</v>
      </c>
      <c r="I1065" s="376" t="s">
        <v>741</v>
      </c>
      <c r="J1065" s="377" t="str">
        <f>IF(ISBLANK(INDEX('Policy Characteristics'!D:D,MATCH($C1065,'Policy Characteristics'!$C:$C,0))),"",INDEX('Policy Characteristics'!D:D,MATCH($C1065,'Policy Characteristics'!$C:$C,0)))</f>
        <v>Feedstock Shifting</v>
      </c>
      <c r="K1065" s="363"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63" t="str">
        <f>IF(ISBLANK(INDEX('Policy Characteristics'!I:I,MATCH($C1065,'Policy Characteristics'!$C:$C,0))),"",INDEX('Policy Characteristics'!I:I,MATCH($C1065,'Policy Characteristics'!$C:$C,0)))</f>
        <v>% of potential achieved</v>
      </c>
      <c r="P1065" s="363"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63" t="str">
        <f>IF(ISBLANK(INDEX('Policy Characteristics'!K:K,MATCH($C1065,'Policy Characteristics'!$C:$C,0))),"",INDEX('Policy Characteristics'!K:K,MATCH($C1065,'Policy Characteristics'!$C:$C,0)))</f>
        <v/>
      </c>
      <c r="R1065" s="363" t="str">
        <f>IF(ISBLANK(INDEX('Policy Characteristics'!L:L,MATCH($C1065,'Policy Characteristics'!$C:$C,0))),"",INDEX('Policy Characteristics'!L:L,MATCH($C1065,'Policy Characteristics'!$C:$C,0)))</f>
        <v/>
      </c>
    </row>
    <row r="1066" spans="1:18" s="350" customFormat="1" ht="19.95" customHeight="1">
      <c r="A1066" s="363" t="str">
        <f>IF(ISBLANK(INDEX('Policy Characteristics'!A:A,MATCH($C1066,'Policy Characteristics'!$C:$C,0))),"",INDEX('Policy Characteristics'!A:A,MATCH($C1066,'Policy Characteristics'!$C:$C,0)))</f>
        <v>Industry</v>
      </c>
      <c r="B1066" s="375" t="str">
        <f>IF(ISBLANK(INDEX('Policy Characteristics'!B:B,MATCH($C1066,'Policy Characteristics'!$C:$C,0))),"",INDEX('Policy Characteristics'!B:B,MATCH($C1066,'Policy Characteristics'!$C:$C,0)))</f>
        <v>Feedstock Shifting</v>
      </c>
      <c r="C1066" s="363" t="str">
        <f t="shared" si="44"/>
        <v>Fraction of Feedstock Shifted</v>
      </c>
      <c r="D1066" s="356" t="s">
        <v>885</v>
      </c>
      <c r="E1066" s="255" t="s">
        <v>918</v>
      </c>
      <c r="F1066" t="s">
        <v>886</v>
      </c>
      <c r="G1066" s="255" t="s">
        <v>919</v>
      </c>
      <c r="H1066" s="241">
        <v>2662</v>
      </c>
      <c r="I1066" s="376" t="s">
        <v>741</v>
      </c>
      <c r="J1066" s="377" t="str">
        <f>IF(ISBLANK(INDEX('Policy Characteristics'!D:D,MATCH($C1066,'Policy Characteristics'!$C:$C,0))),"",INDEX('Policy Characteristics'!D:D,MATCH($C1066,'Policy Characteristics'!$C:$C,0)))</f>
        <v>Feedstock Shifting</v>
      </c>
      <c r="K1066" s="363"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63" t="str">
        <f>IF(ISBLANK(INDEX('Policy Characteristics'!I:I,MATCH($C1066,'Policy Characteristics'!$C:$C,0))),"",INDEX('Policy Characteristics'!I:I,MATCH($C1066,'Policy Characteristics'!$C:$C,0)))</f>
        <v>% of potential achieved</v>
      </c>
      <c r="P1066" s="363"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63" t="str">
        <f>IF(ISBLANK(INDEX('Policy Characteristics'!K:K,MATCH($C1066,'Policy Characteristics'!$C:$C,0))),"",INDEX('Policy Characteristics'!K:K,MATCH($C1066,'Policy Characteristics'!$C:$C,0)))</f>
        <v/>
      </c>
      <c r="R1066" s="363" t="str">
        <f>IF(ISBLANK(INDEX('Policy Characteristics'!L:L,MATCH($C1066,'Policy Characteristics'!$C:$C,0))),"",INDEX('Policy Characteristics'!L:L,MATCH($C1066,'Policy Characteristics'!$C:$C,0)))</f>
        <v/>
      </c>
    </row>
    <row r="1067" spans="1:18" s="350" customFormat="1" ht="19.95" customHeight="1">
      <c r="A1067" s="363" t="str">
        <f>IF(ISBLANK(INDEX('Policy Characteristics'!A:A,MATCH($C1067,'Policy Characteristics'!$C:$C,0))),"",INDEX('Policy Characteristics'!A:A,MATCH($C1067,'Policy Characteristics'!$C:$C,0)))</f>
        <v>Industry</v>
      </c>
      <c r="B1067" s="375" t="str">
        <f>IF(ISBLANK(INDEX('Policy Characteristics'!B:B,MATCH($C1067,'Policy Characteristics'!$C:$C,0))),"",INDEX('Policy Characteristics'!B:B,MATCH($C1067,'Policy Characteristics'!$C:$C,0)))</f>
        <v>Feedstock Shifting</v>
      </c>
      <c r="C1067" s="363" t="str">
        <f t="shared" si="44"/>
        <v>Fraction of Feedstock Shifted</v>
      </c>
      <c r="D1067" s="356" t="s">
        <v>885</v>
      </c>
      <c r="E1067" s="255" t="s">
        <v>920</v>
      </c>
      <c r="F1067" t="s">
        <v>886</v>
      </c>
      <c r="G1067" s="255" t="s">
        <v>921</v>
      </c>
      <c r="H1067" s="241">
        <v>2663</v>
      </c>
      <c r="I1067" s="376" t="s">
        <v>741</v>
      </c>
      <c r="J1067" s="377" t="str">
        <f>IF(ISBLANK(INDEX('Policy Characteristics'!D:D,MATCH($C1067,'Policy Characteristics'!$C:$C,0))),"",INDEX('Policy Characteristics'!D:D,MATCH($C1067,'Policy Characteristics'!$C:$C,0)))</f>
        <v>Feedstock Shifting</v>
      </c>
      <c r="K1067" s="363"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63" t="str">
        <f>IF(ISBLANK(INDEX('Policy Characteristics'!I:I,MATCH($C1067,'Policy Characteristics'!$C:$C,0))),"",INDEX('Policy Characteristics'!I:I,MATCH($C1067,'Policy Characteristics'!$C:$C,0)))</f>
        <v>% of potential achieved</v>
      </c>
      <c r="P1067" s="363"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63" t="str">
        <f>IF(ISBLANK(INDEX('Policy Characteristics'!K:K,MATCH($C1067,'Policy Characteristics'!$C:$C,0))),"",INDEX('Policy Characteristics'!K:K,MATCH($C1067,'Policy Characteristics'!$C:$C,0)))</f>
        <v/>
      </c>
      <c r="R1067" s="363" t="str">
        <f>IF(ISBLANK(INDEX('Policy Characteristics'!L:L,MATCH($C1067,'Policy Characteristics'!$C:$C,0))),"",INDEX('Policy Characteristics'!L:L,MATCH($C1067,'Policy Characteristics'!$C:$C,0)))</f>
        <v/>
      </c>
    </row>
    <row r="1068" spans="1:18" s="350" customFormat="1" ht="19.95" customHeight="1">
      <c r="A1068" s="363" t="str">
        <f>IF(ISBLANK(INDEX('Policy Characteristics'!A:A,MATCH($C1068,'Policy Characteristics'!$C:$C,0))),"",INDEX('Policy Characteristics'!A:A,MATCH($C1068,'Policy Characteristics'!$C:$C,0)))</f>
        <v>Industry</v>
      </c>
      <c r="B1068" s="375" t="str">
        <f>IF(ISBLANK(INDEX('Policy Characteristics'!B:B,MATCH($C1068,'Policy Characteristics'!$C:$C,0))),"",INDEX('Policy Characteristics'!B:B,MATCH($C1068,'Policy Characteristics'!$C:$C,0)))</f>
        <v>Feedstock Shifting</v>
      </c>
      <c r="C1068" s="363" t="str">
        <f t="shared" si="44"/>
        <v>Fraction of Feedstock Shifted</v>
      </c>
      <c r="D1068" s="356" t="s">
        <v>885</v>
      </c>
      <c r="E1068" s="255" t="s">
        <v>922</v>
      </c>
      <c r="F1068" t="s">
        <v>886</v>
      </c>
      <c r="G1068" s="255" t="s">
        <v>923</v>
      </c>
      <c r="H1068" s="241">
        <v>2664</v>
      </c>
      <c r="I1068" s="376" t="s">
        <v>741</v>
      </c>
      <c r="J1068" s="377" t="str">
        <f>IF(ISBLANK(INDEX('Policy Characteristics'!D:D,MATCH($C1068,'Policy Characteristics'!$C:$C,0))),"",INDEX('Policy Characteristics'!D:D,MATCH($C1068,'Policy Characteristics'!$C:$C,0)))</f>
        <v>Feedstock Shifting</v>
      </c>
      <c r="K1068" s="363"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63" t="str">
        <f>IF(ISBLANK(INDEX('Policy Characteristics'!I:I,MATCH($C1068,'Policy Characteristics'!$C:$C,0))),"",INDEX('Policy Characteristics'!I:I,MATCH($C1068,'Policy Characteristics'!$C:$C,0)))</f>
        <v>% of potential achieved</v>
      </c>
      <c r="P1068" s="363"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63" t="str">
        <f>IF(ISBLANK(INDEX('Policy Characteristics'!K:K,MATCH($C1068,'Policy Characteristics'!$C:$C,0))),"",INDEX('Policy Characteristics'!K:K,MATCH($C1068,'Policy Characteristics'!$C:$C,0)))</f>
        <v/>
      </c>
      <c r="R1068" s="363" t="str">
        <f>IF(ISBLANK(INDEX('Policy Characteristics'!L:L,MATCH($C1068,'Policy Characteristics'!$C:$C,0))),"",INDEX('Policy Characteristics'!L:L,MATCH($C1068,'Policy Characteristics'!$C:$C,0)))</f>
        <v/>
      </c>
    </row>
    <row r="1069" spans="1:18" s="350" customFormat="1" ht="19.95" customHeight="1">
      <c r="A1069" s="363" t="str">
        <f>IF(ISBLANK(INDEX('Policy Characteristics'!A:A,MATCH($C1069,'Policy Characteristics'!$C:$C,0))),"",INDEX('Policy Characteristics'!A:A,MATCH($C1069,'Policy Characteristics'!$C:$C,0)))</f>
        <v>Industry</v>
      </c>
      <c r="B1069" s="375" t="str">
        <f>IF(ISBLANK(INDEX('Policy Characteristics'!B:B,MATCH($C1069,'Policy Characteristics'!$C:$C,0))),"",INDEX('Policy Characteristics'!B:B,MATCH($C1069,'Policy Characteristics'!$C:$C,0)))</f>
        <v>Feedstock Shifting</v>
      </c>
      <c r="C1069" s="363" t="str">
        <f t="shared" si="44"/>
        <v>Fraction of Feedstock Shifted</v>
      </c>
      <c r="D1069" s="356" t="s">
        <v>885</v>
      </c>
      <c r="E1069" s="255" t="s">
        <v>924</v>
      </c>
      <c r="F1069" t="s">
        <v>886</v>
      </c>
      <c r="G1069" s="255" t="s">
        <v>925</v>
      </c>
      <c r="H1069" s="241">
        <v>2665</v>
      </c>
      <c r="I1069" s="376" t="s">
        <v>741</v>
      </c>
      <c r="J1069" s="377" t="str">
        <f>IF(ISBLANK(INDEX('Policy Characteristics'!D:D,MATCH($C1069,'Policy Characteristics'!$C:$C,0))),"",INDEX('Policy Characteristics'!D:D,MATCH($C1069,'Policy Characteristics'!$C:$C,0)))</f>
        <v>Feedstock Shifting</v>
      </c>
      <c r="K1069" s="363"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63" t="str">
        <f>IF(ISBLANK(INDEX('Policy Characteristics'!I:I,MATCH($C1069,'Policy Characteristics'!$C:$C,0))),"",INDEX('Policy Characteristics'!I:I,MATCH($C1069,'Policy Characteristics'!$C:$C,0)))</f>
        <v>% of potential achieved</v>
      </c>
      <c r="P1069" s="363"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63" t="str">
        <f>IF(ISBLANK(INDEX('Policy Characteristics'!K:K,MATCH($C1069,'Policy Characteristics'!$C:$C,0))),"",INDEX('Policy Characteristics'!K:K,MATCH($C1069,'Policy Characteristics'!$C:$C,0)))</f>
        <v/>
      </c>
      <c r="R1069" s="363" t="str">
        <f>IF(ISBLANK(INDEX('Policy Characteristics'!L:L,MATCH($C1069,'Policy Characteristics'!$C:$C,0))),"",INDEX('Policy Characteristics'!L:L,MATCH($C1069,'Policy Characteristics'!$C:$C,0)))</f>
        <v/>
      </c>
    </row>
    <row r="1070" spans="1:18" s="350" customFormat="1" ht="19.95" customHeight="1">
      <c r="A1070" s="363" t="str">
        <f>IF(ISBLANK(INDEX('Policy Characteristics'!A:A,MATCH($C1070,'Policy Characteristics'!$C:$C,0))),"",INDEX('Policy Characteristics'!A:A,MATCH($C1070,'Policy Characteristics'!$C:$C,0)))</f>
        <v>Industry</v>
      </c>
      <c r="B1070" s="375" t="str">
        <f>IF(ISBLANK(INDEX('Policy Characteristics'!B:B,MATCH($C1070,'Policy Characteristics'!$C:$C,0))),"",INDEX('Policy Characteristics'!B:B,MATCH($C1070,'Policy Characteristics'!$C:$C,0)))</f>
        <v>Feedstock Shifting</v>
      </c>
      <c r="C1070" s="363" t="str">
        <f t="shared" si="44"/>
        <v>Fraction of Feedstock Shifted</v>
      </c>
      <c r="D1070" s="356" t="s">
        <v>885</v>
      </c>
      <c r="E1070" s="255" t="s">
        <v>926</v>
      </c>
      <c r="F1070" t="s">
        <v>886</v>
      </c>
      <c r="G1070" s="255" t="s">
        <v>927</v>
      </c>
      <c r="H1070" s="241">
        <v>2666</v>
      </c>
      <c r="I1070" s="376" t="s">
        <v>741</v>
      </c>
      <c r="J1070" s="377" t="str">
        <f>IF(ISBLANK(INDEX('Policy Characteristics'!D:D,MATCH($C1070,'Policy Characteristics'!$C:$C,0))),"",INDEX('Policy Characteristics'!D:D,MATCH($C1070,'Policy Characteristics'!$C:$C,0)))</f>
        <v>Feedstock Shifting</v>
      </c>
      <c r="K1070" s="363"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63" t="str">
        <f>IF(ISBLANK(INDEX('Policy Characteristics'!I:I,MATCH($C1070,'Policy Characteristics'!$C:$C,0))),"",INDEX('Policy Characteristics'!I:I,MATCH($C1070,'Policy Characteristics'!$C:$C,0)))</f>
        <v>% of potential achieved</v>
      </c>
      <c r="P1070" s="363"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63" t="str">
        <f>IF(ISBLANK(INDEX('Policy Characteristics'!K:K,MATCH($C1070,'Policy Characteristics'!$C:$C,0))),"",INDEX('Policy Characteristics'!K:K,MATCH($C1070,'Policy Characteristics'!$C:$C,0)))</f>
        <v/>
      </c>
      <c r="R1070" s="363" t="str">
        <f>IF(ISBLANK(INDEX('Policy Characteristics'!L:L,MATCH($C1070,'Policy Characteristics'!$C:$C,0))),"",INDEX('Policy Characteristics'!L:L,MATCH($C1070,'Policy Characteristics'!$C:$C,0)))</f>
        <v/>
      </c>
    </row>
    <row r="1071" spans="1:18" s="350" customFormat="1" ht="19.95" customHeight="1">
      <c r="A1071" s="363" t="str">
        <f>IF(ISBLANK(INDEX('Policy Characteristics'!A:A,MATCH($C1071,'Policy Characteristics'!$C:$C,0))),"",INDEX('Policy Characteristics'!A:A,MATCH($C1071,'Policy Characteristics'!$C:$C,0)))</f>
        <v>Industry</v>
      </c>
      <c r="B1071" s="375" t="str">
        <f>IF(ISBLANK(INDEX('Policy Characteristics'!B:B,MATCH($C1071,'Policy Characteristics'!$C:$C,0))),"",INDEX('Policy Characteristics'!B:B,MATCH($C1071,'Policy Characteristics'!$C:$C,0)))</f>
        <v>Feedstock Shifting</v>
      </c>
      <c r="C1071" s="363" t="str">
        <f t="shared" si="44"/>
        <v>Fraction of Feedstock Shifted</v>
      </c>
      <c r="D1071" s="356" t="s">
        <v>885</v>
      </c>
      <c r="E1071" s="255" t="s">
        <v>928</v>
      </c>
      <c r="F1071" t="s">
        <v>886</v>
      </c>
      <c r="G1071" s="255" t="s">
        <v>929</v>
      </c>
      <c r="H1071" s="241">
        <v>2667</v>
      </c>
      <c r="I1071" s="376" t="s">
        <v>741</v>
      </c>
      <c r="J1071" s="377" t="str">
        <f>IF(ISBLANK(INDEX('Policy Characteristics'!D:D,MATCH($C1071,'Policy Characteristics'!$C:$C,0))),"",INDEX('Policy Characteristics'!D:D,MATCH($C1071,'Policy Characteristics'!$C:$C,0)))</f>
        <v>Feedstock Shifting</v>
      </c>
      <c r="K1071" s="363"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63" t="str">
        <f>IF(ISBLANK(INDEX('Policy Characteristics'!I:I,MATCH($C1071,'Policy Characteristics'!$C:$C,0))),"",INDEX('Policy Characteristics'!I:I,MATCH($C1071,'Policy Characteristics'!$C:$C,0)))</f>
        <v>% of potential achieved</v>
      </c>
      <c r="P1071" s="363"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63" t="str">
        <f>IF(ISBLANK(INDEX('Policy Characteristics'!K:K,MATCH($C1071,'Policy Characteristics'!$C:$C,0))),"",INDEX('Policy Characteristics'!K:K,MATCH($C1071,'Policy Characteristics'!$C:$C,0)))</f>
        <v/>
      </c>
      <c r="R1071" s="363" t="str">
        <f>IF(ISBLANK(INDEX('Policy Characteristics'!L:L,MATCH($C1071,'Policy Characteristics'!$C:$C,0))),"",INDEX('Policy Characteristics'!L:L,MATCH($C1071,'Policy Characteristics'!$C:$C,0)))</f>
        <v/>
      </c>
    </row>
    <row r="1072" spans="1:18" s="350" customFormat="1" ht="19.95" customHeight="1">
      <c r="A1072" s="363" t="str">
        <f>IF(ISBLANK(INDEX('Policy Characteristics'!A:A,MATCH($C1072,'Policy Characteristics'!$C:$C,0))),"",INDEX('Policy Characteristics'!A:A,MATCH($C1072,'Policy Characteristics'!$C:$C,0)))</f>
        <v>Industry</v>
      </c>
      <c r="B1072" s="375" t="str">
        <f>IF(ISBLANK(INDEX('Policy Characteristics'!B:B,MATCH($C1072,'Policy Characteristics'!$C:$C,0))),"",INDEX('Policy Characteristics'!B:B,MATCH($C1072,'Policy Characteristics'!$C:$C,0)))</f>
        <v>Feedstock Shifting</v>
      </c>
      <c r="C1072" s="363" t="str">
        <f t="shared" si="44"/>
        <v>Fraction of Feedstock Shifted</v>
      </c>
      <c r="D1072" s="356" t="s">
        <v>885</v>
      </c>
      <c r="E1072" s="255" t="s">
        <v>930</v>
      </c>
      <c r="F1072" t="s">
        <v>886</v>
      </c>
      <c r="G1072" s="255" t="s">
        <v>931</v>
      </c>
      <c r="H1072" s="241">
        <v>2668</v>
      </c>
      <c r="I1072" s="376" t="s">
        <v>741</v>
      </c>
      <c r="J1072" s="377" t="str">
        <f>IF(ISBLANK(INDEX('Policy Characteristics'!D:D,MATCH($C1072,'Policy Characteristics'!$C:$C,0))),"",INDEX('Policy Characteristics'!D:D,MATCH($C1072,'Policy Characteristics'!$C:$C,0)))</f>
        <v>Feedstock Shifting</v>
      </c>
      <c r="K1072" s="363"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63" t="str">
        <f>IF(ISBLANK(INDEX('Policy Characteristics'!I:I,MATCH($C1072,'Policy Characteristics'!$C:$C,0))),"",INDEX('Policy Characteristics'!I:I,MATCH($C1072,'Policy Characteristics'!$C:$C,0)))</f>
        <v>% of potential achieved</v>
      </c>
      <c r="P1072" s="363"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63" t="str">
        <f>IF(ISBLANK(INDEX('Policy Characteristics'!K:K,MATCH($C1072,'Policy Characteristics'!$C:$C,0))),"",INDEX('Policy Characteristics'!K:K,MATCH($C1072,'Policy Characteristics'!$C:$C,0)))</f>
        <v/>
      </c>
      <c r="R1072" s="363" t="str">
        <f>IF(ISBLANK(INDEX('Policy Characteristics'!L:L,MATCH($C1072,'Policy Characteristics'!$C:$C,0))),"",INDEX('Policy Characteristics'!L:L,MATCH($C1072,'Policy Characteristics'!$C:$C,0)))</f>
        <v/>
      </c>
    </row>
    <row r="1073" spans="1:18" s="350" customFormat="1" ht="19.95" customHeight="1">
      <c r="A1073" s="363" t="str">
        <f>IF(ISBLANK(INDEX('Policy Characteristics'!A:A,MATCH($C1073,'Policy Characteristics'!$C:$C,0))),"",INDEX('Policy Characteristics'!A:A,MATCH($C1073,'Policy Characteristics'!$C:$C,0)))</f>
        <v>Industry</v>
      </c>
      <c r="B1073" s="375" t="str">
        <f>IF(ISBLANK(INDEX('Policy Characteristics'!B:B,MATCH($C1073,'Policy Characteristics'!$C:$C,0))),"",INDEX('Policy Characteristics'!B:B,MATCH($C1073,'Policy Characteristics'!$C:$C,0)))</f>
        <v>Feedstock Shifting</v>
      </c>
      <c r="C1073" s="363" t="str">
        <f t="shared" si="44"/>
        <v>Fraction of Feedstock Shifted</v>
      </c>
      <c r="D1073" s="356" t="s">
        <v>885</v>
      </c>
      <c r="E1073" s="255" t="s">
        <v>932</v>
      </c>
      <c r="F1073" t="s">
        <v>886</v>
      </c>
      <c r="G1073" s="255" t="s">
        <v>933</v>
      </c>
      <c r="H1073" s="241">
        <v>2669</v>
      </c>
      <c r="I1073" s="376" t="s">
        <v>741</v>
      </c>
      <c r="J1073" s="377" t="str">
        <f>IF(ISBLANK(INDEX('Policy Characteristics'!D:D,MATCH($C1073,'Policy Characteristics'!$C:$C,0))),"",INDEX('Policy Characteristics'!D:D,MATCH($C1073,'Policy Characteristics'!$C:$C,0)))</f>
        <v>Feedstock Shifting</v>
      </c>
      <c r="K1073" s="363"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63" t="str">
        <f>IF(ISBLANK(INDEX('Policy Characteristics'!I:I,MATCH($C1073,'Policy Characteristics'!$C:$C,0))),"",INDEX('Policy Characteristics'!I:I,MATCH($C1073,'Policy Characteristics'!$C:$C,0)))</f>
        <v>% of potential achieved</v>
      </c>
      <c r="P1073" s="363"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63" t="str">
        <f>IF(ISBLANK(INDEX('Policy Characteristics'!K:K,MATCH($C1073,'Policy Characteristics'!$C:$C,0))),"",INDEX('Policy Characteristics'!K:K,MATCH($C1073,'Policy Characteristics'!$C:$C,0)))</f>
        <v/>
      </c>
      <c r="R1073" s="363" t="str">
        <f>IF(ISBLANK(INDEX('Policy Characteristics'!L:L,MATCH($C1073,'Policy Characteristics'!$C:$C,0))),"",INDEX('Policy Characteristics'!L:L,MATCH($C1073,'Policy Characteristics'!$C:$C,0)))</f>
        <v/>
      </c>
    </row>
    <row r="1074" spans="1:18" s="350" customFormat="1" ht="19.95" customHeight="1">
      <c r="A1074" s="363" t="str">
        <f>IF(ISBLANK(INDEX('Policy Characteristics'!A:A,MATCH($C1074,'Policy Characteristics'!$C:$C,0))),"",INDEX('Policy Characteristics'!A:A,MATCH($C1074,'Policy Characteristics'!$C:$C,0)))</f>
        <v>Industry</v>
      </c>
      <c r="B1074" s="375" t="str">
        <f>IF(ISBLANK(INDEX('Policy Characteristics'!B:B,MATCH($C1074,'Policy Characteristics'!$C:$C,0))),"",INDEX('Policy Characteristics'!B:B,MATCH($C1074,'Policy Characteristics'!$C:$C,0)))</f>
        <v>Feedstock Shifting</v>
      </c>
      <c r="C1074" s="363" t="str">
        <f t="shared" si="44"/>
        <v>Fraction of Feedstock Shifted</v>
      </c>
      <c r="D1074" s="356" t="s">
        <v>887</v>
      </c>
      <c r="E1074" s="255" t="s">
        <v>914</v>
      </c>
      <c r="F1074" t="s">
        <v>888</v>
      </c>
      <c r="G1074" s="255" t="s">
        <v>915</v>
      </c>
      <c r="H1074" s="241">
        <v>2670</v>
      </c>
      <c r="I1074" s="376" t="s">
        <v>741</v>
      </c>
      <c r="J1074" s="377" t="str">
        <f>IF(ISBLANK(INDEX('Policy Characteristics'!D:D,MATCH($C1074,'Policy Characteristics'!$C:$C,0))),"",INDEX('Policy Characteristics'!D:D,MATCH($C1074,'Policy Characteristics'!$C:$C,0)))</f>
        <v>Feedstock Shifting</v>
      </c>
      <c r="K1074" s="363"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63" t="str">
        <f>IF(ISBLANK(INDEX('Policy Characteristics'!I:I,MATCH($C1074,'Policy Characteristics'!$C:$C,0))),"",INDEX('Policy Characteristics'!I:I,MATCH($C1074,'Policy Characteristics'!$C:$C,0)))</f>
        <v>% of potential achieved</v>
      </c>
      <c r="P1074" s="363"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63" t="str">
        <f>IF(ISBLANK(INDEX('Policy Characteristics'!K:K,MATCH($C1074,'Policy Characteristics'!$C:$C,0))),"",INDEX('Policy Characteristics'!K:K,MATCH($C1074,'Policy Characteristics'!$C:$C,0)))</f>
        <v/>
      </c>
      <c r="R1074" s="363" t="str">
        <f>IF(ISBLANK(INDEX('Policy Characteristics'!L:L,MATCH($C1074,'Policy Characteristics'!$C:$C,0))),"",INDEX('Policy Characteristics'!L:L,MATCH($C1074,'Policy Characteristics'!$C:$C,0)))</f>
        <v/>
      </c>
    </row>
    <row r="1075" spans="1:18" s="350" customFormat="1" ht="19.95" customHeight="1">
      <c r="A1075" s="363" t="str">
        <f>IF(ISBLANK(INDEX('Policy Characteristics'!A:A,MATCH($C1075,'Policy Characteristics'!$C:$C,0))),"",INDEX('Policy Characteristics'!A:A,MATCH($C1075,'Policy Characteristics'!$C:$C,0)))</f>
        <v>Industry</v>
      </c>
      <c r="B1075" s="375" t="str">
        <f>IF(ISBLANK(INDEX('Policy Characteristics'!B:B,MATCH($C1075,'Policy Characteristics'!$C:$C,0))),"",INDEX('Policy Characteristics'!B:B,MATCH($C1075,'Policy Characteristics'!$C:$C,0)))</f>
        <v>Feedstock Shifting</v>
      </c>
      <c r="C1075" s="363" t="str">
        <f t="shared" si="44"/>
        <v>Fraction of Feedstock Shifted</v>
      </c>
      <c r="D1075" s="356" t="s">
        <v>887</v>
      </c>
      <c r="E1075" s="255" t="s">
        <v>916</v>
      </c>
      <c r="F1075" t="s">
        <v>888</v>
      </c>
      <c r="G1075" s="255" t="s">
        <v>917</v>
      </c>
      <c r="H1075" s="241">
        <v>2671</v>
      </c>
      <c r="I1075" s="376" t="s">
        <v>741</v>
      </c>
      <c r="J1075" s="377" t="str">
        <f>IF(ISBLANK(INDEX('Policy Characteristics'!D:D,MATCH($C1075,'Policy Characteristics'!$C:$C,0))),"",INDEX('Policy Characteristics'!D:D,MATCH($C1075,'Policy Characteristics'!$C:$C,0)))</f>
        <v>Feedstock Shifting</v>
      </c>
      <c r="K1075" s="363"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63" t="str">
        <f>IF(ISBLANK(INDEX('Policy Characteristics'!I:I,MATCH($C1075,'Policy Characteristics'!$C:$C,0))),"",INDEX('Policy Characteristics'!I:I,MATCH($C1075,'Policy Characteristics'!$C:$C,0)))</f>
        <v>% of potential achieved</v>
      </c>
      <c r="P1075" s="363"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63" t="str">
        <f>IF(ISBLANK(INDEX('Policy Characteristics'!K:K,MATCH($C1075,'Policy Characteristics'!$C:$C,0))),"",INDEX('Policy Characteristics'!K:K,MATCH($C1075,'Policy Characteristics'!$C:$C,0)))</f>
        <v/>
      </c>
      <c r="R1075" s="363" t="str">
        <f>IF(ISBLANK(INDEX('Policy Characteristics'!L:L,MATCH($C1075,'Policy Characteristics'!$C:$C,0))),"",INDEX('Policy Characteristics'!L:L,MATCH($C1075,'Policy Characteristics'!$C:$C,0)))</f>
        <v/>
      </c>
    </row>
    <row r="1076" spans="1:18" s="350" customFormat="1" ht="19.95" customHeight="1">
      <c r="A1076" s="363" t="str">
        <f>IF(ISBLANK(INDEX('Policy Characteristics'!A:A,MATCH($C1076,'Policy Characteristics'!$C:$C,0))),"",INDEX('Policy Characteristics'!A:A,MATCH($C1076,'Policy Characteristics'!$C:$C,0)))</f>
        <v>Industry</v>
      </c>
      <c r="B1076" s="375" t="str">
        <f>IF(ISBLANK(INDEX('Policy Characteristics'!B:B,MATCH($C1076,'Policy Characteristics'!$C:$C,0))),"",INDEX('Policy Characteristics'!B:B,MATCH($C1076,'Policy Characteristics'!$C:$C,0)))</f>
        <v>Feedstock Shifting</v>
      </c>
      <c r="C1076" s="363" t="str">
        <f t="shared" si="44"/>
        <v>Fraction of Feedstock Shifted</v>
      </c>
      <c r="D1076" s="356" t="s">
        <v>887</v>
      </c>
      <c r="E1076" s="255" t="s">
        <v>918</v>
      </c>
      <c r="F1076" t="s">
        <v>888</v>
      </c>
      <c r="G1076" s="255" t="s">
        <v>919</v>
      </c>
      <c r="H1076" s="241">
        <v>2672</v>
      </c>
      <c r="I1076" s="376" t="s">
        <v>741</v>
      </c>
      <c r="J1076" s="377" t="str">
        <f>IF(ISBLANK(INDEX('Policy Characteristics'!D:D,MATCH($C1076,'Policy Characteristics'!$C:$C,0))),"",INDEX('Policy Characteristics'!D:D,MATCH($C1076,'Policy Characteristics'!$C:$C,0)))</f>
        <v>Feedstock Shifting</v>
      </c>
      <c r="K1076" s="363"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63" t="str">
        <f>IF(ISBLANK(INDEX('Policy Characteristics'!I:I,MATCH($C1076,'Policy Characteristics'!$C:$C,0))),"",INDEX('Policy Characteristics'!I:I,MATCH($C1076,'Policy Characteristics'!$C:$C,0)))</f>
        <v>% of potential achieved</v>
      </c>
      <c r="P1076" s="363"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63" t="str">
        <f>IF(ISBLANK(INDEX('Policy Characteristics'!K:K,MATCH($C1076,'Policy Characteristics'!$C:$C,0))),"",INDEX('Policy Characteristics'!K:K,MATCH($C1076,'Policy Characteristics'!$C:$C,0)))</f>
        <v/>
      </c>
      <c r="R1076" s="363" t="str">
        <f>IF(ISBLANK(INDEX('Policy Characteristics'!L:L,MATCH($C1076,'Policy Characteristics'!$C:$C,0))),"",INDEX('Policy Characteristics'!L:L,MATCH($C1076,'Policy Characteristics'!$C:$C,0)))</f>
        <v/>
      </c>
    </row>
    <row r="1077" spans="1:18" s="350" customFormat="1" ht="19.95" customHeight="1">
      <c r="A1077" s="363" t="str">
        <f>IF(ISBLANK(INDEX('Policy Characteristics'!A:A,MATCH($C1077,'Policy Characteristics'!$C:$C,0))),"",INDEX('Policy Characteristics'!A:A,MATCH($C1077,'Policy Characteristics'!$C:$C,0)))</f>
        <v>Industry</v>
      </c>
      <c r="B1077" s="375" t="str">
        <f>IF(ISBLANK(INDEX('Policy Characteristics'!B:B,MATCH($C1077,'Policy Characteristics'!$C:$C,0))),"",INDEX('Policy Characteristics'!B:B,MATCH($C1077,'Policy Characteristics'!$C:$C,0)))</f>
        <v>Feedstock Shifting</v>
      </c>
      <c r="C1077" s="363" t="str">
        <f t="shared" si="44"/>
        <v>Fraction of Feedstock Shifted</v>
      </c>
      <c r="D1077" s="356" t="s">
        <v>887</v>
      </c>
      <c r="E1077" s="255" t="s">
        <v>920</v>
      </c>
      <c r="F1077" t="s">
        <v>888</v>
      </c>
      <c r="G1077" s="255" t="s">
        <v>921</v>
      </c>
      <c r="H1077" s="241">
        <v>2673</v>
      </c>
      <c r="I1077" s="376" t="s">
        <v>741</v>
      </c>
      <c r="J1077" s="377" t="str">
        <f>IF(ISBLANK(INDEX('Policy Characteristics'!D:D,MATCH($C1077,'Policy Characteristics'!$C:$C,0))),"",INDEX('Policy Characteristics'!D:D,MATCH($C1077,'Policy Characteristics'!$C:$C,0)))</f>
        <v>Feedstock Shifting</v>
      </c>
      <c r="K1077" s="363"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63" t="str">
        <f>IF(ISBLANK(INDEX('Policy Characteristics'!I:I,MATCH($C1077,'Policy Characteristics'!$C:$C,0))),"",INDEX('Policy Characteristics'!I:I,MATCH($C1077,'Policy Characteristics'!$C:$C,0)))</f>
        <v>% of potential achieved</v>
      </c>
      <c r="P1077" s="363"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63" t="str">
        <f>IF(ISBLANK(INDEX('Policy Characteristics'!K:K,MATCH($C1077,'Policy Characteristics'!$C:$C,0))),"",INDEX('Policy Characteristics'!K:K,MATCH($C1077,'Policy Characteristics'!$C:$C,0)))</f>
        <v/>
      </c>
      <c r="R1077" s="363" t="str">
        <f>IF(ISBLANK(INDEX('Policy Characteristics'!L:L,MATCH($C1077,'Policy Characteristics'!$C:$C,0))),"",INDEX('Policy Characteristics'!L:L,MATCH($C1077,'Policy Characteristics'!$C:$C,0)))</f>
        <v/>
      </c>
    </row>
    <row r="1078" spans="1:18" s="350" customFormat="1" ht="19.95" customHeight="1">
      <c r="A1078" s="363" t="str">
        <f>IF(ISBLANK(INDEX('Policy Characteristics'!A:A,MATCH($C1078,'Policy Characteristics'!$C:$C,0))),"",INDEX('Policy Characteristics'!A:A,MATCH($C1078,'Policy Characteristics'!$C:$C,0)))</f>
        <v>Industry</v>
      </c>
      <c r="B1078" s="375" t="str">
        <f>IF(ISBLANK(INDEX('Policy Characteristics'!B:B,MATCH($C1078,'Policy Characteristics'!$C:$C,0))),"",INDEX('Policy Characteristics'!B:B,MATCH($C1078,'Policy Characteristics'!$C:$C,0)))</f>
        <v>Feedstock Shifting</v>
      </c>
      <c r="C1078" s="363" t="str">
        <f t="shared" si="44"/>
        <v>Fraction of Feedstock Shifted</v>
      </c>
      <c r="D1078" s="356" t="s">
        <v>887</v>
      </c>
      <c r="E1078" s="255" t="s">
        <v>922</v>
      </c>
      <c r="F1078" t="s">
        <v>888</v>
      </c>
      <c r="G1078" s="255" t="s">
        <v>923</v>
      </c>
      <c r="H1078" s="241">
        <v>2674</v>
      </c>
      <c r="I1078" s="376" t="s">
        <v>741</v>
      </c>
      <c r="J1078" s="377" t="str">
        <f>IF(ISBLANK(INDEX('Policy Characteristics'!D:D,MATCH($C1078,'Policy Characteristics'!$C:$C,0))),"",INDEX('Policy Characteristics'!D:D,MATCH($C1078,'Policy Characteristics'!$C:$C,0)))</f>
        <v>Feedstock Shifting</v>
      </c>
      <c r="K1078" s="363"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63" t="str">
        <f>IF(ISBLANK(INDEX('Policy Characteristics'!I:I,MATCH($C1078,'Policy Characteristics'!$C:$C,0))),"",INDEX('Policy Characteristics'!I:I,MATCH($C1078,'Policy Characteristics'!$C:$C,0)))</f>
        <v>% of potential achieved</v>
      </c>
      <c r="P1078" s="363"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63" t="str">
        <f>IF(ISBLANK(INDEX('Policy Characteristics'!K:K,MATCH($C1078,'Policy Characteristics'!$C:$C,0))),"",INDEX('Policy Characteristics'!K:K,MATCH($C1078,'Policy Characteristics'!$C:$C,0)))</f>
        <v/>
      </c>
      <c r="R1078" s="363" t="str">
        <f>IF(ISBLANK(INDEX('Policy Characteristics'!L:L,MATCH($C1078,'Policy Characteristics'!$C:$C,0))),"",INDEX('Policy Characteristics'!L:L,MATCH($C1078,'Policy Characteristics'!$C:$C,0)))</f>
        <v/>
      </c>
    </row>
    <row r="1079" spans="1:18" s="350" customFormat="1" ht="19.95" customHeight="1">
      <c r="A1079" s="363" t="str">
        <f>IF(ISBLANK(INDEX('Policy Characteristics'!A:A,MATCH($C1079,'Policy Characteristics'!$C:$C,0))),"",INDEX('Policy Characteristics'!A:A,MATCH($C1079,'Policy Characteristics'!$C:$C,0)))</f>
        <v>Industry</v>
      </c>
      <c r="B1079" s="375" t="str">
        <f>IF(ISBLANK(INDEX('Policy Characteristics'!B:B,MATCH($C1079,'Policy Characteristics'!$C:$C,0))),"",INDEX('Policy Characteristics'!B:B,MATCH($C1079,'Policy Characteristics'!$C:$C,0)))</f>
        <v>Feedstock Shifting</v>
      </c>
      <c r="C1079" s="363" t="str">
        <f t="shared" si="44"/>
        <v>Fraction of Feedstock Shifted</v>
      </c>
      <c r="D1079" s="356" t="s">
        <v>887</v>
      </c>
      <c r="E1079" s="255" t="s">
        <v>924</v>
      </c>
      <c r="F1079" t="s">
        <v>888</v>
      </c>
      <c r="G1079" s="255" t="s">
        <v>925</v>
      </c>
      <c r="H1079" s="241">
        <v>2675</v>
      </c>
      <c r="I1079" s="376" t="s">
        <v>741</v>
      </c>
      <c r="J1079" s="377" t="str">
        <f>IF(ISBLANK(INDEX('Policy Characteristics'!D:D,MATCH($C1079,'Policy Characteristics'!$C:$C,0))),"",INDEX('Policy Characteristics'!D:D,MATCH($C1079,'Policy Characteristics'!$C:$C,0)))</f>
        <v>Feedstock Shifting</v>
      </c>
      <c r="K1079" s="363"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63" t="str">
        <f>IF(ISBLANK(INDEX('Policy Characteristics'!I:I,MATCH($C1079,'Policy Characteristics'!$C:$C,0))),"",INDEX('Policy Characteristics'!I:I,MATCH($C1079,'Policy Characteristics'!$C:$C,0)))</f>
        <v>% of potential achieved</v>
      </c>
      <c r="P1079" s="363"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63" t="str">
        <f>IF(ISBLANK(INDEX('Policy Characteristics'!K:K,MATCH($C1079,'Policy Characteristics'!$C:$C,0))),"",INDEX('Policy Characteristics'!K:K,MATCH($C1079,'Policy Characteristics'!$C:$C,0)))</f>
        <v/>
      </c>
      <c r="R1079" s="363" t="str">
        <f>IF(ISBLANK(INDEX('Policy Characteristics'!L:L,MATCH($C1079,'Policy Characteristics'!$C:$C,0))),"",INDEX('Policy Characteristics'!L:L,MATCH($C1079,'Policy Characteristics'!$C:$C,0)))</f>
        <v/>
      </c>
    </row>
    <row r="1080" spans="1:18" s="350" customFormat="1" ht="19.95" customHeight="1">
      <c r="A1080" s="363" t="str">
        <f>IF(ISBLANK(INDEX('Policy Characteristics'!A:A,MATCH($C1080,'Policy Characteristics'!$C:$C,0))),"",INDEX('Policy Characteristics'!A:A,MATCH($C1080,'Policy Characteristics'!$C:$C,0)))</f>
        <v>Industry</v>
      </c>
      <c r="B1080" s="375" t="str">
        <f>IF(ISBLANK(INDEX('Policy Characteristics'!B:B,MATCH($C1080,'Policy Characteristics'!$C:$C,0))),"",INDEX('Policy Characteristics'!B:B,MATCH($C1080,'Policy Characteristics'!$C:$C,0)))</f>
        <v>Feedstock Shifting</v>
      </c>
      <c r="C1080" s="363" t="str">
        <f t="shared" si="44"/>
        <v>Fraction of Feedstock Shifted</v>
      </c>
      <c r="D1080" s="356" t="s">
        <v>887</v>
      </c>
      <c r="E1080" s="255" t="s">
        <v>926</v>
      </c>
      <c r="F1080" t="s">
        <v>888</v>
      </c>
      <c r="G1080" s="255" t="s">
        <v>927</v>
      </c>
      <c r="H1080" s="241">
        <v>2676</v>
      </c>
      <c r="I1080" s="376" t="s">
        <v>741</v>
      </c>
      <c r="J1080" s="377" t="str">
        <f>IF(ISBLANK(INDEX('Policy Characteristics'!D:D,MATCH($C1080,'Policy Characteristics'!$C:$C,0))),"",INDEX('Policy Characteristics'!D:D,MATCH($C1080,'Policy Characteristics'!$C:$C,0)))</f>
        <v>Feedstock Shifting</v>
      </c>
      <c r="K1080" s="363"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63" t="str">
        <f>IF(ISBLANK(INDEX('Policy Characteristics'!I:I,MATCH($C1080,'Policy Characteristics'!$C:$C,0))),"",INDEX('Policy Characteristics'!I:I,MATCH($C1080,'Policy Characteristics'!$C:$C,0)))</f>
        <v>% of potential achieved</v>
      </c>
      <c r="P1080" s="363"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63" t="str">
        <f>IF(ISBLANK(INDEX('Policy Characteristics'!K:K,MATCH($C1080,'Policy Characteristics'!$C:$C,0))),"",INDEX('Policy Characteristics'!K:K,MATCH($C1080,'Policy Characteristics'!$C:$C,0)))</f>
        <v/>
      </c>
      <c r="R1080" s="363" t="str">
        <f>IF(ISBLANK(INDEX('Policy Characteristics'!L:L,MATCH($C1080,'Policy Characteristics'!$C:$C,0))),"",INDEX('Policy Characteristics'!L:L,MATCH($C1080,'Policy Characteristics'!$C:$C,0)))</f>
        <v/>
      </c>
    </row>
    <row r="1081" spans="1:18" s="350" customFormat="1" ht="19.95" customHeight="1">
      <c r="A1081" s="363" t="str">
        <f>IF(ISBLANK(INDEX('Policy Characteristics'!A:A,MATCH($C1081,'Policy Characteristics'!$C:$C,0))),"",INDEX('Policy Characteristics'!A:A,MATCH($C1081,'Policy Characteristics'!$C:$C,0)))</f>
        <v>Industry</v>
      </c>
      <c r="B1081" s="375" t="str">
        <f>IF(ISBLANK(INDEX('Policy Characteristics'!B:B,MATCH($C1081,'Policy Characteristics'!$C:$C,0))),"",INDEX('Policy Characteristics'!B:B,MATCH($C1081,'Policy Characteristics'!$C:$C,0)))</f>
        <v>Feedstock Shifting</v>
      </c>
      <c r="C1081" s="363" t="str">
        <f t="shared" si="44"/>
        <v>Fraction of Feedstock Shifted</v>
      </c>
      <c r="D1081" s="356" t="s">
        <v>887</v>
      </c>
      <c r="E1081" s="255" t="s">
        <v>928</v>
      </c>
      <c r="F1081" t="s">
        <v>888</v>
      </c>
      <c r="G1081" s="255" t="s">
        <v>929</v>
      </c>
      <c r="H1081" s="241">
        <v>2677</v>
      </c>
      <c r="I1081" s="376" t="s">
        <v>741</v>
      </c>
      <c r="J1081" s="377" t="str">
        <f>IF(ISBLANK(INDEX('Policy Characteristics'!D:D,MATCH($C1081,'Policy Characteristics'!$C:$C,0))),"",INDEX('Policy Characteristics'!D:D,MATCH($C1081,'Policy Characteristics'!$C:$C,0)))</f>
        <v>Feedstock Shifting</v>
      </c>
      <c r="K1081" s="363"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63" t="str">
        <f>IF(ISBLANK(INDEX('Policy Characteristics'!I:I,MATCH($C1081,'Policy Characteristics'!$C:$C,0))),"",INDEX('Policy Characteristics'!I:I,MATCH($C1081,'Policy Characteristics'!$C:$C,0)))</f>
        <v>% of potential achieved</v>
      </c>
      <c r="P1081" s="363"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63" t="str">
        <f>IF(ISBLANK(INDEX('Policy Characteristics'!K:K,MATCH($C1081,'Policy Characteristics'!$C:$C,0))),"",INDEX('Policy Characteristics'!K:K,MATCH($C1081,'Policy Characteristics'!$C:$C,0)))</f>
        <v/>
      </c>
      <c r="R1081" s="363" t="str">
        <f>IF(ISBLANK(INDEX('Policy Characteristics'!L:L,MATCH($C1081,'Policy Characteristics'!$C:$C,0))),"",INDEX('Policy Characteristics'!L:L,MATCH($C1081,'Policy Characteristics'!$C:$C,0)))</f>
        <v/>
      </c>
    </row>
    <row r="1082" spans="1:18" s="350" customFormat="1" ht="19.95" customHeight="1">
      <c r="A1082" s="363" t="str">
        <f>IF(ISBLANK(INDEX('Policy Characteristics'!A:A,MATCH($C1082,'Policy Characteristics'!$C:$C,0))),"",INDEX('Policy Characteristics'!A:A,MATCH($C1082,'Policy Characteristics'!$C:$C,0)))</f>
        <v>Industry</v>
      </c>
      <c r="B1082" s="375" t="str">
        <f>IF(ISBLANK(INDEX('Policy Characteristics'!B:B,MATCH($C1082,'Policy Characteristics'!$C:$C,0))),"",INDEX('Policy Characteristics'!B:B,MATCH($C1082,'Policy Characteristics'!$C:$C,0)))</f>
        <v>Feedstock Shifting</v>
      </c>
      <c r="C1082" s="363" t="str">
        <f t="shared" si="44"/>
        <v>Fraction of Feedstock Shifted</v>
      </c>
      <c r="D1082" s="356" t="s">
        <v>887</v>
      </c>
      <c r="E1082" s="255" t="s">
        <v>930</v>
      </c>
      <c r="F1082" t="s">
        <v>888</v>
      </c>
      <c r="G1082" s="255" t="s">
        <v>931</v>
      </c>
      <c r="H1082" s="241">
        <v>2678</v>
      </c>
      <c r="I1082" s="376" t="s">
        <v>741</v>
      </c>
      <c r="J1082" s="377" t="str">
        <f>IF(ISBLANK(INDEX('Policy Characteristics'!D:D,MATCH($C1082,'Policy Characteristics'!$C:$C,0))),"",INDEX('Policy Characteristics'!D:D,MATCH($C1082,'Policy Characteristics'!$C:$C,0)))</f>
        <v>Feedstock Shifting</v>
      </c>
      <c r="K1082" s="363"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63" t="str">
        <f>IF(ISBLANK(INDEX('Policy Characteristics'!I:I,MATCH($C1082,'Policy Characteristics'!$C:$C,0))),"",INDEX('Policy Characteristics'!I:I,MATCH($C1082,'Policy Characteristics'!$C:$C,0)))</f>
        <v>% of potential achieved</v>
      </c>
      <c r="P1082" s="363"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63" t="str">
        <f>IF(ISBLANK(INDEX('Policy Characteristics'!K:K,MATCH($C1082,'Policy Characteristics'!$C:$C,0))),"",INDEX('Policy Characteristics'!K:K,MATCH($C1082,'Policy Characteristics'!$C:$C,0)))</f>
        <v/>
      </c>
      <c r="R1082" s="363" t="str">
        <f>IF(ISBLANK(INDEX('Policy Characteristics'!L:L,MATCH($C1082,'Policy Characteristics'!$C:$C,0))),"",INDEX('Policy Characteristics'!L:L,MATCH($C1082,'Policy Characteristics'!$C:$C,0)))</f>
        <v/>
      </c>
    </row>
    <row r="1083" spans="1:18" s="350" customFormat="1" ht="19.95" customHeight="1">
      <c r="A1083" s="363" t="str">
        <f>IF(ISBLANK(INDEX('Policy Characteristics'!A:A,MATCH($C1083,'Policy Characteristics'!$C:$C,0))),"",INDEX('Policy Characteristics'!A:A,MATCH($C1083,'Policy Characteristics'!$C:$C,0)))</f>
        <v>Industry</v>
      </c>
      <c r="B1083" s="375" t="str">
        <f>IF(ISBLANK(INDEX('Policy Characteristics'!B:B,MATCH($C1083,'Policy Characteristics'!$C:$C,0))),"",INDEX('Policy Characteristics'!B:B,MATCH($C1083,'Policy Characteristics'!$C:$C,0)))</f>
        <v>Feedstock Shifting</v>
      </c>
      <c r="C1083" s="363" t="str">
        <f t="shared" si="44"/>
        <v>Fraction of Feedstock Shifted</v>
      </c>
      <c r="D1083" s="356" t="s">
        <v>887</v>
      </c>
      <c r="E1083" s="255" t="s">
        <v>932</v>
      </c>
      <c r="F1083" t="s">
        <v>888</v>
      </c>
      <c r="G1083" s="255" t="s">
        <v>933</v>
      </c>
      <c r="H1083" s="241">
        <v>2679</v>
      </c>
      <c r="I1083" s="376" t="s">
        <v>741</v>
      </c>
      <c r="J1083" s="377" t="str">
        <f>IF(ISBLANK(INDEX('Policy Characteristics'!D:D,MATCH($C1083,'Policy Characteristics'!$C:$C,0))),"",INDEX('Policy Characteristics'!D:D,MATCH($C1083,'Policy Characteristics'!$C:$C,0)))</f>
        <v>Feedstock Shifting</v>
      </c>
      <c r="K1083" s="363"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63" t="str">
        <f>IF(ISBLANK(INDEX('Policy Characteristics'!I:I,MATCH($C1083,'Policy Characteristics'!$C:$C,0))),"",INDEX('Policy Characteristics'!I:I,MATCH($C1083,'Policy Characteristics'!$C:$C,0)))</f>
        <v>% of potential achieved</v>
      </c>
      <c r="P1083" s="363"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63" t="str">
        <f>IF(ISBLANK(INDEX('Policy Characteristics'!K:K,MATCH($C1083,'Policy Characteristics'!$C:$C,0))),"",INDEX('Policy Characteristics'!K:K,MATCH($C1083,'Policy Characteristics'!$C:$C,0)))</f>
        <v/>
      </c>
      <c r="R1083" s="363" t="str">
        <f>IF(ISBLANK(INDEX('Policy Characteristics'!L:L,MATCH($C1083,'Policy Characteristics'!$C:$C,0))),"",INDEX('Policy Characteristics'!L:L,MATCH($C1083,'Policy Characteristics'!$C:$C,0)))</f>
        <v/>
      </c>
    </row>
    <row r="1084" spans="1:18" s="350" customFormat="1" ht="19.95" customHeight="1">
      <c r="A1084" s="363" t="str">
        <f>IF(ISBLANK(INDEX('Policy Characteristics'!A:A,MATCH($C1084,'Policy Characteristics'!$C:$C,0))),"",INDEX('Policy Characteristics'!A:A,MATCH($C1084,'Policy Characteristics'!$C:$C,0)))</f>
        <v>Industry</v>
      </c>
      <c r="B1084" s="375" t="str">
        <f>IF(ISBLANK(INDEX('Policy Characteristics'!B:B,MATCH($C1084,'Policy Characteristics'!$C:$C,0))),"",INDEX('Policy Characteristics'!B:B,MATCH($C1084,'Policy Characteristics'!$C:$C,0)))</f>
        <v>Feedstock Shifting</v>
      </c>
      <c r="C1084" s="363" t="str">
        <f t="shared" si="44"/>
        <v>Fraction of Feedstock Shifted</v>
      </c>
      <c r="D1084" s="356" t="s">
        <v>889</v>
      </c>
      <c r="E1084" s="255" t="s">
        <v>914</v>
      </c>
      <c r="F1084" t="s">
        <v>890</v>
      </c>
      <c r="G1084" s="255" t="s">
        <v>915</v>
      </c>
      <c r="H1084" s="241">
        <v>2680</v>
      </c>
      <c r="I1084" s="376" t="s">
        <v>741</v>
      </c>
      <c r="J1084" s="377" t="str">
        <f>IF(ISBLANK(INDEX('Policy Characteristics'!D:D,MATCH($C1084,'Policy Characteristics'!$C:$C,0))),"",INDEX('Policy Characteristics'!D:D,MATCH($C1084,'Policy Characteristics'!$C:$C,0)))</f>
        <v>Feedstock Shifting</v>
      </c>
      <c r="K1084" s="363"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63" t="str">
        <f>IF(ISBLANK(INDEX('Policy Characteristics'!I:I,MATCH($C1084,'Policy Characteristics'!$C:$C,0))),"",INDEX('Policy Characteristics'!I:I,MATCH($C1084,'Policy Characteristics'!$C:$C,0)))</f>
        <v>% of potential achieved</v>
      </c>
      <c r="P1084" s="363"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63" t="str">
        <f>IF(ISBLANK(INDEX('Policy Characteristics'!K:K,MATCH($C1084,'Policy Characteristics'!$C:$C,0))),"",INDEX('Policy Characteristics'!K:K,MATCH($C1084,'Policy Characteristics'!$C:$C,0)))</f>
        <v/>
      </c>
      <c r="R1084" s="363" t="str">
        <f>IF(ISBLANK(INDEX('Policy Characteristics'!L:L,MATCH($C1084,'Policy Characteristics'!$C:$C,0))),"",INDEX('Policy Characteristics'!L:L,MATCH($C1084,'Policy Characteristics'!$C:$C,0)))</f>
        <v/>
      </c>
    </row>
    <row r="1085" spans="1:18" s="350" customFormat="1" ht="19.95" customHeight="1">
      <c r="A1085" s="363" t="str">
        <f>IF(ISBLANK(INDEX('Policy Characteristics'!A:A,MATCH($C1085,'Policy Characteristics'!$C:$C,0))),"",INDEX('Policy Characteristics'!A:A,MATCH($C1085,'Policy Characteristics'!$C:$C,0)))</f>
        <v>Industry</v>
      </c>
      <c r="B1085" s="375" t="str">
        <f>IF(ISBLANK(INDEX('Policy Characteristics'!B:B,MATCH($C1085,'Policy Characteristics'!$C:$C,0))),"",INDEX('Policy Characteristics'!B:B,MATCH($C1085,'Policy Characteristics'!$C:$C,0)))</f>
        <v>Feedstock Shifting</v>
      </c>
      <c r="C1085" s="363" t="str">
        <f t="shared" si="44"/>
        <v>Fraction of Feedstock Shifted</v>
      </c>
      <c r="D1085" s="356" t="s">
        <v>889</v>
      </c>
      <c r="E1085" s="255" t="s">
        <v>916</v>
      </c>
      <c r="F1085" t="s">
        <v>890</v>
      </c>
      <c r="G1085" s="255" t="s">
        <v>917</v>
      </c>
      <c r="H1085" s="241">
        <v>2681</v>
      </c>
      <c r="I1085" s="376" t="s">
        <v>741</v>
      </c>
      <c r="J1085" s="377" t="str">
        <f>IF(ISBLANK(INDEX('Policy Characteristics'!D:D,MATCH($C1085,'Policy Characteristics'!$C:$C,0))),"",INDEX('Policy Characteristics'!D:D,MATCH($C1085,'Policy Characteristics'!$C:$C,0)))</f>
        <v>Feedstock Shifting</v>
      </c>
      <c r="K1085" s="363"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63" t="str">
        <f>IF(ISBLANK(INDEX('Policy Characteristics'!I:I,MATCH($C1085,'Policy Characteristics'!$C:$C,0))),"",INDEX('Policy Characteristics'!I:I,MATCH($C1085,'Policy Characteristics'!$C:$C,0)))</f>
        <v>% of potential achieved</v>
      </c>
      <c r="P1085" s="363"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63" t="str">
        <f>IF(ISBLANK(INDEX('Policy Characteristics'!K:K,MATCH($C1085,'Policy Characteristics'!$C:$C,0))),"",INDEX('Policy Characteristics'!K:K,MATCH($C1085,'Policy Characteristics'!$C:$C,0)))</f>
        <v/>
      </c>
      <c r="R1085" s="363" t="str">
        <f>IF(ISBLANK(INDEX('Policy Characteristics'!L:L,MATCH($C1085,'Policy Characteristics'!$C:$C,0))),"",INDEX('Policy Characteristics'!L:L,MATCH($C1085,'Policy Characteristics'!$C:$C,0)))</f>
        <v/>
      </c>
    </row>
    <row r="1086" spans="1:18" s="350" customFormat="1" ht="19.95" customHeight="1">
      <c r="A1086" s="363" t="str">
        <f>IF(ISBLANK(INDEX('Policy Characteristics'!A:A,MATCH($C1086,'Policy Characteristics'!$C:$C,0))),"",INDEX('Policy Characteristics'!A:A,MATCH($C1086,'Policy Characteristics'!$C:$C,0)))</f>
        <v>Industry</v>
      </c>
      <c r="B1086" s="375" t="str">
        <f>IF(ISBLANK(INDEX('Policy Characteristics'!B:B,MATCH($C1086,'Policy Characteristics'!$C:$C,0))),"",INDEX('Policy Characteristics'!B:B,MATCH($C1086,'Policy Characteristics'!$C:$C,0)))</f>
        <v>Feedstock Shifting</v>
      </c>
      <c r="C1086" s="363" t="str">
        <f t="shared" si="44"/>
        <v>Fraction of Feedstock Shifted</v>
      </c>
      <c r="D1086" s="356" t="s">
        <v>889</v>
      </c>
      <c r="E1086" s="255" t="s">
        <v>918</v>
      </c>
      <c r="F1086" t="s">
        <v>890</v>
      </c>
      <c r="G1086" s="255" t="s">
        <v>919</v>
      </c>
      <c r="H1086" s="241">
        <v>2682</v>
      </c>
      <c r="I1086" s="376" t="s">
        <v>741</v>
      </c>
      <c r="J1086" s="377" t="str">
        <f>IF(ISBLANK(INDEX('Policy Characteristics'!D:D,MATCH($C1086,'Policy Characteristics'!$C:$C,0))),"",INDEX('Policy Characteristics'!D:D,MATCH($C1086,'Policy Characteristics'!$C:$C,0)))</f>
        <v>Feedstock Shifting</v>
      </c>
      <c r="K1086" s="363"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63" t="str">
        <f>IF(ISBLANK(INDEX('Policy Characteristics'!I:I,MATCH($C1086,'Policy Characteristics'!$C:$C,0))),"",INDEX('Policy Characteristics'!I:I,MATCH($C1086,'Policy Characteristics'!$C:$C,0)))</f>
        <v>% of potential achieved</v>
      </c>
      <c r="P1086" s="363"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63" t="str">
        <f>IF(ISBLANK(INDEX('Policy Characteristics'!K:K,MATCH($C1086,'Policy Characteristics'!$C:$C,0))),"",INDEX('Policy Characteristics'!K:K,MATCH($C1086,'Policy Characteristics'!$C:$C,0)))</f>
        <v/>
      </c>
      <c r="R1086" s="363" t="str">
        <f>IF(ISBLANK(INDEX('Policy Characteristics'!L:L,MATCH($C1086,'Policy Characteristics'!$C:$C,0))),"",INDEX('Policy Characteristics'!L:L,MATCH($C1086,'Policy Characteristics'!$C:$C,0)))</f>
        <v/>
      </c>
    </row>
    <row r="1087" spans="1:18" s="350" customFormat="1" ht="19.95" customHeight="1">
      <c r="A1087" s="363" t="str">
        <f>IF(ISBLANK(INDEX('Policy Characteristics'!A:A,MATCH($C1087,'Policy Characteristics'!$C:$C,0))),"",INDEX('Policy Characteristics'!A:A,MATCH($C1087,'Policy Characteristics'!$C:$C,0)))</f>
        <v>Industry</v>
      </c>
      <c r="B1087" s="375" t="str">
        <f>IF(ISBLANK(INDEX('Policy Characteristics'!B:B,MATCH($C1087,'Policy Characteristics'!$C:$C,0))),"",INDEX('Policy Characteristics'!B:B,MATCH($C1087,'Policy Characteristics'!$C:$C,0)))</f>
        <v>Feedstock Shifting</v>
      </c>
      <c r="C1087" s="363" t="str">
        <f t="shared" si="44"/>
        <v>Fraction of Feedstock Shifted</v>
      </c>
      <c r="D1087" s="356" t="s">
        <v>889</v>
      </c>
      <c r="E1087" s="255" t="s">
        <v>920</v>
      </c>
      <c r="F1087" t="s">
        <v>890</v>
      </c>
      <c r="G1087" s="255" t="s">
        <v>921</v>
      </c>
      <c r="H1087" s="241">
        <v>2683</v>
      </c>
      <c r="I1087" s="376" t="s">
        <v>741</v>
      </c>
      <c r="J1087" s="377" t="str">
        <f>IF(ISBLANK(INDEX('Policy Characteristics'!D:D,MATCH($C1087,'Policy Characteristics'!$C:$C,0))),"",INDEX('Policy Characteristics'!D:D,MATCH($C1087,'Policy Characteristics'!$C:$C,0)))</f>
        <v>Feedstock Shifting</v>
      </c>
      <c r="K1087" s="363"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63" t="str">
        <f>IF(ISBLANK(INDEX('Policy Characteristics'!I:I,MATCH($C1087,'Policy Characteristics'!$C:$C,0))),"",INDEX('Policy Characteristics'!I:I,MATCH($C1087,'Policy Characteristics'!$C:$C,0)))</f>
        <v>% of potential achieved</v>
      </c>
      <c r="P1087" s="363"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63" t="str">
        <f>IF(ISBLANK(INDEX('Policy Characteristics'!K:K,MATCH($C1087,'Policy Characteristics'!$C:$C,0))),"",INDEX('Policy Characteristics'!K:K,MATCH($C1087,'Policy Characteristics'!$C:$C,0)))</f>
        <v/>
      </c>
      <c r="R1087" s="363" t="str">
        <f>IF(ISBLANK(INDEX('Policy Characteristics'!L:L,MATCH($C1087,'Policy Characteristics'!$C:$C,0))),"",INDEX('Policy Characteristics'!L:L,MATCH($C1087,'Policy Characteristics'!$C:$C,0)))</f>
        <v/>
      </c>
    </row>
    <row r="1088" spans="1:18" s="350" customFormat="1" ht="19.95" customHeight="1">
      <c r="A1088" s="363" t="str">
        <f>IF(ISBLANK(INDEX('Policy Characteristics'!A:A,MATCH($C1088,'Policy Characteristics'!$C:$C,0))),"",INDEX('Policy Characteristics'!A:A,MATCH($C1088,'Policy Characteristics'!$C:$C,0)))</f>
        <v>Industry</v>
      </c>
      <c r="B1088" s="375" t="str">
        <f>IF(ISBLANK(INDEX('Policy Characteristics'!B:B,MATCH($C1088,'Policy Characteristics'!$C:$C,0))),"",INDEX('Policy Characteristics'!B:B,MATCH($C1088,'Policy Characteristics'!$C:$C,0)))</f>
        <v>Feedstock Shifting</v>
      </c>
      <c r="C1088" s="363" t="str">
        <f t="shared" si="44"/>
        <v>Fraction of Feedstock Shifted</v>
      </c>
      <c r="D1088" s="356" t="s">
        <v>889</v>
      </c>
      <c r="E1088" s="255" t="s">
        <v>922</v>
      </c>
      <c r="F1088" t="s">
        <v>890</v>
      </c>
      <c r="G1088" s="255" t="s">
        <v>923</v>
      </c>
      <c r="H1088" s="241">
        <v>2684</v>
      </c>
      <c r="I1088" s="376" t="s">
        <v>741</v>
      </c>
      <c r="J1088" s="377" t="str">
        <f>IF(ISBLANK(INDEX('Policy Characteristics'!D:D,MATCH($C1088,'Policy Characteristics'!$C:$C,0))),"",INDEX('Policy Characteristics'!D:D,MATCH($C1088,'Policy Characteristics'!$C:$C,0)))</f>
        <v>Feedstock Shifting</v>
      </c>
      <c r="K1088" s="363"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63" t="str">
        <f>IF(ISBLANK(INDEX('Policy Characteristics'!I:I,MATCH($C1088,'Policy Characteristics'!$C:$C,0))),"",INDEX('Policy Characteristics'!I:I,MATCH($C1088,'Policy Characteristics'!$C:$C,0)))</f>
        <v>% of potential achieved</v>
      </c>
      <c r="P1088" s="363"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63" t="str">
        <f>IF(ISBLANK(INDEX('Policy Characteristics'!K:K,MATCH($C1088,'Policy Characteristics'!$C:$C,0))),"",INDEX('Policy Characteristics'!K:K,MATCH($C1088,'Policy Characteristics'!$C:$C,0)))</f>
        <v/>
      </c>
      <c r="R1088" s="363" t="str">
        <f>IF(ISBLANK(INDEX('Policy Characteristics'!L:L,MATCH($C1088,'Policy Characteristics'!$C:$C,0))),"",INDEX('Policy Characteristics'!L:L,MATCH($C1088,'Policy Characteristics'!$C:$C,0)))</f>
        <v/>
      </c>
    </row>
    <row r="1089" spans="1:18" s="350" customFormat="1" ht="19.95" customHeight="1">
      <c r="A1089" s="363" t="str">
        <f>IF(ISBLANK(INDEX('Policy Characteristics'!A:A,MATCH($C1089,'Policy Characteristics'!$C:$C,0))),"",INDEX('Policy Characteristics'!A:A,MATCH($C1089,'Policy Characteristics'!$C:$C,0)))</f>
        <v>Industry</v>
      </c>
      <c r="B1089" s="375" t="str">
        <f>IF(ISBLANK(INDEX('Policy Characteristics'!B:B,MATCH($C1089,'Policy Characteristics'!$C:$C,0))),"",INDEX('Policy Characteristics'!B:B,MATCH($C1089,'Policy Characteristics'!$C:$C,0)))</f>
        <v>Feedstock Shifting</v>
      </c>
      <c r="C1089" s="363" t="str">
        <f t="shared" si="44"/>
        <v>Fraction of Feedstock Shifted</v>
      </c>
      <c r="D1089" s="356" t="s">
        <v>889</v>
      </c>
      <c r="E1089" s="255" t="s">
        <v>924</v>
      </c>
      <c r="F1089" t="s">
        <v>890</v>
      </c>
      <c r="G1089" s="255" t="s">
        <v>925</v>
      </c>
      <c r="H1089" s="241">
        <v>2685</v>
      </c>
      <c r="I1089" s="376" t="s">
        <v>741</v>
      </c>
      <c r="J1089" s="377" t="str">
        <f>IF(ISBLANK(INDEX('Policy Characteristics'!D:D,MATCH($C1089,'Policy Characteristics'!$C:$C,0))),"",INDEX('Policy Characteristics'!D:D,MATCH($C1089,'Policy Characteristics'!$C:$C,0)))</f>
        <v>Feedstock Shifting</v>
      </c>
      <c r="K1089" s="363"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63" t="str">
        <f>IF(ISBLANK(INDEX('Policy Characteristics'!I:I,MATCH($C1089,'Policy Characteristics'!$C:$C,0))),"",INDEX('Policy Characteristics'!I:I,MATCH($C1089,'Policy Characteristics'!$C:$C,0)))</f>
        <v>% of potential achieved</v>
      </c>
      <c r="P1089" s="363"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63" t="str">
        <f>IF(ISBLANK(INDEX('Policy Characteristics'!K:K,MATCH($C1089,'Policy Characteristics'!$C:$C,0))),"",INDEX('Policy Characteristics'!K:K,MATCH($C1089,'Policy Characteristics'!$C:$C,0)))</f>
        <v/>
      </c>
      <c r="R1089" s="363" t="str">
        <f>IF(ISBLANK(INDEX('Policy Characteristics'!L:L,MATCH($C1089,'Policy Characteristics'!$C:$C,0))),"",INDEX('Policy Characteristics'!L:L,MATCH($C1089,'Policy Characteristics'!$C:$C,0)))</f>
        <v/>
      </c>
    </row>
    <row r="1090" spans="1:18" s="350" customFormat="1" ht="19.95" customHeight="1">
      <c r="A1090" s="363" t="str">
        <f>IF(ISBLANK(INDEX('Policy Characteristics'!A:A,MATCH($C1090,'Policy Characteristics'!$C:$C,0))),"",INDEX('Policy Characteristics'!A:A,MATCH($C1090,'Policy Characteristics'!$C:$C,0)))</f>
        <v>Industry</v>
      </c>
      <c r="B1090" s="375" t="str">
        <f>IF(ISBLANK(INDEX('Policy Characteristics'!B:B,MATCH($C1090,'Policy Characteristics'!$C:$C,0))),"",INDEX('Policy Characteristics'!B:B,MATCH($C1090,'Policy Characteristics'!$C:$C,0)))</f>
        <v>Feedstock Shifting</v>
      </c>
      <c r="C1090" s="363" t="str">
        <f t="shared" si="44"/>
        <v>Fraction of Feedstock Shifted</v>
      </c>
      <c r="D1090" s="356" t="s">
        <v>889</v>
      </c>
      <c r="E1090" s="255" t="s">
        <v>926</v>
      </c>
      <c r="F1090" t="s">
        <v>890</v>
      </c>
      <c r="G1090" s="255" t="s">
        <v>927</v>
      </c>
      <c r="H1090" s="241">
        <v>2686</v>
      </c>
      <c r="I1090" s="376" t="s">
        <v>741</v>
      </c>
      <c r="J1090" s="377" t="str">
        <f>IF(ISBLANK(INDEX('Policy Characteristics'!D:D,MATCH($C1090,'Policy Characteristics'!$C:$C,0))),"",INDEX('Policy Characteristics'!D:D,MATCH($C1090,'Policy Characteristics'!$C:$C,0)))</f>
        <v>Feedstock Shifting</v>
      </c>
      <c r="K1090" s="363"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63" t="str">
        <f>IF(ISBLANK(INDEX('Policy Characteristics'!I:I,MATCH($C1090,'Policy Characteristics'!$C:$C,0))),"",INDEX('Policy Characteristics'!I:I,MATCH($C1090,'Policy Characteristics'!$C:$C,0)))</f>
        <v>% of potential achieved</v>
      </c>
      <c r="P1090" s="363"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63" t="str">
        <f>IF(ISBLANK(INDEX('Policy Characteristics'!K:K,MATCH($C1090,'Policy Characteristics'!$C:$C,0))),"",INDEX('Policy Characteristics'!K:K,MATCH($C1090,'Policy Characteristics'!$C:$C,0)))</f>
        <v/>
      </c>
      <c r="R1090" s="363" t="str">
        <f>IF(ISBLANK(INDEX('Policy Characteristics'!L:L,MATCH($C1090,'Policy Characteristics'!$C:$C,0))),"",INDEX('Policy Characteristics'!L:L,MATCH($C1090,'Policy Characteristics'!$C:$C,0)))</f>
        <v/>
      </c>
    </row>
    <row r="1091" spans="1:18" s="350" customFormat="1" ht="19.95" customHeight="1">
      <c r="A1091" s="363" t="str">
        <f>IF(ISBLANK(INDEX('Policy Characteristics'!A:A,MATCH($C1091,'Policy Characteristics'!$C:$C,0))),"",INDEX('Policy Characteristics'!A:A,MATCH($C1091,'Policy Characteristics'!$C:$C,0)))</f>
        <v>Industry</v>
      </c>
      <c r="B1091" s="375" t="str">
        <f>IF(ISBLANK(INDEX('Policy Characteristics'!B:B,MATCH($C1091,'Policy Characteristics'!$C:$C,0))),"",INDEX('Policy Characteristics'!B:B,MATCH($C1091,'Policy Characteristics'!$C:$C,0)))</f>
        <v>Feedstock Shifting</v>
      </c>
      <c r="C1091" s="363" t="str">
        <f t="shared" si="44"/>
        <v>Fraction of Feedstock Shifted</v>
      </c>
      <c r="D1091" s="356" t="s">
        <v>889</v>
      </c>
      <c r="E1091" s="255" t="s">
        <v>928</v>
      </c>
      <c r="F1091" t="s">
        <v>890</v>
      </c>
      <c r="G1091" s="255" t="s">
        <v>929</v>
      </c>
      <c r="H1091" s="241">
        <v>2687</v>
      </c>
      <c r="I1091" s="376" t="s">
        <v>741</v>
      </c>
      <c r="J1091" s="377" t="str">
        <f>IF(ISBLANK(INDEX('Policy Characteristics'!D:D,MATCH($C1091,'Policy Characteristics'!$C:$C,0))),"",INDEX('Policy Characteristics'!D:D,MATCH($C1091,'Policy Characteristics'!$C:$C,0)))</f>
        <v>Feedstock Shifting</v>
      </c>
      <c r="K1091" s="363"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63" t="str">
        <f>IF(ISBLANK(INDEX('Policy Characteristics'!I:I,MATCH($C1091,'Policy Characteristics'!$C:$C,0))),"",INDEX('Policy Characteristics'!I:I,MATCH($C1091,'Policy Characteristics'!$C:$C,0)))</f>
        <v>% of potential achieved</v>
      </c>
      <c r="P1091" s="363"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63" t="str">
        <f>IF(ISBLANK(INDEX('Policy Characteristics'!K:K,MATCH($C1091,'Policy Characteristics'!$C:$C,0))),"",INDEX('Policy Characteristics'!K:K,MATCH($C1091,'Policy Characteristics'!$C:$C,0)))</f>
        <v/>
      </c>
      <c r="R1091" s="363" t="str">
        <f>IF(ISBLANK(INDEX('Policy Characteristics'!L:L,MATCH($C1091,'Policy Characteristics'!$C:$C,0))),"",INDEX('Policy Characteristics'!L:L,MATCH($C1091,'Policy Characteristics'!$C:$C,0)))</f>
        <v/>
      </c>
    </row>
    <row r="1092" spans="1:18" s="350" customFormat="1" ht="19.95" customHeight="1">
      <c r="A1092" s="363" t="str">
        <f>IF(ISBLANK(INDEX('Policy Characteristics'!A:A,MATCH($C1092,'Policy Characteristics'!$C:$C,0))),"",INDEX('Policy Characteristics'!A:A,MATCH($C1092,'Policy Characteristics'!$C:$C,0)))</f>
        <v>Industry</v>
      </c>
      <c r="B1092" s="375" t="str">
        <f>IF(ISBLANK(INDEX('Policy Characteristics'!B:B,MATCH($C1092,'Policy Characteristics'!$C:$C,0))),"",INDEX('Policy Characteristics'!B:B,MATCH($C1092,'Policy Characteristics'!$C:$C,0)))</f>
        <v>Feedstock Shifting</v>
      </c>
      <c r="C1092" s="363" t="str">
        <f t="shared" si="44"/>
        <v>Fraction of Feedstock Shifted</v>
      </c>
      <c r="D1092" s="356" t="s">
        <v>889</v>
      </c>
      <c r="E1092" s="255" t="s">
        <v>930</v>
      </c>
      <c r="F1092" t="s">
        <v>890</v>
      </c>
      <c r="G1092" s="255" t="s">
        <v>931</v>
      </c>
      <c r="H1092" s="241">
        <v>2688</v>
      </c>
      <c r="I1092" s="376" t="s">
        <v>741</v>
      </c>
      <c r="J1092" s="377" t="str">
        <f>IF(ISBLANK(INDEX('Policy Characteristics'!D:D,MATCH($C1092,'Policy Characteristics'!$C:$C,0))),"",INDEX('Policy Characteristics'!D:D,MATCH($C1092,'Policy Characteristics'!$C:$C,0)))</f>
        <v>Feedstock Shifting</v>
      </c>
      <c r="K1092" s="363"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63" t="str">
        <f>IF(ISBLANK(INDEX('Policy Characteristics'!I:I,MATCH($C1092,'Policy Characteristics'!$C:$C,0))),"",INDEX('Policy Characteristics'!I:I,MATCH($C1092,'Policy Characteristics'!$C:$C,0)))</f>
        <v>% of potential achieved</v>
      </c>
      <c r="P1092" s="363"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63" t="str">
        <f>IF(ISBLANK(INDEX('Policy Characteristics'!K:K,MATCH($C1092,'Policy Characteristics'!$C:$C,0))),"",INDEX('Policy Characteristics'!K:K,MATCH($C1092,'Policy Characteristics'!$C:$C,0)))</f>
        <v/>
      </c>
      <c r="R1092" s="363" t="str">
        <f>IF(ISBLANK(INDEX('Policy Characteristics'!L:L,MATCH($C1092,'Policy Characteristics'!$C:$C,0))),"",INDEX('Policy Characteristics'!L:L,MATCH($C1092,'Policy Characteristics'!$C:$C,0)))</f>
        <v/>
      </c>
    </row>
    <row r="1093" spans="1:18" s="350" customFormat="1" ht="19.95" customHeight="1">
      <c r="A1093" s="363" t="str">
        <f>IF(ISBLANK(INDEX('Policy Characteristics'!A:A,MATCH($C1093,'Policy Characteristics'!$C:$C,0))),"",INDEX('Policy Characteristics'!A:A,MATCH($C1093,'Policy Characteristics'!$C:$C,0)))</f>
        <v>Industry</v>
      </c>
      <c r="B1093" s="375" t="str">
        <f>IF(ISBLANK(INDEX('Policy Characteristics'!B:B,MATCH($C1093,'Policy Characteristics'!$C:$C,0))),"",INDEX('Policy Characteristics'!B:B,MATCH($C1093,'Policy Characteristics'!$C:$C,0)))</f>
        <v>Feedstock Shifting</v>
      </c>
      <c r="C1093" s="363" t="str">
        <f t="shared" si="44"/>
        <v>Fraction of Feedstock Shifted</v>
      </c>
      <c r="D1093" s="356" t="s">
        <v>889</v>
      </c>
      <c r="E1093" s="255" t="s">
        <v>932</v>
      </c>
      <c r="F1093" t="s">
        <v>890</v>
      </c>
      <c r="G1093" s="255" t="s">
        <v>933</v>
      </c>
      <c r="H1093" s="241">
        <v>2689</v>
      </c>
      <c r="I1093" s="376" t="s">
        <v>741</v>
      </c>
      <c r="J1093" s="377" t="str">
        <f>IF(ISBLANK(INDEX('Policy Characteristics'!D:D,MATCH($C1093,'Policy Characteristics'!$C:$C,0))),"",INDEX('Policy Characteristics'!D:D,MATCH($C1093,'Policy Characteristics'!$C:$C,0)))</f>
        <v>Feedstock Shifting</v>
      </c>
      <c r="K1093" s="363"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63" t="str">
        <f>IF(ISBLANK(INDEX('Policy Characteristics'!I:I,MATCH($C1093,'Policy Characteristics'!$C:$C,0))),"",INDEX('Policy Characteristics'!I:I,MATCH($C1093,'Policy Characteristics'!$C:$C,0)))</f>
        <v>% of potential achieved</v>
      </c>
      <c r="P1093" s="363"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63" t="str">
        <f>IF(ISBLANK(INDEX('Policy Characteristics'!K:K,MATCH($C1093,'Policy Characteristics'!$C:$C,0))),"",INDEX('Policy Characteristics'!K:K,MATCH($C1093,'Policy Characteristics'!$C:$C,0)))</f>
        <v/>
      </c>
      <c r="R1093" s="363" t="str">
        <f>IF(ISBLANK(INDEX('Policy Characteristics'!L:L,MATCH($C1093,'Policy Characteristics'!$C:$C,0))),"",INDEX('Policy Characteristics'!L:L,MATCH($C1093,'Policy Characteristics'!$C:$C,0)))</f>
        <v/>
      </c>
    </row>
    <row r="1094" spans="1:18" s="350" customFormat="1" ht="19.95" customHeight="1">
      <c r="A1094" s="363" t="str">
        <f>IF(ISBLANK(INDEX('Policy Characteristics'!A:A,MATCH($C1094,'Policy Characteristics'!$C:$C,0))),"",INDEX('Policy Characteristics'!A:A,MATCH($C1094,'Policy Characteristics'!$C:$C,0)))</f>
        <v>Industry</v>
      </c>
      <c r="B1094" s="375" t="str">
        <f>IF(ISBLANK(INDEX('Policy Characteristics'!B:B,MATCH($C1094,'Policy Characteristics'!$C:$C,0))),"",INDEX('Policy Characteristics'!B:B,MATCH($C1094,'Policy Characteristics'!$C:$C,0)))</f>
        <v>Feedstock Shifting</v>
      </c>
      <c r="C1094" s="363" t="str">
        <f t="shared" si="44"/>
        <v>Fraction of Feedstock Shifted</v>
      </c>
      <c r="D1094" s="356" t="s">
        <v>891</v>
      </c>
      <c r="E1094" s="255" t="s">
        <v>914</v>
      </c>
      <c r="F1094" t="s">
        <v>892</v>
      </c>
      <c r="G1094" s="255" t="s">
        <v>915</v>
      </c>
      <c r="H1094" s="241">
        <v>2690</v>
      </c>
      <c r="I1094" s="376" t="s">
        <v>741</v>
      </c>
      <c r="J1094" s="377" t="str">
        <f>IF(ISBLANK(INDEX('Policy Characteristics'!D:D,MATCH($C1094,'Policy Characteristics'!$C:$C,0))),"",INDEX('Policy Characteristics'!D:D,MATCH($C1094,'Policy Characteristics'!$C:$C,0)))</f>
        <v>Feedstock Shifting</v>
      </c>
      <c r="K1094" s="363"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63" t="str">
        <f>IF(ISBLANK(INDEX('Policy Characteristics'!I:I,MATCH($C1094,'Policy Characteristics'!$C:$C,0))),"",INDEX('Policy Characteristics'!I:I,MATCH($C1094,'Policy Characteristics'!$C:$C,0)))</f>
        <v>% of potential achieved</v>
      </c>
      <c r="P1094" s="363"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63" t="str">
        <f>IF(ISBLANK(INDEX('Policy Characteristics'!K:K,MATCH($C1094,'Policy Characteristics'!$C:$C,0))),"",INDEX('Policy Characteristics'!K:K,MATCH($C1094,'Policy Characteristics'!$C:$C,0)))</f>
        <v/>
      </c>
      <c r="R1094" s="363" t="str">
        <f>IF(ISBLANK(INDEX('Policy Characteristics'!L:L,MATCH($C1094,'Policy Characteristics'!$C:$C,0))),"",INDEX('Policy Characteristics'!L:L,MATCH($C1094,'Policy Characteristics'!$C:$C,0)))</f>
        <v/>
      </c>
    </row>
    <row r="1095" spans="1:18" s="350" customFormat="1" ht="19.95" customHeight="1">
      <c r="A1095" s="363" t="str">
        <f>IF(ISBLANK(INDEX('Policy Characteristics'!A:A,MATCH($C1095,'Policy Characteristics'!$C:$C,0))),"",INDEX('Policy Characteristics'!A:A,MATCH($C1095,'Policy Characteristics'!$C:$C,0)))</f>
        <v>Industry</v>
      </c>
      <c r="B1095" s="375" t="str">
        <f>IF(ISBLANK(INDEX('Policy Characteristics'!B:B,MATCH($C1095,'Policy Characteristics'!$C:$C,0))),"",INDEX('Policy Characteristics'!B:B,MATCH($C1095,'Policy Characteristics'!$C:$C,0)))</f>
        <v>Feedstock Shifting</v>
      </c>
      <c r="C1095" s="363" t="str">
        <f t="shared" si="44"/>
        <v>Fraction of Feedstock Shifted</v>
      </c>
      <c r="D1095" s="356" t="s">
        <v>891</v>
      </c>
      <c r="E1095" s="255" t="s">
        <v>916</v>
      </c>
      <c r="F1095" t="s">
        <v>892</v>
      </c>
      <c r="G1095" s="255" t="s">
        <v>917</v>
      </c>
      <c r="H1095" s="241">
        <v>2691</v>
      </c>
      <c r="I1095" s="376" t="s">
        <v>741</v>
      </c>
      <c r="J1095" s="377" t="str">
        <f>IF(ISBLANK(INDEX('Policy Characteristics'!D:D,MATCH($C1095,'Policy Characteristics'!$C:$C,0))),"",INDEX('Policy Characteristics'!D:D,MATCH($C1095,'Policy Characteristics'!$C:$C,0)))</f>
        <v>Feedstock Shifting</v>
      </c>
      <c r="K1095" s="363"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63" t="str">
        <f>IF(ISBLANK(INDEX('Policy Characteristics'!I:I,MATCH($C1095,'Policy Characteristics'!$C:$C,0))),"",INDEX('Policy Characteristics'!I:I,MATCH($C1095,'Policy Characteristics'!$C:$C,0)))</f>
        <v>% of potential achieved</v>
      </c>
      <c r="P1095" s="363"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63" t="str">
        <f>IF(ISBLANK(INDEX('Policy Characteristics'!K:K,MATCH($C1095,'Policy Characteristics'!$C:$C,0))),"",INDEX('Policy Characteristics'!K:K,MATCH($C1095,'Policy Characteristics'!$C:$C,0)))</f>
        <v/>
      </c>
      <c r="R1095" s="363" t="str">
        <f>IF(ISBLANK(INDEX('Policy Characteristics'!L:L,MATCH($C1095,'Policy Characteristics'!$C:$C,0))),"",INDEX('Policy Characteristics'!L:L,MATCH($C1095,'Policy Characteristics'!$C:$C,0)))</f>
        <v/>
      </c>
    </row>
    <row r="1096" spans="1:18" s="350" customFormat="1" ht="19.95" customHeight="1">
      <c r="A1096" s="363" t="str">
        <f>IF(ISBLANK(INDEX('Policy Characteristics'!A:A,MATCH($C1096,'Policy Characteristics'!$C:$C,0))),"",INDEX('Policy Characteristics'!A:A,MATCH($C1096,'Policy Characteristics'!$C:$C,0)))</f>
        <v>Industry</v>
      </c>
      <c r="B1096" s="375" t="str">
        <f>IF(ISBLANK(INDEX('Policy Characteristics'!B:B,MATCH($C1096,'Policy Characteristics'!$C:$C,0))),"",INDEX('Policy Characteristics'!B:B,MATCH($C1096,'Policy Characteristics'!$C:$C,0)))</f>
        <v>Feedstock Shifting</v>
      </c>
      <c r="C1096" s="363" t="str">
        <f t="shared" si="44"/>
        <v>Fraction of Feedstock Shifted</v>
      </c>
      <c r="D1096" s="356" t="s">
        <v>891</v>
      </c>
      <c r="E1096" s="255" t="s">
        <v>918</v>
      </c>
      <c r="F1096" t="s">
        <v>892</v>
      </c>
      <c r="G1096" s="255" t="s">
        <v>919</v>
      </c>
      <c r="H1096" s="241">
        <v>2692</v>
      </c>
      <c r="I1096" s="376" t="s">
        <v>741</v>
      </c>
      <c r="J1096" s="377" t="str">
        <f>IF(ISBLANK(INDEX('Policy Characteristics'!D:D,MATCH($C1096,'Policy Characteristics'!$C:$C,0))),"",INDEX('Policy Characteristics'!D:D,MATCH($C1096,'Policy Characteristics'!$C:$C,0)))</f>
        <v>Feedstock Shifting</v>
      </c>
      <c r="K1096" s="363"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63" t="str">
        <f>IF(ISBLANK(INDEX('Policy Characteristics'!I:I,MATCH($C1096,'Policy Characteristics'!$C:$C,0))),"",INDEX('Policy Characteristics'!I:I,MATCH($C1096,'Policy Characteristics'!$C:$C,0)))</f>
        <v>% of potential achieved</v>
      </c>
      <c r="P1096" s="363"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63" t="str">
        <f>IF(ISBLANK(INDEX('Policy Characteristics'!K:K,MATCH($C1096,'Policy Characteristics'!$C:$C,0))),"",INDEX('Policy Characteristics'!K:K,MATCH($C1096,'Policy Characteristics'!$C:$C,0)))</f>
        <v/>
      </c>
      <c r="R1096" s="363" t="str">
        <f>IF(ISBLANK(INDEX('Policy Characteristics'!L:L,MATCH($C1096,'Policy Characteristics'!$C:$C,0))),"",INDEX('Policy Characteristics'!L:L,MATCH($C1096,'Policy Characteristics'!$C:$C,0)))</f>
        <v/>
      </c>
    </row>
    <row r="1097" spans="1:18" s="350" customFormat="1" ht="19.95" customHeight="1">
      <c r="A1097" s="363" t="str">
        <f>IF(ISBLANK(INDEX('Policy Characteristics'!A:A,MATCH($C1097,'Policy Characteristics'!$C:$C,0))),"",INDEX('Policy Characteristics'!A:A,MATCH($C1097,'Policy Characteristics'!$C:$C,0)))</f>
        <v>Industry</v>
      </c>
      <c r="B1097" s="375" t="str">
        <f>IF(ISBLANK(INDEX('Policy Characteristics'!B:B,MATCH($C1097,'Policy Characteristics'!$C:$C,0))),"",INDEX('Policy Characteristics'!B:B,MATCH($C1097,'Policy Characteristics'!$C:$C,0)))</f>
        <v>Feedstock Shifting</v>
      </c>
      <c r="C1097" s="363" t="str">
        <f t="shared" si="44"/>
        <v>Fraction of Feedstock Shifted</v>
      </c>
      <c r="D1097" s="356" t="s">
        <v>891</v>
      </c>
      <c r="E1097" s="255" t="s">
        <v>920</v>
      </c>
      <c r="F1097" t="s">
        <v>892</v>
      </c>
      <c r="G1097" s="255" t="s">
        <v>921</v>
      </c>
      <c r="H1097" s="241">
        <v>2693</v>
      </c>
      <c r="I1097" s="376" t="s">
        <v>741</v>
      </c>
      <c r="J1097" s="377" t="str">
        <f>IF(ISBLANK(INDEX('Policy Characteristics'!D:D,MATCH($C1097,'Policy Characteristics'!$C:$C,0))),"",INDEX('Policy Characteristics'!D:D,MATCH($C1097,'Policy Characteristics'!$C:$C,0)))</f>
        <v>Feedstock Shifting</v>
      </c>
      <c r="K1097" s="363"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63" t="str">
        <f>IF(ISBLANK(INDEX('Policy Characteristics'!I:I,MATCH($C1097,'Policy Characteristics'!$C:$C,0))),"",INDEX('Policy Characteristics'!I:I,MATCH($C1097,'Policy Characteristics'!$C:$C,0)))</f>
        <v>% of potential achieved</v>
      </c>
      <c r="P1097" s="363"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63" t="str">
        <f>IF(ISBLANK(INDEX('Policy Characteristics'!K:K,MATCH($C1097,'Policy Characteristics'!$C:$C,0))),"",INDEX('Policy Characteristics'!K:K,MATCH($C1097,'Policy Characteristics'!$C:$C,0)))</f>
        <v/>
      </c>
      <c r="R1097" s="363" t="str">
        <f>IF(ISBLANK(INDEX('Policy Characteristics'!L:L,MATCH($C1097,'Policy Characteristics'!$C:$C,0))),"",INDEX('Policy Characteristics'!L:L,MATCH($C1097,'Policy Characteristics'!$C:$C,0)))</f>
        <v/>
      </c>
    </row>
    <row r="1098" spans="1:18" s="350" customFormat="1" ht="19.95" customHeight="1">
      <c r="A1098" s="363" t="str">
        <f>IF(ISBLANK(INDEX('Policy Characteristics'!A:A,MATCH($C1098,'Policy Characteristics'!$C:$C,0))),"",INDEX('Policy Characteristics'!A:A,MATCH($C1098,'Policy Characteristics'!$C:$C,0)))</f>
        <v>Industry</v>
      </c>
      <c r="B1098" s="375" t="str">
        <f>IF(ISBLANK(INDEX('Policy Characteristics'!B:B,MATCH($C1098,'Policy Characteristics'!$C:$C,0))),"",INDEX('Policy Characteristics'!B:B,MATCH($C1098,'Policy Characteristics'!$C:$C,0)))</f>
        <v>Feedstock Shifting</v>
      </c>
      <c r="C1098" s="363" t="str">
        <f t="shared" si="44"/>
        <v>Fraction of Feedstock Shifted</v>
      </c>
      <c r="D1098" s="356" t="s">
        <v>891</v>
      </c>
      <c r="E1098" s="255" t="s">
        <v>922</v>
      </c>
      <c r="F1098" t="s">
        <v>892</v>
      </c>
      <c r="G1098" s="255" t="s">
        <v>923</v>
      </c>
      <c r="H1098" s="241">
        <v>2694</v>
      </c>
      <c r="I1098" s="376" t="s">
        <v>741</v>
      </c>
      <c r="J1098" s="377" t="str">
        <f>IF(ISBLANK(INDEX('Policy Characteristics'!D:D,MATCH($C1098,'Policy Characteristics'!$C:$C,0))),"",INDEX('Policy Characteristics'!D:D,MATCH($C1098,'Policy Characteristics'!$C:$C,0)))</f>
        <v>Feedstock Shifting</v>
      </c>
      <c r="K1098" s="363"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63" t="str">
        <f>IF(ISBLANK(INDEX('Policy Characteristics'!I:I,MATCH($C1098,'Policy Characteristics'!$C:$C,0))),"",INDEX('Policy Characteristics'!I:I,MATCH($C1098,'Policy Characteristics'!$C:$C,0)))</f>
        <v>% of potential achieved</v>
      </c>
      <c r="P1098" s="363"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63" t="str">
        <f>IF(ISBLANK(INDEX('Policy Characteristics'!K:K,MATCH($C1098,'Policy Characteristics'!$C:$C,0))),"",INDEX('Policy Characteristics'!K:K,MATCH($C1098,'Policy Characteristics'!$C:$C,0)))</f>
        <v/>
      </c>
      <c r="R1098" s="363" t="str">
        <f>IF(ISBLANK(INDEX('Policy Characteristics'!L:L,MATCH($C1098,'Policy Characteristics'!$C:$C,0))),"",INDEX('Policy Characteristics'!L:L,MATCH($C1098,'Policy Characteristics'!$C:$C,0)))</f>
        <v/>
      </c>
    </row>
    <row r="1099" spans="1:18" s="350" customFormat="1" ht="19.95" customHeight="1">
      <c r="A1099" s="363" t="str">
        <f>IF(ISBLANK(INDEX('Policy Characteristics'!A:A,MATCH($C1099,'Policy Characteristics'!$C:$C,0))),"",INDEX('Policy Characteristics'!A:A,MATCH($C1099,'Policy Characteristics'!$C:$C,0)))</f>
        <v>Industry</v>
      </c>
      <c r="B1099" s="375" t="str">
        <f>IF(ISBLANK(INDEX('Policy Characteristics'!B:B,MATCH($C1099,'Policy Characteristics'!$C:$C,0))),"",INDEX('Policy Characteristics'!B:B,MATCH($C1099,'Policy Characteristics'!$C:$C,0)))</f>
        <v>Feedstock Shifting</v>
      </c>
      <c r="C1099" s="363" t="str">
        <f t="shared" si="44"/>
        <v>Fraction of Feedstock Shifted</v>
      </c>
      <c r="D1099" s="356" t="s">
        <v>891</v>
      </c>
      <c r="E1099" s="255" t="s">
        <v>924</v>
      </c>
      <c r="F1099" t="s">
        <v>892</v>
      </c>
      <c r="G1099" s="255" t="s">
        <v>925</v>
      </c>
      <c r="H1099" s="241">
        <v>2695</v>
      </c>
      <c r="I1099" s="376" t="s">
        <v>741</v>
      </c>
      <c r="J1099" s="377" t="str">
        <f>IF(ISBLANK(INDEX('Policy Characteristics'!D:D,MATCH($C1099,'Policy Characteristics'!$C:$C,0))),"",INDEX('Policy Characteristics'!D:D,MATCH($C1099,'Policy Characteristics'!$C:$C,0)))</f>
        <v>Feedstock Shifting</v>
      </c>
      <c r="K1099" s="363"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63" t="str">
        <f>IF(ISBLANK(INDEX('Policy Characteristics'!I:I,MATCH($C1099,'Policy Characteristics'!$C:$C,0))),"",INDEX('Policy Characteristics'!I:I,MATCH($C1099,'Policy Characteristics'!$C:$C,0)))</f>
        <v>% of potential achieved</v>
      </c>
      <c r="P1099" s="363"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63" t="str">
        <f>IF(ISBLANK(INDEX('Policy Characteristics'!K:K,MATCH($C1099,'Policy Characteristics'!$C:$C,0))),"",INDEX('Policy Characteristics'!K:K,MATCH($C1099,'Policy Characteristics'!$C:$C,0)))</f>
        <v/>
      </c>
      <c r="R1099" s="363" t="str">
        <f>IF(ISBLANK(INDEX('Policy Characteristics'!L:L,MATCH($C1099,'Policy Characteristics'!$C:$C,0))),"",INDEX('Policy Characteristics'!L:L,MATCH($C1099,'Policy Characteristics'!$C:$C,0)))</f>
        <v/>
      </c>
    </row>
    <row r="1100" spans="1:18" s="350" customFormat="1" ht="19.95" customHeight="1">
      <c r="A1100" s="363" t="str">
        <f>IF(ISBLANK(INDEX('Policy Characteristics'!A:A,MATCH($C1100,'Policy Characteristics'!$C:$C,0))),"",INDEX('Policy Characteristics'!A:A,MATCH($C1100,'Policy Characteristics'!$C:$C,0)))</f>
        <v>Industry</v>
      </c>
      <c r="B1100" s="375" t="str">
        <f>IF(ISBLANK(INDEX('Policy Characteristics'!B:B,MATCH($C1100,'Policy Characteristics'!$C:$C,0))),"",INDEX('Policy Characteristics'!B:B,MATCH($C1100,'Policy Characteristics'!$C:$C,0)))</f>
        <v>Feedstock Shifting</v>
      </c>
      <c r="C1100" s="363" t="str">
        <f t="shared" si="44"/>
        <v>Fraction of Feedstock Shifted</v>
      </c>
      <c r="D1100" s="356" t="s">
        <v>891</v>
      </c>
      <c r="E1100" s="255" t="s">
        <v>926</v>
      </c>
      <c r="F1100" t="s">
        <v>892</v>
      </c>
      <c r="G1100" s="255" t="s">
        <v>927</v>
      </c>
      <c r="H1100" s="241">
        <v>2696</v>
      </c>
      <c r="I1100" s="376" t="s">
        <v>741</v>
      </c>
      <c r="J1100" s="377" t="str">
        <f>IF(ISBLANK(INDEX('Policy Characteristics'!D:D,MATCH($C1100,'Policy Characteristics'!$C:$C,0))),"",INDEX('Policy Characteristics'!D:D,MATCH($C1100,'Policy Characteristics'!$C:$C,0)))</f>
        <v>Feedstock Shifting</v>
      </c>
      <c r="K1100" s="363"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63" t="str">
        <f>IF(ISBLANK(INDEX('Policy Characteristics'!I:I,MATCH($C1100,'Policy Characteristics'!$C:$C,0))),"",INDEX('Policy Characteristics'!I:I,MATCH($C1100,'Policy Characteristics'!$C:$C,0)))</f>
        <v>% of potential achieved</v>
      </c>
      <c r="P1100" s="363"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63" t="str">
        <f>IF(ISBLANK(INDEX('Policy Characteristics'!K:K,MATCH($C1100,'Policy Characteristics'!$C:$C,0))),"",INDEX('Policy Characteristics'!K:K,MATCH($C1100,'Policy Characteristics'!$C:$C,0)))</f>
        <v/>
      </c>
      <c r="R1100" s="363" t="str">
        <f>IF(ISBLANK(INDEX('Policy Characteristics'!L:L,MATCH($C1100,'Policy Characteristics'!$C:$C,0))),"",INDEX('Policy Characteristics'!L:L,MATCH($C1100,'Policy Characteristics'!$C:$C,0)))</f>
        <v/>
      </c>
    </row>
    <row r="1101" spans="1:18" s="350" customFormat="1" ht="19.95" customHeight="1">
      <c r="A1101" s="363" t="str">
        <f>IF(ISBLANK(INDEX('Policy Characteristics'!A:A,MATCH($C1101,'Policy Characteristics'!$C:$C,0))),"",INDEX('Policy Characteristics'!A:A,MATCH($C1101,'Policy Characteristics'!$C:$C,0)))</f>
        <v>Industry</v>
      </c>
      <c r="B1101" s="375" t="str">
        <f>IF(ISBLANK(INDEX('Policy Characteristics'!B:B,MATCH($C1101,'Policy Characteristics'!$C:$C,0))),"",INDEX('Policy Characteristics'!B:B,MATCH($C1101,'Policy Characteristics'!$C:$C,0)))</f>
        <v>Feedstock Shifting</v>
      </c>
      <c r="C1101" s="363" t="str">
        <f t="shared" si="44"/>
        <v>Fraction of Feedstock Shifted</v>
      </c>
      <c r="D1101" s="356" t="s">
        <v>891</v>
      </c>
      <c r="E1101" s="255" t="s">
        <v>928</v>
      </c>
      <c r="F1101" t="s">
        <v>892</v>
      </c>
      <c r="G1101" s="255" t="s">
        <v>929</v>
      </c>
      <c r="H1101" s="241">
        <v>2697</v>
      </c>
      <c r="I1101" s="376" t="s">
        <v>741</v>
      </c>
      <c r="J1101" s="377" t="str">
        <f>IF(ISBLANK(INDEX('Policy Characteristics'!D:D,MATCH($C1101,'Policy Characteristics'!$C:$C,0))),"",INDEX('Policy Characteristics'!D:D,MATCH($C1101,'Policy Characteristics'!$C:$C,0)))</f>
        <v>Feedstock Shifting</v>
      </c>
      <c r="K1101" s="363"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63" t="str">
        <f>IF(ISBLANK(INDEX('Policy Characteristics'!I:I,MATCH($C1101,'Policy Characteristics'!$C:$C,0))),"",INDEX('Policy Characteristics'!I:I,MATCH($C1101,'Policy Characteristics'!$C:$C,0)))</f>
        <v>% of potential achieved</v>
      </c>
      <c r="P1101" s="363"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63" t="str">
        <f>IF(ISBLANK(INDEX('Policy Characteristics'!K:K,MATCH($C1101,'Policy Characteristics'!$C:$C,0))),"",INDEX('Policy Characteristics'!K:K,MATCH($C1101,'Policy Characteristics'!$C:$C,0)))</f>
        <v/>
      </c>
      <c r="R1101" s="363" t="str">
        <f>IF(ISBLANK(INDEX('Policy Characteristics'!L:L,MATCH($C1101,'Policy Characteristics'!$C:$C,0))),"",INDEX('Policy Characteristics'!L:L,MATCH($C1101,'Policy Characteristics'!$C:$C,0)))</f>
        <v/>
      </c>
    </row>
    <row r="1102" spans="1:18" s="350" customFormat="1" ht="19.95" customHeight="1">
      <c r="A1102" s="363" t="str">
        <f>IF(ISBLANK(INDEX('Policy Characteristics'!A:A,MATCH($C1102,'Policy Characteristics'!$C:$C,0))),"",INDEX('Policy Characteristics'!A:A,MATCH($C1102,'Policy Characteristics'!$C:$C,0)))</f>
        <v>Industry</v>
      </c>
      <c r="B1102" s="375" t="str">
        <f>IF(ISBLANK(INDEX('Policy Characteristics'!B:B,MATCH($C1102,'Policy Characteristics'!$C:$C,0))),"",INDEX('Policy Characteristics'!B:B,MATCH($C1102,'Policy Characteristics'!$C:$C,0)))</f>
        <v>Feedstock Shifting</v>
      </c>
      <c r="C1102" s="363" t="str">
        <f t="shared" si="44"/>
        <v>Fraction of Feedstock Shifted</v>
      </c>
      <c r="D1102" s="356" t="s">
        <v>891</v>
      </c>
      <c r="E1102" s="255" t="s">
        <v>930</v>
      </c>
      <c r="F1102" t="s">
        <v>892</v>
      </c>
      <c r="G1102" s="255" t="s">
        <v>931</v>
      </c>
      <c r="H1102" s="241">
        <v>2698</v>
      </c>
      <c r="I1102" s="376" t="s">
        <v>741</v>
      </c>
      <c r="J1102" s="377" t="str">
        <f>IF(ISBLANK(INDEX('Policy Characteristics'!D:D,MATCH($C1102,'Policy Characteristics'!$C:$C,0))),"",INDEX('Policy Characteristics'!D:D,MATCH($C1102,'Policy Characteristics'!$C:$C,0)))</f>
        <v>Feedstock Shifting</v>
      </c>
      <c r="K1102" s="363"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63" t="str">
        <f>IF(ISBLANK(INDEX('Policy Characteristics'!I:I,MATCH($C1102,'Policy Characteristics'!$C:$C,0))),"",INDEX('Policy Characteristics'!I:I,MATCH($C1102,'Policy Characteristics'!$C:$C,0)))</f>
        <v>% of potential achieved</v>
      </c>
      <c r="P1102" s="363"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63" t="str">
        <f>IF(ISBLANK(INDEX('Policy Characteristics'!K:K,MATCH($C1102,'Policy Characteristics'!$C:$C,0))),"",INDEX('Policy Characteristics'!K:K,MATCH($C1102,'Policy Characteristics'!$C:$C,0)))</f>
        <v/>
      </c>
      <c r="R1102" s="363" t="str">
        <f>IF(ISBLANK(INDEX('Policy Characteristics'!L:L,MATCH($C1102,'Policy Characteristics'!$C:$C,0))),"",INDEX('Policy Characteristics'!L:L,MATCH($C1102,'Policy Characteristics'!$C:$C,0)))</f>
        <v/>
      </c>
    </row>
    <row r="1103" spans="1:18" s="350" customFormat="1" ht="19.95" customHeight="1">
      <c r="A1103" s="363" t="str">
        <f>IF(ISBLANK(INDEX('Policy Characteristics'!A:A,MATCH($C1103,'Policy Characteristics'!$C:$C,0))),"",INDEX('Policy Characteristics'!A:A,MATCH($C1103,'Policy Characteristics'!$C:$C,0)))</f>
        <v>Industry</v>
      </c>
      <c r="B1103" s="375" t="str">
        <f>IF(ISBLANK(INDEX('Policy Characteristics'!B:B,MATCH($C1103,'Policy Characteristics'!$C:$C,0))),"",INDEX('Policy Characteristics'!B:B,MATCH($C1103,'Policy Characteristics'!$C:$C,0)))</f>
        <v>Feedstock Shifting</v>
      </c>
      <c r="C1103" s="363" t="str">
        <f t="shared" si="44"/>
        <v>Fraction of Feedstock Shifted</v>
      </c>
      <c r="D1103" s="356" t="s">
        <v>891</v>
      </c>
      <c r="E1103" s="255" t="s">
        <v>932</v>
      </c>
      <c r="F1103" t="s">
        <v>892</v>
      </c>
      <c r="G1103" s="255" t="s">
        <v>933</v>
      </c>
      <c r="H1103" s="241">
        <v>2699</v>
      </c>
      <c r="I1103" s="376" t="s">
        <v>741</v>
      </c>
      <c r="J1103" s="377" t="str">
        <f>IF(ISBLANK(INDEX('Policy Characteristics'!D:D,MATCH($C1103,'Policy Characteristics'!$C:$C,0))),"",INDEX('Policy Characteristics'!D:D,MATCH($C1103,'Policy Characteristics'!$C:$C,0)))</f>
        <v>Feedstock Shifting</v>
      </c>
      <c r="K1103" s="363"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63" t="str">
        <f>IF(ISBLANK(INDEX('Policy Characteristics'!I:I,MATCH($C1103,'Policy Characteristics'!$C:$C,0))),"",INDEX('Policy Characteristics'!I:I,MATCH($C1103,'Policy Characteristics'!$C:$C,0)))</f>
        <v>% of potential achieved</v>
      </c>
      <c r="P1103" s="363"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63" t="str">
        <f>IF(ISBLANK(INDEX('Policy Characteristics'!K:K,MATCH($C1103,'Policy Characteristics'!$C:$C,0))),"",INDEX('Policy Characteristics'!K:K,MATCH($C1103,'Policy Characteristics'!$C:$C,0)))</f>
        <v/>
      </c>
      <c r="R1103" s="363" t="str">
        <f>IF(ISBLANK(INDEX('Policy Characteristics'!L:L,MATCH($C1103,'Policy Characteristics'!$C:$C,0))),"",INDEX('Policy Characteristics'!L:L,MATCH($C1103,'Policy Characteristics'!$C:$C,0)))</f>
        <v/>
      </c>
    </row>
    <row r="1104" spans="1:18" s="350" customFormat="1" ht="19.95" customHeight="1">
      <c r="A1104" s="363" t="str">
        <f>IF(ISBLANK(INDEX('Policy Characteristics'!A:A,MATCH($C1104,'Policy Characteristics'!$C:$C,0))),"",INDEX('Policy Characteristics'!A:A,MATCH($C1104,'Policy Characteristics'!$C:$C,0)))</f>
        <v>Industry</v>
      </c>
      <c r="B1104" s="375" t="str">
        <f>IF(ISBLANK(INDEX('Policy Characteristics'!B:B,MATCH($C1104,'Policy Characteristics'!$C:$C,0))),"",INDEX('Policy Characteristics'!B:B,MATCH($C1104,'Policy Characteristics'!$C:$C,0)))</f>
        <v>Feedstock Shifting</v>
      </c>
      <c r="C1104" s="363" t="str">
        <f t="shared" si="44"/>
        <v>Fraction of Feedstock Shifted</v>
      </c>
      <c r="D1104" s="356" t="s">
        <v>893</v>
      </c>
      <c r="E1104" s="255" t="s">
        <v>914</v>
      </c>
      <c r="F1104" t="s">
        <v>894</v>
      </c>
      <c r="G1104" s="255" t="s">
        <v>915</v>
      </c>
      <c r="H1104" s="241">
        <v>2700</v>
      </c>
      <c r="I1104" s="376" t="s">
        <v>741</v>
      </c>
      <c r="J1104" s="377" t="str">
        <f>IF(ISBLANK(INDEX('Policy Characteristics'!D:D,MATCH($C1104,'Policy Characteristics'!$C:$C,0))),"",INDEX('Policy Characteristics'!D:D,MATCH($C1104,'Policy Characteristics'!$C:$C,0)))</f>
        <v>Feedstock Shifting</v>
      </c>
      <c r="K1104" s="363"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63" t="str">
        <f>IF(ISBLANK(INDEX('Policy Characteristics'!I:I,MATCH($C1104,'Policy Characteristics'!$C:$C,0))),"",INDEX('Policy Characteristics'!I:I,MATCH($C1104,'Policy Characteristics'!$C:$C,0)))</f>
        <v>% of potential achieved</v>
      </c>
      <c r="P1104" s="363"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63" t="str">
        <f>IF(ISBLANK(INDEX('Policy Characteristics'!K:K,MATCH($C1104,'Policy Characteristics'!$C:$C,0))),"",INDEX('Policy Characteristics'!K:K,MATCH($C1104,'Policy Characteristics'!$C:$C,0)))</f>
        <v/>
      </c>
      <c r="R1104" s="363" t="str">
        <f>IF(ISBLANK(INDEX('Policy Characteristics'!L:L,MATCH($C1104,'Policy Characteristics'!$C:$C,0))),"",INDEX('Policy Characteristics'!L:L,MATCH($C1104,'Policy Characteristics'!$C:$C,0)))</f>
        <v/>
      </c>
    </row>
    <row r="1105" spans="1:18" s="350" customFormat="1" ht="19.95" customHeight="1">
      <c r="A1105" s="363" t="str">
        <f>IF(ISBLANK(INDEX('Policy Characteristics'!A:A,MATCH($C1105,'Policy Characteristics'!$C:$C,0))),"",INDEX('Policy Characteristics'!A:A,MATCH($C1105,'Policy Characteristics'!$C:$C,0)))</f>
        <v>Industry</v>
      </c>
      <c r="B1105" s="375" t="str">
        <f>IF(ISBLANK(INDEX('Policy Characteristics'!B:B,MATCH($C1105,'Policy Characteristics'!$C:$C,0))),"",INDEX('Policy Characteristics'!B:B,MATCH($C1105,'Policy Characteristics'!$C:$C,0)))</f>
        <v>Feedstock Shifting</v>
      </c>
      <c r="C1105" s="363" t="str">
        <f t="shared" si="44"/>
        <v>Fraction of Feedstock Shifted</v>
      </c>
      <c r="D1105" s="356" t="s">
        <v>893</v>
      </c>
      <c r="E1105" s="255" t="s">
        <v>916</v>
      </c>
      <c r="F1105" t="s">
        <v>894</v>
      </c>
      <c r="G1105" s="255" t="s">
        <v>917</v>
      </c>
      <c r="H1105" s="241">
        <v>2701</v>
      </c>
      <c r="I1105" s="376" t="s">
        <v>741</v>
      </c>
      <c r="J1105" s="377" t="str">
        <f>IF(ISBLANK(INDEX('Policy Characteristics'!D:D,MATCH($C1105,'Policy Characteristics'!$C:$C,0))),"",INDEX('Policy Characteristics'!D:D,MATCH($C1105,'Policy Characteristics'!$C:$C,0)))</f>
        <v>Feedstock Shifting</v>
      </c>
      <c r="K1105" s="363"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63" t="str">
        <f>IF(ISBLANK(INDEX('Policy Characteristics'!I:I,MATCH($C1105,'Policy Characteristics'!$C:$C,0))),"",INDEX('Policy Characteristics'!I:I,MATCH($C1105,'Policy Characteristics'!$C:$C,0)))</f>
        <v>% of potential achieved</v>
      </c>
      <c r="P1105" s="363"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63" t="str">
        <f>IF(ISBLANK(INDEX('Policy Characteristics'!K:K,MATCH($C1105,'Policy Characteristics'!$C:$C,0))),"",INDEX('Policy Characteristics'!K:K,MATCH($C1105,'Policy Characteristics'!$C:$C,0)))</f>
        <v/>
      </c>
      <c r="R1105" s="363" t="str">
        <f>IF(ISBLANK(INDEX('Policy Characteristics'!L:L,MATCH($C1105,'Policy Characteristics'!$C:$C,0))),"",INDEX('Policy Characteristics'!L:L,MATCH($C1105,'Policy Characteristics'!$C:$C,0)))</f>
        <v/>
      </c>
    </row>
    <row r="1106" spans="1:18" s="350" customFormat="1" ht="19.95" customHeight="1">
      <c r="A1106" s="363" t="str">
        <f>IF(ISBLANK(INDEX('Policy Characteristics'!A:A,MATCH($C1106,'Policy Characteristics'!$C:$C,0))),"",INDEX('Policy Characteristics'!A:A,MATCH($C1106,'Policy Characteristics'!$C:$C,0)))</f>
        <v>Industry</v>
      </c>
      <c r="B1106" s="375" t="str">
        <f>IF(ISBLANK(INDEX('Policy Characteristics'!B:B,MATCH($C1106,'Policy Characteristics'!$C:$C,0))),"",INDEX('Policy Characteristics'!B:B,MATCH($C1106,'Policy Characteristics'!$C:$C,0)))</f>
        <v>Feedstock Shifting</v>
      </c>
      <c r="C1106" s="363" t="str">
        <f t="shared" si="44"/>
        <v>Fraction of Feedstock Shifted</v>
      </c>
      <c r="D1106" s="356" t="s">
        <v>893</v>
      </c>
      <c r="E1106" s="255" t="s">
        <v>918</v>
      </c>
      <c r="F1106" t="s">
        <v>894</v>
      </c>
      <c r="G1106" s="255" t="s">
        <v>919</v>
      </c>
      <c r="H1106" s="241">
        <v>2702</v>
      </c>
      <c r="I1106" s="376" t="s">
        <v>741</v>
      </c>
      <c r="J1106" s="377" t="str">
        <f>IF(ISBLANK(INDEX('Policy Characteristics'!D:D,MATCH($C1106,'Policy Characteristics'!$C:$C,0))),"",INDEX('Policy Characteristics'!D:D,MATCH($C1106,'Policy Characteristics'!$C:$C,0)))</f>
        <v>Feedstock Shifting</v>
      </c>
      <c r="K1106" s="363"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63" t="str">
        <f>IF(ISBLANK(INDEX('Policy Characteristics'!I:I,MATCH($C1106,'Policy Characteristics'!$C:$C,0))),"",INDEX('Policy Characteristics'!I:I,MATCH($C1106,'Policy Characteristics'!$C:$C,0)))</f>
        <v>% of potential achieved</v>
      </c>
      <c r="P1106" s="363"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63" t="str">
        <f>IF(ISBLANK(INDEX('Policy Characteristics'!K:K,MATCH($C1106,'Policy Characteristics'!$C:$C,0))),"",INDEX('Policy Characteristics'!K:K,MATCH($C1106,'Policy Characteristics'!$C:$C,0)))</f>
        <v/>
      </c>
      <c r="R1106" s="363" t="str">
        <f>IF(ISBLANK(INDEX('Policy Characteristics'!L:L,MATCH($C1106,'Policy Characteristics'!$C:$C,0))),"",INDEX('Policy Characteristics'!L:L,MATCH($C1106,'Policy Characteristics'!$C:$C,0)))</f>
        <v/>
      </c>
    </row>
    <row r="1107" spans="1:18" s="350" customFormat="1" ht="19.95" customHeight="1">
      <c r="A1107" s="363" t="str">
        <f>IF(ISBLANK(INDEX('Policy Characteristics'!A:A,MATCH($C1107,'Policy Characteristics'!$C:$C,0))),"",INDEX('Policy Characteristics'!A:A,MATCH($C1107,'Policy Characteristics'!$C:$C,0)))</f>
        <v>Industry</v>
      </c>
      <c r="B1107" s="375" t="str">
        <f>IF(ISBLANK(INDEX('Policy Characteristics'!B:B,MATCH($C1107,'Policy Characteristics'!$C:$C,0))),"",INDEX('Policy Characteristics'!B:B,MATCH($C1107,'Policy Characteristics'!$C:$C,0)))</f>
        <v>Feedstock Shifting</v>
      </c>
      <c r="C1107" s="363" t="str">
        <f t="shared" si="44"/>
        <v>Fraction of Feedstock Shifted</v>
      </c>
      <c r="D1107" s="356" t="s">
        <v>893</v>
      </c>
      <c r="E1107" s="255" t="s">
        <v>920</v>
      </c>
      <c r="F1107" t="s">
        <v>894</v>
      </c>
      <c r="G1107" s="255" t="s">
        <v>921</v>
      </c>
      <c r="H1107" s="241">
        <v>2703</v>
      </c>
      <c r="I1107" s="376" t="s">
        <v>741</v>
      </c>
      <c r="J1107" s="377" t="str">
        <f>IF(ISBLANK(INDEX('Policy Characteristics'!D:D,MATCH($C1107,'Policy Characteristics'!$C:$C,0))),"",INDEX('Policy Characteristics'!D:D,MATCH($C1107,'Policy Characteristics'!$C:$C,0)))</f>
        <v>Feedstock Shifting</v>
      </c>
      <c r="K1107" s="363"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63" t="str">
        <f>IF(ISBLANK(INDEX('Policy Characteristics'!I:I,MATCH($C1107,'Policy Characteristics'!$C:$C,0))),"",INDEX('Policy Characteristics'!I:I,MATCH($C1107,'Policy Characteristics'!$C:$C,0)))</f>
        <v>% of potential achieved</v>
      </c>
      <c r="P1107" s="363"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63" t="str">
        <f>IF(ISBLANK(INDEX('Policy Characteristics'!K:K,MATCH($C1107,'Policy Characteristics'!$C:$C,0))),"",INDEX('Policy Characteristics'!K:K,MATCH($C1107,'Policy Characteristics'!$C:$C,0)))</f>
        <v/>
      </c>
      <c r="R1107" s="363" t="str">
        <f>IF(ISBLANK(INDEX('Policy Characteristics'!L:L,MATCH($C1107,'Policy Characteristics'!$C:$C,0))),"",INDEX('Policy Characteristics'!L:L,MATCH($C1107,'Policy Characteristics'!$C:$C,0)))</f>
        <v/>
      </c>
    </row>
    <row r="1108" spans="1:18" s="350" customFormat="1" ht="19.95" customHeight="1">
      <c r="A1108" s="363" t="str">
        <f>IF(ISBLANK(INDEX('Policy Characteristics'!A:A,MATCH($C1108,'Policy Characteristics'!$C:$C,0))),"",INDEX('Policy Characteristics'!A:A,MATCH($C1108,'Policy Characteristics'!$C:$C,0)))</f>
        <v>Industry</v>
      </c>
      <c r="B1108" s="375" t="str">
        <f>IF(ISBLANK(INDEX('Policy Characteristics'!B:B,MATCH($C1108,'Policy Characteristics'!$C:$C,0))),"",INDEX('Policy Characteristics'!B:B,MATCH($C1108,'Policy Characteristics'!$C:$C,0)))</f>
        <v>Feedstock Shifting</v>
      </c>
      <c r="C1108" s="363" t="str">
        <f t="shared" si="44"/>
        <v>Fraction of Feedstock Shifted</v>
      </c>
      <c r="D1108" s="356" t="s">
        <v>893</v>
      </c>
      <c r="E1108" s="255" t="s">
        <v>922</v>
      </c>
      <c r="F1108" t="s">
        <v>894</v>
      </c>
      <c r="G1108" s="255" t="s">
        <v>923</v>
      </c>
      <c r="H1108" s="241">
        <v>2704</v>
      </c>
      <c r="I1108" s="376" t="s">
        <v>741</v>
      </c>
      <c r="J1108" s="377" t="str">
        <f>IF(ISBLANK(INDEX('Policy Characteristics'!D:D,MATCH($C1108,'Policy Characteristics'!$C:$C,0))),"",INDEX('Policy Characteristics'!D:D,MATCH($C1108,'Policy Characteristics'!$C:$C,0)))</f>
        <v>Feedstock Shifting</v>
      </c>
      <c r="K1108" s="363"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63" t="str">
        <f>IF(ISBLANK(INDEX('Policy Characteristics'!I:I,MATCH($C1108,'Policy Characteristics'!$C:$C,0))),"",INDEX('Policy Characteristics'!I:I,MATCH($C1108,'Policy Characteristics'!$C:$C,0)))</f>
        <v>% of potential achieved</v>
      </c>
      <c r="P1108" s="363"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63" t="str">
        <f>IF(ISBLANK(INDEX('Policy Characteristics'!K:K,MATCH($C1108,'Policy Characteristics'!$C:$C,0))),"",INDEX('Policy Characteristics'!K:K,MATCH($C1108,'Policy Characteristics'!$C:$C,0)))</f>
        <v/>
      </c>
      <c r="R1108" s="363" t="str">
        <f>IF(ISBLANK(INDEX('Policy Characteristics'!L:L,MATCH($C1108,'Policy Characteristics'!$C:$C,0))),"",INDEX('Policy Characteristics'!L:L,MATCH($C1108,'Policy Characteristics'!$C:$C,0)))</f>
        <v/>
      </c>
    </row>
    <row r="1109" spans="1:18" s="350" customFormat="1" ht="19.95" customHeight="1">
      <c r="A1109" s="363" t="str">
        <f>IF(ISBLANK(INDEX('Policy Characteristics'!A:A,MATCH($C1109,'Policy Characteristics'!$C:$C,0))),"",INDEX('Policy Characteristics'!A:A,MATCH($C1109,'Policy Characteristics'!$C:$C,0)))</f>
        <v>Industry</v>
      </c>
      <c r="B1109" s="375" t="str">
        <f>IF(ISBLANK(INDEX('Policy Characteristics'!B:B,MATCH($C1109,'Policy Characteristics'!$C:$C,0))),"",INDEX('Policy Characteristics'!B:B,MATCH($C1109,'Policy Characteristics'!$C:$C,0)))</f>
        <v>Feedstock Shifting</v>
      </c>
      <c r="C1109" s="363" t="str">
        <f t="shared" si="44"/>
        <v>Fraction of Feedstock Shifted</v>
      </c>
      <c r="D1109" s="356" t="s">
        <v>893</v>
      </c>
      <c r="E1109" s="255" t="s">
        <v>924</v>
      </c>
      <c r="F1109" t="s">
        <v>894</v>
      </c>
      <c r="G1109" s="255" t="s">
        <v>925</v>
      </c>
      <c r="H1109" s="241">
        <v>2705</v>
      </c>
      <c r="I1109" s="376" t="s">
        <v>741</v>
      </c>
      <c r="J1109" s="377" t="str">
        <f>IF(ISBLANK(INDEX('Policy Characteristics'!D:D,MATCH($C1109,'Policy Characteristics'!$C:$C,0))),"",INDEX('Policy Characteristics'!D:D,MATCH($C1109,'Policy Characteristics'!$C:$C,0)))</f>
        <v>Feedstock Shifting</v>
      </c>
      <c r="K1109" s="363"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63" t="str">
        <f>IF(ISBLANK(INDEX('Policy Characteristics'!I:I,MATCH($C1109,'Policy Characteristics'!$C:$C,0))),"",INDEX('Policy Characteristics'!I:I,MATCH($C1109,'Policy Characteristics'!$C:$C,0)))</f>
        <v>% of potential achieved</v>
      </c>
      <c r="P1109" s="363"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63" t="str">
        <f>IF(ISBLANK(INDEX('Policy Characteristics'!K:K,MATCH($C1109,'Policy Characteristics'!$C:$C,0))),"",INDEX('Policy Characteristics'!K:K,MATCH($C1109,'Policy Characteristics'!$C:$C,0)))</f>
        <v/>
      </c>
      <c r="R1109" s="363" t="str">
        <f>IF(ISBLANK(INDEX('Policy Characteristics'!L:L,MATCH($C1109,'Policy Characteristics'!$C:$C,0))),"",INDEX('Policy Characteristics'!L:L,MATCH($C1109,'Policy Characteristics'!$C:$C,0)))</f>
        <v/>
      </c>
    </row>
    <row r="1110" spans="1:18" s="350" customFormat="1" ht="19.95" customHeight="1">
      <c r="A1110" s="363" t="str">
        <f>IF(ISBLANK(INDEX('Policy Characteristics'!A:A,MATCH($C1110,'Policy Characteristics'!$C:$C,0))),"",INDEX('Policy Characteristics'!A:A,MATCH($C1110,'Policy Characteristics'!$C:$C,0)))</f>
        <v>Industry</v>
      </c>
      <c r="B1110" s="375" t="str">
        <f>IF(ISBLANK(INDEX('Policy Characteristics'!B:B,MATCH($C1110,'Policy Characteristics'!$C:$C,0))),"",INDEX('Policy Characteristics'!B:B,MATCH($C1110,'Policy Characteristics'!$C:$C,0)))</f>
        <v>Feedstock Shifting</v>
      </c>
      <c r="C1110" s="363" t="str">
        <f t="shared" si="44"/>
        <v>Fraction of Feedstock Shifted</v>
      </c>
      <c r="D1110" s="356" t="s">
        <v>893</v>
      </c>
      <c r="E1110" s="255" t="s">
        <v>926</v>
      </c>
      <c r="F1110" t="s">
        <v>894</v>
      </c>
      <c r="G1110" s="255" t="s">
        <v>927</v>
      </c>
      <c r="H1110" s="241">
        <v>2706</v>
      </c>
      <c r="I1110" s="376" t="s">
        <v>741</v>
      </c>
      <c r="J1110" s="377" t="str">
        <f>IF(ISBLANK(INDEX('Policy Characteristics'!D:D,MATCH($C1110,'Policy Characteristics'!$C:$C,0))),"",INDEX('Policy Characteristics'!D:D,MATCH($C1110,'Policy Characteristics'!$C:$C,0)))</f>
        <v>Feedstock Shifting</v>
      </c>
      <c r="K1110" s="363"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63" t="str">
        <f>IF(ISBLANK(INDEX('Policy Characteristics'!I:I,MATCH($C1110,'Policy Characteristics'!$C:$C,0))),"",INDEX('Policy Characteristics'!I:I,MATCH($C1110,'Policy Characteristics'!$C:$C,0)))</f>
        <v>% of potential achieved</v>
      </c>
      <c r="P1110" s="363"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63" t="str">
        <f>IF(ISBLANK(INDEX('Policy Characteristics'!K:K,MATCH($C1110,'Policy Characteristics'!$C:$C,0))),"",INDEX('Policy Characteristics'!K:K,MATCH($C1110,'Policy Characteristics'!$C:$C,0)))</f>
        <v/>
      </c>
      <c r="R1110" s="363" t="str">
        <f>IF(ISBLANK(INDEX('Policy Characteristics'!L:L,MATCH($C1110,'Policy Characteristics'!$C:$C,0))),"",INDEX('Policy Characteristics'!L:L,MATCH($C1110,'Policy Characteristics'!$C:$C,0)))</f>
        <v/>
      </c>
    </row>
    <row r="1111" spans="1:18" s="350" customFormat="1" ht="19.95" customHeight="1">
      <c r="A1111" s="363" t="str">
        <f>IF(ISBLANK(INDEX('Policy Characteristics'!A:A,MATCH($C1111,'Policy Characteristics'!$C:$C,0))),"",INDEX('Policy Characteristics'!A:A,MATCH($C1111,'Policy Characteristics'!$C:$C,0)))</f>
        <v>Industry</v>
      </c>
      <c r="B1111" s="375" t="str">
        <f>IF(ISBLANK(INDEX('Policy Characteristics'!B:B,MATCH($C1111,'Policy Characteristics'!$C:$C,0))),"",INDEX('Policy Characteristics'!B:B,MATCH($C1111,'Policy Characteristics'!$C:$C,0)))</f>
        <v>Feedstock Shifting</v>
      </c>
      <c r="C1111" s="363" t="str">
        <f t="shared" si="44"/>
        <v>Fraction of Feedstock Shifted</v>
      </c>
      <c r="D1111" s="356" t="s">
        <v>893</v>
      </c>
      <c r="E1111" s="255" t="s">
        <v>928</v>
      </c>
      <c r="F1111" t="s">
        <v>894</v>
      </c>
      <c r="G1111" s="255" t="s">
        <v>929</v>
      </c>
      <c r="H1111" s="241">
        <v>2707</v>
      </c>
      <c r="I1111" s="376" t="s">
        <v>741</v>
      </c>
      <c r="J1111" s="377" t="str">
        <f>IF(ISBLANK(INDEX('Policy Characteristics'!D:D,MATCH($C1111,'Policy Characteristics'!$C:$C,0))),"",INDEX('Policy Characteristics'!D:D,MATCH($C1111,'Policy Characteristics'!$C:$C,0)))</f>
        <v>Feedstock Shifting</v>
      </c>
      <c r="K1111" s="363"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63" t="str">
        <f>IF(ISBLANK(INDEX('Policy Characteristics'!I:I,MATCH($C1111,'Policy Characteristics'!$C:$C,0))),"",INDEX('Policy Characteristics'!I:I,MATCH($C1111,'Policy Characteristics'!$C:$C,0)))</f>
        <v>% of potential achieved</v>
      </c>
      <c r="P1111" s="363"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63" t="str">
        <f>IF(ISBLANK(INDEX('Policy Characteristics'!K:K,MATCH($C1111,'Policy Characteristics'!$C:$C,0))),"",INDEX('Policy Characteristics'!K:K,MATCH($C1111,'Policy Characteristics'!$C:$C,0)))</f>
        <v/>
      </c>
      <c r="R1111" s="363" t="str">
        <f>IF(ISBLANK(INDEX('Policy Characteristics'!L:L,MATCH($C1111,'Policy Characteristics'!$C:$C,0))),"",INDEX('Policy Characteristics'!L:L,MATCH($C1111,'Policy Characteristics'!$C:$C,0)))</f>
        <v/>
      </c>
    </row>
    <row r="1112" spans="1:18" s="350" customFormat="1" ht="19.95" customHeight="1">
      <c r="A1112" s="363" t="str">
        <f>IF(ISBLANK(INDEX('Policy Characteristics'!A:A,MATCH($C1112,'Policy Characteristics'!$C:$C,0))),"",INDEX('Policy Characteristics'!A:A,MATCH($C1112,'Policy Characteristics'!$C:$C,0)))</f>
        <v>Industry</v>
      </c>
      <c r="B1112" s="375" t="str">
        <f>IF(ISBLANK(INDEX('Policy Characteristics'!B:B,MATCH($C1112,'Policy Characteristics'!$C:$C,0))),"",INDEX('Policy Characteristics'!B:B,MATCH($C1112,'Policy Characteristics'!$C:$C,0)))</f>
        <v>Feedstock Shifting</v>
      </c>
      <c r="C1112" s="363" t="str">
        <f t="shared" si="44"/>
        <v>Fraction of Feedstock Shifted</v>
      </c>
      <c r="D1112" s="356" t="s">
        <v>893</v>
      </c>
      <c r="E1112" s="255" t="s">
        <v>930</v>
      </c>
      <c r="F1112" t="s">
        <v>894</v>
      </c>
      <c r="G1112" s="255" t="s">
        <v>931</v>
      </c>
      <c r="H1112" s="241">
        <v>2708</v>
      </c>
      <c r="I1112" s="376" t="s">
        <v>741</v>
      </c>
      <c r="J1112" s="377" t="str">
        <f>IF(ISBLANK(INDEX('Policy Characteristics'!D:D,MATCH($C1112,'Policy Characteristics'!$C:$C,0))),"",INDEX('Policy Characteristics'!D:D,MATCH($C1112,'Policy Characteristics'!$C:$C,0)))</f>
        <v>Feedstock Shifting</v>
      </c>
      <c r="K1112" s="363"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63" t="str">
        <f>IF(ISBLANK(INDEX('Policy Characteristics'!I:I,MATCH($C1112,'Policy Characteristics'!$C:$C,0))),"",INDEX('Policy Characteristics'!I:I,MATCH($C1112,'Policy Characteristics'!$C:$C,0)))</f>
        <v>% of potential achieved</v>
      </c>
      <c r="P1112" s="363"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63" t="str">
        <f>IF(ISBLANK(INDEX('Policy Characteristics'!K:K,MATCH($C1112,'Policy Characteristics'!$C:$C,0))),"",INDEX('Policy Characteristics'!K:K,MATCH($C1112,'Policy Characteristics'!$C:$C,0)))</f>
        <v/>
      </c>
      <c r="R1112" s="363" t="str">
        <f>IF(ISBLANK(INDEX('Policy Characteristics'!L:L,MATCH($C1112,'Policy Characteristics'!$C:$C,0))),"",INDEX('Policy Characteristics'!L:L,MATCH($C1112,'Policy Characteristics'!$C:$C,0)))</f>
        <v/>
      </c>
    </row>
    <row r="1113" spans="1:18" s="350" customFormat="1" ht="19.95" customHeight="1">
      <c r="A1113" s="363" t="str">
        <f>IF(ISBLANK(INDEX('Policy Characteristics'!A:A,MATCH($C1113,'Policy Characteristics'!$C:$C,0))),"",INDEX('Policy Characteristics'!A:A,MATCH($C1113,'Policy Characteristics'!$C:$C,0)))</f>
        <v>Industry</v>
      </c>
      <c r="B1113" s="375" t="str">
        <f>IF(ISBLANK(INDEX('Policy Characteristics'!B:B,MATCH($C1113,'Policy Characteristics'!$C:$C,0))),"",INDEX('Policy Characteristics'!B:B,MATCH($C1113,'Policy Characteristics'!$C:$C,0)))</f>
        <v>Feedstock Shifting</v>
      </c>
      <c r="C1113" s="363" t="str">
        <f t="shared" si="44"/>
        <v>Fraction of Feedstock Shifted</v>
      </c>
      <c r="D1113" s="356" t="s">
        <v>893</v>
      </c>
      <c r="E1113" s="255" t="s">
        <v>932</v>
      </c>
      <c r="F1113" t="s">
        <v>894</v>
      </c>
      <c r="G1113" s="255" t="s">
        <v>933</v>
      </c>
      <c r="H1113" s="241">
        <v>2709</v>
      </c>
      <c r="I1113" s="376" t="s">
        <v>741</v>
      </c>
      <c r="J1113" s="377" t="str">
        <f>IF(ISBLANK(INDEX('Policy Characteristics'!D:D,MATCH($C1113,'Policy Characteristics'!$C:$C,0))),"",INDEX('Policy Characteristics'!D:D,MATCH($C1113,'Policy Characteristics'!$C:$C,0)))</f>
        <v>Feedstock Shifting</v>
      </c>
      <c r="K1113" s="363"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63" t="str">
        <f>IF(ISBLANK(INDEX('Policy Characteristics'!I:I,MATCH($C1113,'Policy Characteristics'!$C:$C,0))),"",INDEX('Policy Characteristics'!I:I,MATCH($C1113,'Policy Characteristics'!$C:$C,0)))</f>
        <v>% of potential achieved</v>
      </c>
      <c r="P1113" s="363"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63" t="str">
        <f>IF(ISBLANK(INDEX('Policy Characteristics'!K:K,MATCH($C1113,'Policy Characteristics'!$C:$C,0))),"",INDEX('Policy Characteristics'!K:K,MATCH($C1113,'Policy Characteristics'!$C:$C,0)))</f>
        <v/>
      </c>
      <c r="R1113" s="363" t="str">
        <f>IF(ISBLANK(INDEX('Policy Characteristics'!L:L,MATCH($C1113,'Policy Characteristics'!$C:$C,0))),"",INDEX('Policy Characteristics'!L:L,MATCH($C1113,'Policy Characteristics'!$C:$C,0)))</f>
        <v/>
      </c>
    </row>
    <row r="1114" spans="1:18" s="350" customFormat="1" ht="19.95" customHeight="1">
      <c r="A1114" s="363" t="str">
        <f>IF(ISBLANK(INDEX('Policy Characteristics'!A:A,MATCH($C1114,'Policy Characteristics'!$C:$C,0))),"",INDEX('Policy Characteristics'!A:A,MATCH($C1114,'Policy Characteristics'!$C:$C,0)))</f>
        <v>Industry</v>
      </c>
      <c r="B1114" s="375" t="str">
        <f>IF(ISBLANK(INDEX('Policy Characteristics'!B:B,MATCH($C1114,'Policy Characteristics'!$C:$C,0))),"",INDEX('Policy Characteristics'!B:B,MATCH($C1114,'Policy Characteristics'!$C:$C,0)))</f>
        <v>Hydrogen Combustion</v>
      </c>
      <c r="C1114" t="s">
        <v>455</v>
      </c>
      <c r="D1114" s="255" t="s">
        <v>845</v>
      </c>
      <c r="E1114" t="s">
        <v>899</v>
      </c>
      <c r="F1114" t="s">
        <v>846</v>
      </c>
      <c r="G1114" s="255" t="s">
        <v>900</v>
      </c>
      <c r="H1114" s="18">
        <v>2034</v>
      </c>
      <c r="I1114" s="376" t="s">
        <v>741</v>
      </c>
      <c r="J1114" s="377" t="str">
        <f>IF(ISBLANK(INDEX('Policy Characteristics'!D:D,MATCH($C1114,'Policy Characteristics'!$C:$C,0))),"",INDEX('Policy Characteristics'!D:D,MATCH($C1114,'Policy Characteristics'!$C:$C,0)))</f>
        <v>Hydrogen Combustion</v>
      </c>
      <c r="K1114" s="363"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63" t="str">
        <f>IF(ISBLANK(INDEX('Policy Characteristics'!I:I,MATCH($C1114,'Policy Characteristics'!$C:$C,0))),"",INDEX('Policy Characteristics'!I:I,MATCH($C1114,'Policy Characteristics'!$C:$C,0)))</f>
        <v>% of fuel shifted</v>
      </c>
      <c r="P1114" s="363"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63" t="str">
        <f>IF(ISBLANK(INDEX('Policy Characteristics'!K:K,MATCH($C1114,'Policy Characteristics'!$C:$C,0))),"",INDEX('Policy Characteristics'!K:K,MATCH($C1114,'Policy Characteristics'!$C:$C,0)))</f>
        <v>industry-ag-main.html#fuel-switching</v>
      </c>
      <c r="R1114" s="363" t="str">
        <f>IF(ISBLANK(INDEX('Policy Characteristics'!L:L,MATCH($C1114,'Policy Characteristics'!$C:$C,0))),"",INDEX('Policy Characteristics'!L:L,MATCH($C1114,'Policy Characteristics'!$C:$C,0)))</f>
        <v>industry-elec-and-hydrogen.html</v>
      </c>
    </row>
    <row r="1115" spans="1:18" s="350" customFormat="1" ht="19.95" customHeight="1">
      <c r="A1115" s="363" t="str">
        <f>IF(ISBLANK(INDEX('Policy Characteristics'!A:A,MATCH($C1115,'Policy Characteristics'!$C:$C,0))),"",INDEX('Policy Characteristics'!A:A,MATCH($C1115,'Policy Characteristics'!$C:$C,0)))</f>
        <v>Industry</v>
      </c>
      <c r="B1115" s="375" t="str">
        <f>IF(ISBLANK(INDEX('Policy Characteristics'!B:B,MATCH($C1115,'Policy Characteristics'!$C:$C,0))),"",INDEX('Policy Characteristics'!B:B,MATCH($C1115,'Policy Characteristics'!$C:$C,0)))</f>
        <v>Hydrogen Combustion</v>
      </c>
      <c r="C1115" s="363" t="str">
        <f>C$1114</f>
        <v>Fraction of Eligible Industrial Energy Use Shifted to Hydrogen</v>
      </c>
      <c r="D1115" s="255" t="s">
        <v>845</v>
      </c>
      <c r="E1115" t="s">
        <v>901</v>
      </c>
      <c r="F1115" t="s">
        <v>846</v>
      </c>
      <c r="G1115" s="255" t="s">
        <v>902</v>
      </c>
      <c r="H1115" s="18">
        <v>2035</v>
      </c>
      <c r="I1115" s="376" t="s">
        <v>741</v>
      </c>
      <c r="J1115" s="377" t="str">
        <f>IF(ISBLANK(INDEX('Policy Characteristics'!D:D,MATCH($C1115,'Policy Characteristics'!$C:$C,0))),"",INDEX('Policy Characteristics'!D:D,MATCH($C1115,'Policy Characteristics'!$C:$C,0)))</f>
        <v>Hydrogen Combustion</v>
      </c>
      <c r="K1115" s="363"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63" t="str">
        <f>IF(ISBLANK(INDEX('Policy Characteristics'!I:I,MATCH($C1115,'Policy Characteristics'!$C:$C,0))),"",INDEX('Policy Characteristics'!I:I,MATCH($C1115,'Policy Characteristics'!$C:$C,0)))</f>
        <v>% of fuel shifted</v>
      </c>
      <c r="P1115" s="363"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63" t="str">
        <f>IF(ISBLANK(INDEX('Policy Characteristics'!K:K,MATCH($C1115,'Policy Characteristics'!$C:$C,0))),"",INDEX('Policy Characteristics'!K:K,MATCH($C1115,'Policy Characteristics'!$C:$C,0)))</f>
        <v>industry-ag-main.html#fuel-switching</v>
      </c>
      <c r="R1115" s="363" t="str">
        <f>IF(ISBLANK(INDEX('Policy Characteristics'!L:L,MATCH($C1115,'Policy Characteristics'!$C:$C,0))),"",INDEX('Policy Characteristics'!L:L,MATCH($C1115,'Policy Characteristics'!$C:$C,0)))</f>
        <v>industry-elec-and-hydrogen.html</v>
      </c>
    </row>
    <row r="1116" spans="1:18" s="350" customFormat="1" ht="19.95" customHeight="1">
      <c r="A1116" s="363" t="str">
        <f>IF(ISBLANK(INDEX('Policy Characteristics'!A:A,MATCH($C1116,'Policy Characteristics'!$C:$C,0))),"",INDEX('Policy Characteristics'!A:A,MATCH($C1116,'Policy Characteristics'!$C:$C,0)))</f>
        <v>Industry</v>
      </c>
      <c r="B1116" s="375" t="str">
        <f>IF(ISBLANK(INDEX('Policy Characteristics'!B:B,MATCH($C1116,'Policy Characteristics'!$C:$C,0))),"",INDEX('Policy Characteristics'!B:B,MATCH($C1116,'Policy Characteristics'!$C:$C,0)))</f>
        <v>Hydrogen Combustion</v>
      </c>
      <c r="C1116" s="363" t="str">
        <f t="shared" ref="C1116:C1179" si="45">C$1114</f>
        <v>Fraction of Eligible Industrial Energy Use Shifted to Hydrogen</v>
      </c>
      <c r="D1116" s="255" t="s">
        <v>845</v>
      </c>
      <c r="E1116" t="s">
        <v>903</v>
      </c>
      <c r="F1116" t="s">
        <v>846</v>
      </c>
      <c r="G1116" s="255" t="s">
        <v>904</v>
      </c>
      <c r="H1116" s="18">
        <v>2036</v>
      </c>
      <c r="I1116" s="376" t="s">
        <v>741</v>
      </c>
      <c r="J1116" s="377" t="str">
        <f>IF(ISBLANK(INDEX('Policy Characteristics'!D:D,MATCH($C1116,'Policy Characteristics'!$C:$C,0))),"",INDEX('Policy Characteristics'!D:D,MATCH($C1116,'Policy Characteristics'!$C:$C,0)))</f>
        <v>Hydrogen Combustion</v>
      </c>
      <c r="K1116" s="363"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63" t="str">
        <f>IF(ISBLANK(INDEX('Policy Characteristics'!I:I,MATCH($C1116,'Policy Characteristics'!$C:$C,0))),"",INDEX('Policy Characteristics'!I:I,MATCH($C1116,'Policy Characteristics'!$C:$C,0)))</f>
        <v>% of fuel shifted</v>
      </c>
      <c r="P1116" s="363"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63" t="str">
        <f>IF(ISBLANK(INDEX('Policy Characteristics'!K:K,MATCH($C1116,'Policy Characteristics'!$C:$C,0))),"",INDEX('Policy Characteristics'!K:K,MATCH($C1116,'Policy Characteristics'!$C:$C,0)))</f>
        <v>industry-ag-main.html#fuel-switching</v>
      </c>
      <c r="R1116" s="363" t="str">
        <f>IF(ISBLANK(INDEX('Policy Characteristics'!L:L,MATCH($C1116,'Policy Characteristics'!$C:$C,0))),"",INDEX('Policy Characteristics'!L:L,MATCH($C1116,'Policy Characteristics'!$C:$C,0)))</f>
        <v>industry-elec-and-hydrogen.html</v>
      </c>
    </row>
    <row r="1117" spans="1:18" s="350" customFormat="1" ht="19.95" customHeight="1">
      <c r="A1117" s="363" t="str">
        <f>IF(ISBLANK(INDEX('Policy Characteristics'!A:A,MATCH($C1117,'Policy Characteristics'!$C:$C,0))),"",INDEX('Policy Characteristics'!A:A,MATCH($C1117,'Policy Characteristics'!$C:$C,0)))</f>
        <v>Industry</v>
      </c>
      <c r="B1117" s="375" t="str">
        <f>IF(ISBLANK(INDEX('Policy Characteristics'!B:B,MATCH($C1117,'Policy Characteristics'!$C:$C,0))),"",INDEX('Policy Characteristics'!B:B,MATCH($C1117,'Policy Characteristics'!$C:$C,0)))</f>
        <v>Hydrogen Combustion</v>
      </c>
      <c r="C1117" s="363" t="str">
        <f t="shared" si="45"/>
        <v>Fraction of Eligible Industrial Energy Use Shifted to Hydrogen</v>
      </c>
      <c r="D1117" s="255" t="s">
        <v>845</v>
      </c>
      <c r="E1117" t="s">
        <v>905</v>
      </c>
      <c r="F1117" t="s">
        <v>846</v>
      </c>
      <c r="G1117" s="255" t="s">
        <v>906</v>
      </c>
      <c r="H1117" s="18">
        <v>2037</v>
      </c>
      <c r="I1117" s="376" t="s">
        <v>741</v>
      </c>
      <c r="J1117" s="377" t="str">
        <f>IF(ISBLANK(INDEX('Policy Characteristics'!D:D,MATCH($C1117,'Policy Characteristics'!$C:$C,0))),"",INDEX('Policy Characteristics'!D:D,MATCH($C1117,'Policy Characteristics'!$C:$C,0)))</f>
        <v>Hydrogen Combustion</v>
      </c>
      <c r="K1117" s="363"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63" t="str">
        <f>IF(ISBLANK(INDEX('Policy Characteristics'!I:I,MATCH($C1117,'Policy Characteristics'!$C:$C,0))),"",INDEX('Policy Characteristics'!I:I,MATCH($C1117,'Policy Characteristics'!$C:$C,0)))</f>
        <v>% of fuel shifted</v>
      </c>
      <c r="P1117" s="363"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63" t="str">
        <f>IF(ISBLANK(INDEX('Policy Characteristics'!K:K,MATCH($C1117,'Policy Characteristics'!$C:$C,0))),"",INDEX('Policy Characteristics'!K:K,MATCH($C1117,'Policy Characteristics'!$C:$C,0)))</f>
        <v>industry-ag-main.html#fuel-switching</v>
      </c>
      <c r="R1117" s="363" t="str">
        <f>IF(ISBLANK(INDEX('Policy Characteristics'!L:L,MATCH($C1117,'Policy Characteristics'!$C:$C,0))),"",INDEX('Policy Characteristics'!L:L,MATCH($C1117,'Policy Characteristics'!$C:$C,0)))</f>
        <v>industry-elec-and-hydrogen.html</v>
      </c>
    </row>
    <row r="1118" spans="1:18" s="350" customFormat="1" ht="19.95" customHeight="1">
      <c r="A1118" s="363" t="str">
        <f>IF(ISBLANK(INDEX('Policy Characteristics'!A:A,MATCH($C1118,'Policy Characteristics'!$C:$C,0))),"",INDEX('Policy Characteristics'!A:A,MATCH($C1118,'Policy Characteristics'!$C:$C,0)))</f>
        <v>Industry</v>
      </c>
      <c r="B1118" s="375" t="str">
        <f>IF(ISBLANK(INDEX('Policy Characteristics'!B:B,MATCH($C1118,'Policy Characteristics'!$C:$C,0))),"",INDEX('Policy Characteristics'!B:B,MATCH($C1118,'Policy Characteristics'!$C:$C,0)))</f>
        <v>Hydrogen Combustion</v>
      </c>
      <c r="C1118" s="363" t="str">
        <f t="shared" si="45"/>
        <v>Fraction of Eligible Industrial Energy Use Shifted to Hydrogen</v>
      </c>
      <c r="D1118" s="255" t="s">
        <v>845</v>
      </c>
      <c r="E1118" t="s">
        <v>907</v>
      </c>
      <c r="F1118" t="s">
        <v>846</v>
      </c>
      <c r="G1118" s="255" t="s">
        <v>908</v>
      </c>
      <c r="H1118" s="18">
        <v>2038</v>
      </c>
      <c r="I1118" s="376" t="s">
        <v>741</v>
      </c>
      <c r="J1118" s="377" t="str">
        <f>IF(ISBLANK(INDEX('Policy Characteristics'!D:D,MATCH($C1118,'Policy Characteristics'!$C:$C,0))),"",INDEX('Policy Characteristics'!D:D,MATCH($C1118,'Policy Characteristics'!$C:$C,0)))</f>
        <v>Hydrogen Combustion</v>
      </c>
      <c r="K1118" s="363"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63" t="str">
        <f>IF(ISBLANK(INDEX('Policy Characteristics'!I:I,MATCH($C1118,'Policy Characteristics'!$C:$C,0))),"",INDEX('Policy Characteristics'!I:I,MATCH($C1118,'Policy Characteristics'!$C:$C,0)))</f>
        <v>% of fuel shifted</v>
      </c>
      <c r="P1118" s="363"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63" t="str">
        <f>IF(ISBLANK(INDEX('Policy Characteristics'!K:K,MATCH($C1118,'Policy Characteristics'!$C:$C,0))),"",INDEX('Policy Characteristics'!K:K,MATCH($C1118,'Policy Characteristics'!$C:$C,0)))</f>
        <v>industry-ag-main.html#fuel-switching</v>
      </c>
      <c r="R1118" s="363" t="str">
        <f>IF(ISBLANK(INDEX('Policy Characteristics'!L:L,MATCH($C1118,'Policy Characteristics'!$C:$C,0))),"",INDEX('Policy Characteristics'!L:L,MATCH($C1118,'Policy Characteristics'!$C:$C,0)))</f>
        <v>industry-elec-and-hydrogen.html</v>
      </c>
    </row>
    <row r="1119" spans="1:18" s="350" customFormat="1" ht="19.95" customHeight="1">
      <c r="A1119" s="363" t="str">
        <f>IF(ISBLANK(INDEX('Policy Characteristics'!A:A,MATCH($C1119,'Policy Characteristics'!$C:$C,0))),"",INDEX('Policy Characteristics'!A:A,MATCH($C1119,'Policy Characteristics'!$C:$C,0)))</f>
        <v>Industry</v>
      </c>
      <c r="B1119" s="375" t="str">
        <f>IF(ISBLANK(INDEX('Policy Characteristics'!B:B,MATCH($C1119,'Policy Characteristics'!$C:$C,0))),"",INDEX('Policy Characteristics'!B:B,MATCH($C1119,'Policy Characteristics'!$C:$C,0)))</f>
        <v>Hydrogen Combustion</v>
      </c>
      <c r="C1119" s="363" t="str">
        <f t="shared" si="45"/>
        <v>Fraction of Eligible Industrial Energy Use Shifted to Hydrogen</v>
      </c>
      <c r="D1119" s="255" t="s">
        <v>845</v>
      </c>
      <c r="E1119" t="s">
        <v>909</v>
      </c>
      <c r="F1119" t="s">
        <v>846</v>
      </c>
      <c r="G1119" s="255" t="s">
        <v>910</v>
      </c>
      <c r="H1119" s="18">
        <v>2039</v>
      </c>
      <c r="I1119" s="376" t="s">
        <v>731</v>
      </c>
      <c r="J1119" s="377" t="str">
        <f>IF(ISBLANK(INDEX('Policy Characteristics'!D:D,MATCH($C1119,'Policy Characteristics'!$C:$C,0))),"",INDEX('Policy Characteristics'!D:D,MATCH($C1119,'Policy Characteristics'!$C:$C,0)))</f>
        <v>Hydrogen Combustion</v>
      </c>
      <c r="K1119" s="363"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63" t="str">
        <f>IF(ISBLANK(INDEX('Policy Characteristics'!I:I,MATCH($C1119,'Policy Characteristics'!$C:$C,0))),"",INDEX('Policy Characteristics'!I:I,MATCH($C1119,'Policy Characteristics'!$C:$C,0)))</f>
        <v>% of fuel shifted</v>
      </c>
      <c r="P1119" s="363"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63" t="str">
        <f>IF(ISBLANK(INDEX('Policy Characteristics'!K:K,MATCH($C1119,'Policy Characteristics'!$C:$C,0))),"",INDEX('Policy Characteristics'!K:K,MATCH($C1119,'Policy Characteristics'!$C:$C,0)))</f>
        <v>industry-ag-main.html#fuel-switching</v>
      </c>
      <c r="R1119" s="363" t="str">
        <f>IF(ISBLANK(INDEX('Policy Characteristics'!L:L,MATCH($C1119,'Policy Characteristics'!$C:$C,0))),"",INDEX('Policy Characteristics'!L:L,MATCH($C1119,'Policy Characteristics'!$C:$C,0)))</f>
        <v>industry-elec-and-hydrogen.html</v>
      </c>
    </row>
    <row r="1120" spans="1:18" s="350" customFormat="1" ht="19.95" customHeight="1">
      <c r="A1120" s="363" t="str">
        <f>IF(ISBLANK(INDEX('Policy Characteristics'!A:A,MATCH($C1120,'Policy Characteristics'!$C:$C,0))),"",INDEX('Policy Characteristics'!A:A,MATCH($C1120,'Policy Characteristics'!$C:$C,0)))</f>
        <v>Industry</v>
      </c>
      <c r="B1120" s="375" t="str">
        <f>IF(ISBLANK(INDEX('Policy Characteristics'!B:B,MATCH($C1120,'Policy Characteristics'!$C:$C,0))),"",INDEX('Policy Characteristics'!B:B,MATCH($C1120,'Policy Characteristics'!$C:$C,0)))</f>
        <v>Hydrogen Combustion</v>
      </c>
      <c r="C1120" s="363" t="str">
        <f t="shared" si="45"/>
        <v>Fraction of Eligible Industrial Energy Use Shifted to Hydrogen</v>
      </c>
      <c r="D1120" s="255" t="s">
        <v>845</v>
      </c>
      <c r="E1120" t="s">
        <v>911</v>
      </c>
      <c r="F1120" t="s">
        <v>846</v>
      </c>
      <c r="G1120" s="255" t="s">
        <v>912</v>
      </c>
      <c r="H1120" s="18">
        <v>2040</v>
      </c>
      <c r="I1120" s="376" t="s">
        <v>741</v>
      </c>
      <c r="J1120" s="377" t="str">
        <f>IF(ISBLANK(INDEX('Policy Characteristics'!D:D,MATCH($C1120,'Policy Characteristics'!$C:$C,0))),"",INDEX('Policy Characteristics'!D:D,MATCH($C1120,'Policy Characteristics'!$C:$C,0)))</f>
        <v>Hydrogen Combustion</v>
      </c>
      <c r="K1120" s="363"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63" t="str">
        <f>IF(ISBLANK(INDEX('Policy Characteristics'!I:I,MATCH($C1120,'Policy Characteristics'!$C:$C,0))),"",INDEX('Policy Characteristics'!I:I,MATCH($C1120,'Policy Characteristics'!$C:$C,0)))</f>
        <v>% of fuel shifted</v>
      </c>
      <c r="P1120" s="363"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63" t="str">
        <f>IF(ISBLANK(INDEX('Policy Characteristics'!K:K,MATCH($C1120,'Policy Characteristics'!$C:$C,0))),"",INDEX('Policy Characteristics'!K:K,MATCH($C1120,'Policy Characteristics'!$C:$C,0)))</f>
        <v>industry-ag-main.html#fuel-switching</v>
      </c>
      <c r="R1120" s="363" t="str">
        <f>IF(ISBLANK(INDEX('Policy Characteristics'!L:L,MATCH($C1120,'Policy Characteristics'!$C:$C,0))),"",INDEX('Policy Characteristics'!L:L,MATCH($C1120,'Policy Characteristics'!$C:$C,0)))</f>
        <v>industry-elec-and-hydrogen.html</v>
      </c>
    </row>
    <row r="1121" spans="1:18" s="350" customFormat="1" ht="19.95" customHeight="1">
      <c r="A1121" s="363" t="str">
        <f>IF(ISBLANK(INDEX('Policy Characteristics'!A:A,MATCH($C1121,'Policy Characteristics'!$C:$C,0))),"",INDEX('Policy Characteristics'!A:A,MATCH($C1121,'Policy Characteristics'!$C:$C,0)))</f>
        <v>Industry</v>
      </c>
      <c r="B1121" s="375" t="str">
        <f>IF(ISBLANK(INDEX('Policy Characteristics'!B:B,MATCH($C1121,'Policy Characteristics'!$C:$C,0))),"",INDEX('Policy Characteristics'!B:B,MATCH($C1121,'Policy Characteristics'!$C:$C,0)))</f>
        <v>Hydrogen Combustion</v>
      </c>
      <c r="C1121" s="363" t="str">
        <f t="shared" si="45"/>
        <v>Fraction of Eligible Industrial Energy Use Shifted to Hydrogen</v>
      </c>
      <c r="D1121" s="255" t="s">
        <v>845</v>
      </c>
      <c r="E1121" t="s">
        <v>913</v>
      </c>
      <c r="F1121" t="s">
        <v>846</v>
      </c>
      <c r="G1121" s="255" t="s">
        <v>913</v>
      </c>
      <c r="H1121" s="18">
        <v>2041</v>
      </c>
      <c r="I1121" s="376" t="s">
        <v>741</v>
      </c>
      <c r="J1121" s="377" t="str">
        <f>IF(ISBLANK(INDEX('Policy Characteristics'!D:D,MATCH($C1121,'Policy Characteristics'!$C:$C,0))),"",INDEX('Policy Characteristics'!D:D,MATCH($C1121,'Policy Characteristics'!$C:$C,0)))</f>
        <v>Hydrogen Combustion</v>
      </c>
      <c r="K1121" s="363"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63" t="str">
        <f>IF(ISBLANK(INDEX('Policy Characteristics'!I:I,MATCH($C1121,'Policy Characteristics'!$C:$C,0))),"",INDEX('Policy Characteristics'!I:I,MATCH($C1121,'Policy Characteristics'!$C:$C,0)))</f>
        <v>% of fuel shifted</v>
      </c>
      <c r="P1121" s="363"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63" t="str">
        <f>IF(ISBLANK(INDEX('Policy Characteristics'!K:K,MATCH($C1121,'Policy Characteristics'!$C:$C,0))),"",INDEX('Policy Characteristics'!K:K,MATCH($C1121,'Policy Characteristics'!$C:$C,0)))</f>
        <v>industry-ag-main.html#fuel-switching</v>
      </c>
      <c r="R1121" s="363" t="str">
        <f>IF(ISBLANK(INDEX('Policy Characteristics'!L:L,MATCH($C1121,'Policy Characteristics'!$C:$C,0))),"",INDEX('Policy Characteristics'!L:L,MATCH($C1121,'Policy Characteristics'!$C:$C,0)))</f>
        <v>industry-elec-and-hydrogen.html</v>
      </c>
    </row>
    <row r="1122" spans="1:18" s="350" customFormat="1" ht="19.95" customHeight="1">
      <c r="A1122" s="363" t="str">
        <f>IF(ISBLANK(INDEX('Policy Characteristics'!A:A,MATCH($C1122,'Policy Characteristics'!$C:$C,0))),"",INDEX('Policy Characteristics'!A:A,MATCH($C1122,'Policy Characteristics'!$C:$C,0)))</f>
        <v>Industry</v>
      </c>
      <c r="B1122" s="375" t="str">
        <f>IF(ISBLANK(INDEX('Policy Characteristics'!B:B,MATCH($C1122,'Policy Characteristics'!$C:$C,0))),"",INDEX('Policy Characteristics'!B:B,MATCH($C1122,'Policy Characteristics'!$C:$C,0)))</f>
        <v>Hydrogen Combustion</v>
      </c>
      <c r="C1122" s="363" t="str">
        <f t="shared" si="45"/>
        <v>Fraction of Eligible Industrial Energy Use Shifted to Hydrogen</v>
      </c>
      <c r="D1122" s="356" t="s">
        <v>847</v>
      </c>
      <c r="E1122" t="s">
        <v>899</v>
      </c>
      <c r="F1122" t="s">
        <v>848</v>
      </c>
      <c r="G1122" s="255" t="s">
        <v>900</v>
      </c>
      <c r="H1122" s="18">
        <v>2042</v>
      </c>
      <c r="I1122" s="376" t="s">
        <v>741</v>
      </c>
      <c r="J1122" s="377" t="str">
        <f>IF(ISBLANK(INDEX('Policy Characteristics'!D:D,MATCH($C1122,'Policy Characteristics'!$C:$C,0))),"",INDEX('Policy Characteristics'!D:D,MATCH($C1122,'Policy Characteristics'!$C:$C,0)))</f>
        <v>Hydrogen Combustion</v>
      </c>
      <c r="K1122" s="363"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63" t="str">
        <f>IF(ISBLANK(INDEX('Policy Characteristics'!I:I,MATCH($C1122,'Policy Characteristics'!$C:$C,0))),"",INDEX('Policy Characteristics'!I:I,MATCH($C1122,'Policy Characteristics'!$C:$C,0)))</f>
        <v>% of fuel shifted</v>
      </c>
      <c r="P1122" s="363"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63" t="str">
        <f>IF(ISBLANK(INDEX('Policy Characteristics'!K:K,MATCH($C1122,'Policy Characteristics'!$C:$C,0))),"",INDEX('Policy Characteristics'!K:K,MATCH($C1122,'Policy Characteristics'!$C:$C,0)))</f>
        <v>industry-ag-main.html#fuel-switching</v>
      </c>
      <c r="R1122" s="363" t="str">
        <f>IF(ISBLANK(INDEX('Policy Characteristics'!L:L,MATCH($C1122,'Policy Characteristics'!$C:$C,0))),"",INDEX('Policy Characteristics'!L:L,MATCH($C1122,'Policy Characteristics'!$C:$C,0)))</f>
        <v>industry-elec-and-hydrogen.html</v>
      </c>
    </row>
    <row r="1123" spans="1:18" s="350" customFormat="1" ht="19.95" customHeight="1">
      <c r="A1123" s="363" t="str">
        <f>IF(ISBLANK(INDEX('Policy Characteristics'!A:A,MATCH($C1123,'Policy Characteristics'!$C:$C,0))),"",INDEX('Policy Characteristics'!A:A,MATCH($C1123,'Policy Characteristics'!$C:$C,0)))</f>
        <v>Industry</v>
      </c>
      <c r="B1123" s="375" t="str">
        <f>IF(ISBLANK(INDEX('Policy Characteristics'!B:B,MATCH($C1123,'Policy Characteristics'!$C:$C,0))),"",INDEX('Policy Characteristics'!B:B,MATCH($C1123,'Policy Characteristics'!$C:$C,0)))</f>
        <v>Hydrogen Combustion</v>
      </c>
      <c r="C1123" s="363" t="str">
        <f t="shared" si="45"/>
        <v>Fraction of Eligible Industrial Energy Use Shifted to Hydrogen</v>
      </c>
      <c r="D1123" s="356" t="s">
        <v>847</v>
      </c>
      <c r="E1123" t="s">
        <v>901</v>
      </c>
      <c r="F1123" t="s">
        <v>848</v>
      </c>
      <c r="G1123" s="255" t="s">
        <v>902</v>
      </c>
      <c r="H1123" s="18">
        <v>2043</v>
      </c>
      <c r="I1123" s="376" t="s">
        <v>731</v>
      </c>
      <c r="J1123" s="377" t="str">
        <f>IF(ISBLANK(INDEX('Policy Characteristics'!D:D,MATCH($C1123,'Policy Characteristics'!$C:$C,0))),"",INDEX('Policy Characteristics'!D:D,MATCH($C1123,'Policy Characteristics'!$C:$C,0)))</f>
        <v>Hydrogen Combustion</v>
      </c>
      <c r="K1123" s="363"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63" t="str">
        <f>IF(ISBLANK(INDEX('Policy Characteristics'!I:I,MATCH($C1123,'Policy Characteristics'!$C:$C,0))),"",INDEX('Policy Characteristics'!I:I,MATCH($C1123,'Policy Characteristics'!$C:$C,0)))</f>
        <v>% of fuel shifted</v>
      </c>
      <c r="P1123" s="363"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63" t="str">
        <f>IF(ISBLANK(INDEX('Policy Characteristics'!K:K,MATCH($C1123,'Policy Characteristics'!$C:$C,0))),"",INDEX('Policy Characteristics'!K:K,MATCH($C1123,'Policy Characteristics'!$C:$C,0)))</f>
        <v>industry-ag-main.html#fuel-switching</v>
      </c>
      <c r="R1123" s="363" t="str">
        <f>IF(ISBLANK(INDEX('Policy Characteristics'!L:L,MATCH($C1123,'Policy Characteristics'!$C:$C,0))),"",INDEX('Policy Characteristics'!L:L,MATCH($C1123,'Policy Characteristics'!$C:$C,0)))</f>
        <v>industry-elec-and-hydrogen.html</v>
      </c>
    </row>
    <row r="1124" spans="1:18" s="350" customFormat="1" ht="19.95" customHeight="1">
      <c r="A1124" s="363" t="str">
        <f>IF(ISBLANK(INDEX('Policy Characteristics'!A:A,MATCH($C1124,'Policy Characteristics'!$C:$C,0))),"",INDEX('Policy Characteristics'!A:A,MATCH($C1124,'Policy Characteristics'!$C:$C,0)))</f>
        <v>Industry</v>
      </c>
      <c r="B1124" s="375" t="str">
        <f>IF(ISBLANK(INDEX('Policy Characteristics'!B:B,MATCH($C1124,'Policy Characteristics'!$C:$C,0))),"",INDEX('Policy Characteristics'!B:B,MATCH($C1124,'Policy Characteristics'!$C:$C,0)))</f>
        <v>Hydrogen Combustion</v>
      </c>
      <c r="C1124" s="363" t="str">
        <f t="shared" si="45"/>
        <v>Fraction of Eligible Industrial Energy Use Shifted to Hydrogen</v>
      </c>
      <c r="D1124" s="356" t="s">
        <v>847</v>
      </c>
      <c r="E1124" t="s">
        <v>903</v>
      </c>
      <c r="F1124" t="s">
        <v>848</v>
      </c>
      <c r="G1124" s="255" t="s">
        <v>904</v>
      </c>
      <c r="H1124" s="18">
        <v>2044</v>
      </c>
      <c r="I1124" s="376" t="s">
        <v>741</v>
      </c>
      <c r="J1124" s="377" t="str">
        <f>IF(ISBLANK(INDEX('Policy Characteristics'!D:D,MATCH($C1124,'Policy Characteristics'!$C:$C,0))),"",INDEX('Policy Characteristics'!D:D,MATCH($C1124,'Policy Characteristics'!$C:$C,0)))</f>
        <v>Hydrogen Combustion</v>
      </c>
      <c r="K1124" s="363"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63" t="str">
        <f>IF(ISBLANK(INDEX('Policy Characteristics'!I:I,MATCH($C1124,'Policy Characteristics'!$C:$C,0))),"",INDEX('Policy Characteristics'!I:I,MATCH($C1124,'Policy Characteristics'!$C:$C,0)))</f>
        <v>% of fuel shifted</v>
      </c>
      <c r="P1124" s="363"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63" t="str">
        <f>IF(ISBLANK(INDEX('Policy Characteristics'!K:K,MATCH($C1124,'Policy Characteristics'!$C:$C,0))),"",INDEX('Policy Characteristics'!K:K,MATCH($C1124,'Policy Characteristics'!$C:$C,0)))</f>
        <v>industry-ag-main.html#fuel-switching</v>
      </c>
      <c r="R1124" s="363" t="str">
        <f>IF(ISBLANK(INDEX('Policy Characteristics'!L:L,MATCH($C1124,'Policy Characteristics'!$C:$C,0))),"",INDEX('Policy Characteristics'!L:L,MATCH($C1124,'Policy Characteristics'!$C:$C,0)))</f>
        <v>industry-elec-and-hydrogen.html</v>
      </c>
    </row>
    <row r="1125" spans="1:18" s="350" customFormat="1" ht="19.95" customHeight="1">
      <c r="A1125" s="363" t="str">
        <f>IF(ISBLANK(INDEX('Policy Characteristics'!A:A,MATCH($C1125,'Policy Characteristics'!$C:$C,0))),"",INDEX('Policy Characteristics'!A:A,MATCH($C1125,'Policy Characteristics'!$C:$C,0)))</f>
        <v>Industry</v>
      </c>
      <c r="B1125" s="375" t="str">
        <f>IF(ISBLANK(INDEX('Policy Characteristics'!B:B,MATCH($C1125,'Policy Characteristics'!$C:$C,0))),"",INDEX('Policy Characteristics'!B:B,MATCH($C1125,'Policy Characteristics'!$C:$C,0)))</f>
        <v>Hydrogen Combustion</v>
      </c>
      <c r="C1125" s="363" t="str">
        <f t="shared" si="45"/>
        <v>Fraction of Eligible Industrial Energy Use Shifted to Hydrogen</v>
      </c>
      <c r="D1125" s="356" t="s">
        <v>847</v>
      </c>
      <c r="E1125" t="s">
        <v>905</v>
      </c>
      <c r="F1125" t="s">
        <v>848</v>
      </c>
      <c r="G1125" s="255" t="s">
        <v>906</v>
      </c>
      <c r="H1125" s="18">
        <v>2045</v>
      </c>
      <c r="I1125" s="376" t="s">
        <v>741</v>
      </c>
      <c r="J1125" s="377" t="str">
        <f>IF(ISBLANK(INDEX('Policy Characteristics'!D:D,MATCH($C1125,'Policy Characteristics'!$C:$C,0))),"",INDEX('Policy Characteristics'!D:D,MATCH($C1125,'Policy Characteristics'!$C:$C,0)))</f>
        <v>Hydrogen Combustion</v>
      </c>
      <c r="K1125" s="363"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63" t="str">
        <f>IF(ISBLANK(INDEX('Policy Characteristics'!I:I,MATCH($C1125,'Policy Characteristics'!$C:$C,0))),"",INDEX('Policy Characteristics'!I:I,MATCH($C1125,'Policy Characteristics'!$C:$C,0)))</f>
        <v>% of fuel shifted</v>
      </c>
      <c r="P1125" s="363"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63" t="str">
        <f>IF(ISBLANK(INDEX('Policy Characteristics'!K:K,MATCH($C1125,'Policy Characteristics'!$C:$C,0))),"",INDEX('Policy Characteristics'!K:K,MATCH($C1125,'Policy Characteristics'!$C:$C,0)))</f>
        <v>industry-ag-main.html#fuel-switching</v>
      </c>
      <c r="R1125" s="363" t="str">
        <f>IF(ISBLANK(INDEX('Policy Characteristics'!L:L,MATCH($C1125,'Policy Characteristics'!$C:$C,0))),"",INDEX('Policy Characteristics'!L:L,MATCH($C1125,'Policy Characteristics'!$C:$C,0)))</f>
        <v>industry-elec-and-hydrogen.html</v>
      </c>
    </row>
    <row r="1126" spans="1:18" s="350" customFormat="1" ht="19.95" customHeight="1">
      <c r="A1126" s="363" t="str">
        <f>IF(ISBLANK(INDEX('Policy Characteristics'!A:A,MATCH($C1126,'Policy Characteristics'!$C:$C,0))),"",INDEX('Policy Characteristics'!A:A,MATCH($C1126,'Policy Characteristics'!$C:$C,0)))</f>
        <v>Industry</v>
      </c>
      <c r="B1126" s="375" t="str">
        <f>IF(ISBLANK(INDEX('Policy Characteristics'!B:B,MATCH($C1126,'Policy Characteristics'!$C:$C,0))),"",INDEX('Policy Characteristics'!B:B,MATCH($C1126,'Policy Characteristics'!$C:$C,0)))</f>
        <v>Hydrogen Combustion</v>
      </c>
      <c r="C1126" s="363" t="str">
        <f t="shared" si="45"/>
        <v>Fraction of Eligible Industrial Energy Use Shifted to Hydrogen</v>
      </c>
      <c r="D1126" s="356" t="s">
        <v>847</v>
      </c>
      <c r="E1126" t="s">
        <v>907</v>
      </c>
      <c r="F1126" t="s">
        <v>848</v>
      </c>
      <c r="G1126" s="255" t="s">
        <v>908</v>
      </c>
      <c r="H1126" s="18">
        <v>2046</v>
      </c>
      <c r="I1126" s="376" t="s">
        <v>741</v>
      </c>
      <c r="J1126" s="377" t="str">
        <f>IF(ISBLANK(INDEX('Policy Characteristics'!D:D,MATCH($C1126,'Policy Characteristics'!$C:$C,0))),"",INDEX('Policy Characteristics'!D:D,MATCH($C1126,'Policy Characteristics'!$C:$C,0)))</f>
        <v>Hydrogen Combustion</v>
      </c>
      <c r="K1126" s="363"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63" t="str">
        <f>IF(ISBLANK(INDEX('Policy Characteristics'!I:I,MATCH($C1126,'Policy Characteristics'!$C:$C,0))),"",INDEX('Policy Characteristics'!I:I,MATCH($C1126,'Policy Characteristics'!$C:$C,0)))</f>
        <v>% of fuel shifted</v>
      </c>
      <c r="P1126" s="363"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63" t="str">
        <f>IF(ISBLANK(INDEX('Policy Characteristics'!K:K,MATCH($C1126,'Policy Characteristics'!$C:$C,0))),"",INDEX('Policy Characteristics'!K:K,MATCH($C1126,'Policy Characteristics'!$C:$C,0)))</f>
        <v>industry-ag-main.html#fuel-switching</v>
      </c>
      <c r="R1126" s="363" t="str">
        <f>IF(ISBLANK(INDEX('Policy Characteristics'!L:L,MATCH($C1126,'Policy Characteristics'!$C:$C,0))),"",INDEX('Policy Characteristics'!L:L,MATCH($C1126,'Policy Characteristics'!$C:$C,0)))</f>
        <v>industry-elec-and-hydrogen.html</v>
      </c>
    </row>
    <row r="1127" spans="1:18" s="350" customFormat="1" ht="19.95" customHeight="1">
      <c r="A1127" s="363" t="str">
        <f>IF(ISBLANK(INDEX('Policy Characteristics'!A:A,MATCH($C1127,'Policy Characteristics'!$C:$C,0))),"",INDEX('Policy Characteristics'!A:A,MATCH($C1127,'Policy Characteristics'!$C:$C,0)))</f>
        <v>Industry</v>
      </c>
      <c r="B1127" s="375" t="str">
        <f>IF(ISBLANK(INDEX('Policy Characteristics'!B:B,MATCH($C1127,'Policy Characteristics'!$C:$C,0))),"",INDEX('Policy Characteristics'!B:B,MATCH($C1127,'Policy Characteristics'!$C:$C,0)))</f>
        <v>Hydrogen Combustion</v>
      </c>
      <c r="C1127" s="363" t="str">
        <f t="shared" si="45"/>
        <v>Fraction of Eligible Industrial Energy Use Shifted to Hydrogen</v>
      </c>
      <c r="D1127" s="356" t="s">
        <v>847</v>
      </c>
      <c r="E1127" t="s">
        <v>909</v>
      </c>
      <c r="F1127" t="s">
        <v>848</v>
      </c>
      <c r="G1127" s="255" t="s">
        <v>910</v>
      </c>
      <c r="H1127" s="18">
        <v>2047</v>
      </c>
      <c r="I1127" s="376" t="s">
        <v>741</v>
      </c>
      <c r="J1127" s="377" t="str">
        <f>IF(ISBLANK(INDEX('Policy Characteristics'!D:D,MATCH($C1127,'Policy Characteristics'!$C:$C,0))),"",INDEX('Policy Characteristics'!D:D,MATCH($C1127,'Policy Characteristics'!$C:$C,0)))</f>
        <v>Hydrogen Combustion</v>
      </c>
      <c r="K1127" s="363"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63" t="str">
        <f>IF(ISBLANK(INDEX('Policy Characteristics'!I:I,MATCH($C1127,'Policy Characteristics'!$C:$C,0))),"",INDEX('Policy Characteristics'!I:I,MATCH($C1127,'Policy Characteristics'!$C:$C,0)))</f>
        <v>% of fuel shifted</v>
      </c>
      <c r="P1127" s="363"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63" t="str">
        <f>IF(ISBLANK(INDEX('Policy Characteristics'!K:K,MATCH($C1127,'Policy Characteristics'!$C:$C,0))),"",INDEX('Policy Characteristics'!K:K,MATCH($C1127,'Policy Characteristics'!$C:$C,0)))</f>
        <v>industry-ag-main.html#fuel-switching</v>
      </c>
      <c r="R1127" s="363" t="str">
        <f>IF(ISBLANK(INDEX('Policy Characteristics'!L:L,MATCH($C1127,'Policy Characteristics'!$C:$C,0))),"",INDEX('Policy Characteristics'!L:L,MATCH($C1127,'Policy Characteristics'!$C:$C,0)))</f>
        <v>industry-elec-and-hydrogen.html</v>
      </c>
    </row>
    <row r="1128" spans="1:18" s="350" customFormat="1" ht="19.95" customHeight="1">
      <c r="A1128" s="363" t="str">
        <f>IF(ISBLANK(INDEX('Policy Characteristics'!A:A,MATCH($C1128,'Policy Characteristics'!$C:$C,0))),"",INDEX('Policy Characteristics'!A:A,MATCH($C1128,'Policy Characteristics'!$C:$C,0)))</f>
        <v>Industry</v>
      </c>
      <c r="B1128" s="375" t="str">
        <f>IF(ISBLANK(INDEX('Policy Characteristics'!B:B,MATCH($C1128,'Policy Characteristics'!$C:$C,0))),"",INDEX('Policy Characteristics'!B:B,MATCH($C1128,'Policy Characteristics'!$C:$C,0)))</f>
        <v>Hydrogen Combustion</v>
      </c>
      <c r="C1128" s="363" t="str">
        <f t="shared" si="45"/>
        <v>Fraction of Eligible Industrial Energy Use Shifted to Hydrogen</v>
      </c>
      <c r="D1128" s="356" t="s">
        <v>847</v>
      </c>
      <c r="E1128" t="s">
        <v>911</v>
      </c>
      <c r="F1128" t="s">
        <v>848</v>
      </c>
      <c r="G1128" s="255" t="s">
        <v>912</v>
      </c>
      <c r="H1128" s="18">
        <v>2048</v>
      </c>
      <c r="I1128" s="376" t="s">
        <v>741</v>
      </c>
      <c r="J1128" s="377" t="str">
        <f>IF(ISBLANK(INDEX('Policy Characteristics'!D:D,MATCH($C1128,'Policy Characteristics'!$C:$C,0))),"",INDEX('Policy Characteristics'!D:D,MATCH($C1128,'Policy Characteristics'!$C:$C,0)))</f>
        <v>Hydrogen Combustion</v>
      </c>
      <c r="K1128" s="363"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63" t="str">
        <f>IF(ISBLANK(INDEX('Policy Characteristics'!I:I,MATCH($C1128,'Policy Characteristics'!$C:$C,0))),"",INDEX('Policy Characteristics'!I:I,MATCH($C1128,'Policy Characteristics'!$C:$C,0)))</f>
        <v>% of fuel shifted</v>
      </c>
      <c r="P1128" s="363"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63" t="str">
        <f>IF(ISBLANK(INDEX('Policy Characteristics'!K:K,MATCH($C1128,'Policy Characteristics'!$C:$C,0))),"",INDEX('Policy Characteristics'!K:K,MATCH($C1128,'Policy Characteristics'!$C:$C,0)))</f>
        <v>industry-ag-main.html#fuel-switching</v>
      </c>
      <c r="R1128" s="363" t="str">
        <f>IF(ISBLANK(INDEX('Policy Characteristics'!L:L,MATCH($C1128,'Policy Characteristics'!$C:$C,0))),"",INDEX('Policy Characteristics'!L:L,MATCH($C1128,'Policy Characteristics'!$C:$C,0)))</f>
        <v>industry-elec-and-hydrogen.html</v>
      </c>
    </row>
    <row r="1129" spans="1:18" s="350" customFormat="1" ht="19.95" customHeight="1">
      <c r="A1129" s="363" t="str">
        <f>IF(ISBLANK(INDEX('Policy Characteristics'!A:A,MATCH($C1129,'Policy Characteristics'!$C:$C,0))),"",INDEX('Policy Characteristics'!A:A,MATCH($C1129,'Policy Characteristics'!$C:$C,0)))</f>
        <v>Industry</v>
      </c>
      <c r="B1129" s="375" t="str">
        <f>IF(ISBLANK(INDEX('Policy Characteristics'!B:B,MATCH($C1129,'Policy Characteristics'!$C:$C,0))),"",INDEX('Policy Characteristics'!B:B,MATCH($C1129,'Policy Characteristics'!$C:$C,0)))</f>
        <v>Hydrogen Combustion</v>
      </c>
      <c r="C1129" s="363" t="str">
        <f t="shared" si="45"/>
        <v>Fraction of Eligible Industrial Energy Use Shifted to Hydrogen</v>
      </c>
      <c r="D1129" s="356" t="s">
        <v>847</v>
      </c>
      <c r="E1129" t="s">
        <v>913</v>
      </c>
      <c r="F1129" t="s">
        <v>848</v>
      </c>
      <c r="G1129" s="255" t="s">
        <v>913</v>
      </c>
      <c r="H1129" s="18">
        <v>2049</v>
      </c>
      <c r="I1129" s="376" t="s">
        <v>741</v>
      </c>
      <c r="J1129" s="377" t="str">
        <f>IF(ISBLANK(INDEX('Policy Characteristics'!D:D,MATCH($C1129,'Policy Characteristics'!$C:$C,0))),"",INDEX('Policy Characteristics'!D:D,MATCH($C1129,'Policy Characteristics'!$C:$C,0)))</f>
        <v>Hydrogen Combustion</v>
      </c>
      <c r="K1129" s="363"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63" t="str">
        <f>IF(ISBLANK(INDEX('Policy Characteristics'!I:I,MATCH($C1129,'Policy Characteristics'!$C:$C,0))),"",INDEX('Policy Characteristics'!I:I,MATCH($C1129,'Policy Characteristics'!$C:$C,0)))</f>
        <v>% of fuel shifted</v>
      </c>
      <c r="P1129" s="363"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63" t="str">
        <f>IF(ISBLANK(INDEX('Policy Characteristics'!K:K,MATCH($C1129,'Policy Characteristics'!$C:$C,0))),"",INDEX('Policy Characteristics'!K:K,MATCH($C1129,'Policy Characteristics'!$C:$C,0)))</f>
        <v>industry-ag-main.html#fuel-switching</v>
      </c>
      <c r="R1129" s="363" t="str">
        <f>IF(ISBLANK(INDEX('Policy Characteristics'!L:L,MATCH($C1129,'Policy Characteristics'!$C:$C,0))),"",INDEX('Policy Characteristics'!L:L,MATCH($C1129,'Policy Characteristics'!$C:$C,0)))</f>
        <v>industry-elec-and-hydrogen.html</v>
      </c>
    </row>
    <row r="1130" spans="1:18" s="350" customFormat="1" ht="19.95" customHeight="1">
      <c r="A1130" s="363" t="str">
        <f>IF(ISBLANK(INDEX('Policy Characteristics'!A:A,MATCH($C1130,'Policy Characteristics'!$C:$C,0))),"",INDEX('Policy Characteristics'!A:A,MATCH($C1130,'Policy Characteristics'!$C:$C,0)))</f>
        <v>Industry</v>
      </c>
      <c r="B1130" s="375" t="str">
        <f>IF(ISBLANK(INDEX('Policy Characteristics'!B:B,MATCH($C1130,'Policy Characteristics'!$C:$C,0))),"",INDEX('Policy Characteristics'!B:B,MATCH($C1130,'Policy Characteristics'!$C:$C,0)))</f>
        <v>Hydrogen Combustion</v>
      </c>
      <c r="C1130" s="363" t="str">
        <f t="shared" si="45"/>
        <v>Fraction of Eligible Industrial Energy Use Shifted to Hydrogen</v>
      </c>
      <c r="D1130" s="356" t="s">
        <v>849</v>
      </c>
      <c r="E1130" t="s">
        <v>899</v>
      </c>
      <c r="F1130" t="s">
        <v>850</v>
      </c>
      <c r="G1130" s="255" t="s">
        <v>900</v>
      </c>
      <c r="H1130" s="18">
        <v>2050</v>
      </c>
      <c r="I1130" s="376" t="s">
        <v>731</v>
      </c>
      <c r="J1130" s="377" t="str">
        <f>IF(ISBLANK(INDEX('Policy Characteristics'!D:D,MATCH($C1130,'Policy Characteristics'!$C:$C,0))),"",INDEX('Policy Characteristics'!D:D,MATCH($C1130,'Policy Characteristics'!$C:$C,0)))</f>
        <v>Hydrogen Combustion</v>
      </c>
      <c r="K1130" s="363"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63" t="str">
        <f>IF(ISBLANK(INDEX('Policy Characteristics'!I:I,MATCH($C1130,'Policy Characteristics'!$C:$C,0))),"",INDEX('Policy Characteristics'!I:I,MATCH($C1130,'Policy Characteristics'!$C:$C,0)))</f>
        <v>% of fuel shifted</v>
      </c>
      <c r="P1130" s="363"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63" t="str">
        <f>IF(ISBLANK(INDEX('Policy Characteristics'!K:K,MATCH($C1130,'Policy Characteristics'!$C:$C,0))),"",INDEX('Policy Characteristics'!K:K,MATCH($C1130,'Policy Characteristics'!$C:$C,0)))</f>
        <v>industry-ag-main.html#fuel-switching</v>
      </c>
      <c r="R1130" s="363" t="str">
        <f>IF(ISBLANK(INDEX('Policy Characteristics'!L:L,MATCH($C1130,'Policy Characteristics'!$C:$C,0))),"",INDEX('Policy Characteristics'!L:L,MATCH($C1130,'Policy Characteristics'!$C:$C,0)))</f>
        <v>industry-elec-and-hydrogen.html</v>
      </c>
    </row>
    <row r="1131" spans="1:18" s="350" customFormat="1" ht="19.95" customHeight="1">
      <c r="A1131" s="363" t="str">
        <f>IF(ISBLANK(INDEX('Policy Characteristics'!A:A,MATCH($C1131,'Policy Characteristics'!$C:$C,0))),"",INDEX('Policy Characteristics'!A:A,MATCH($C1131,'Policy Characteristics'!$C:$C,0)))</f>
        <v>Industry</v>
      </c>
      <c r="B1131" s="375" t="str">
        <f>IF(ISBLANK(INDEX('Policy Characteristics'!B:B,MATCH($C1131,'Policy Characteristics'!$C:$C,0))),"",INDEX('Policy Characteristics'!B:B,MATCH($C1131,'Policy Characteristics'!$C:$C,0)))</f>
        <v>Hydrogen Combustion</v>
      </c>
      <c r="C1131" s="363" t="str">
        <f t="shared" si="45"/>
        <v>Fraction of Eligible Industrial Energy Use Shifted to Hydrogen</v>
      </c>
      <c r="D1131" s="356" t="s">
        <v>849</v>
      </c>
      <c r="E1131" t="s">
        <v>901</v>
      </c>
      <c r="F1131" t="s">
        <v>850</v>
      </c>
      <c r="G1131" s="255" t="s">
        <v>902</v>
      </c>
      <c r="H1131" s="18">
        <v>2051</v>
      </c>
      <c r="I1131" s="376" t="s">
        <v>731</v>
      </c>
      <c r="J1131" s="377" t="str">
        <f>IF(ISBLANK(INDEX('Policy Characteristics'!D:D,MATCH($C1131,'Policy Characteristics'!$C:$C,0))),"",INDEX('Policy Characteristics'!D:D,MATCH($C1131,'Policy Characteristics'!$C:$C,0)))</f>
        <v>Hydrogen Combustion</v>
      </c>
      <c r="K1131" s="363"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63" t="str">
        <f>IF(ISBLANK(INDEX('Policy Characteristics'!I:I,MATCH($C1131,'Policy Characteristics'!$C:$C,0))),"",INDEX('Policy Characteristics'!I:I,MATCH($C1131,'Policy Characteristics'!$C:$C,0)))</f>
        <v>% of fuel shifted</v>
      </c>
      <c r="P1131" s="363"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63" t="str">
        <f>IF(ISBLANK(INDEX('Policy Characteristics'!K:K,MATCH($C1131,'Policy Characteristics'!$C:$C,0))),"",INDEX('Policy Characteristics'!K:K,MATCH($C1131,'Policy Characteristics'!$C:$C,0)))</f>
        <v>industry-ag-main.html#fuel-switching</v>
      </c>
      <c r="R1131" s="363" t="str">
        <f>IF(ISBLANK(INDEX('Policy Characteristics'!L:L,MATCH($C1131,'Policy Characteristics'!$C:$C,0))),"",INDEX('Policy Characteristics'!L:L,MATCH($C1131,'Policy Characteristics'!$C:$C,0)))</f>
        <v>industry-elec-and-hydrogen.html</v>
      </c>
    </row>
    <row r="1132" spans="1:18" s="350" customFormat="1" ht="19.95" customHeight="1">
      <c r="A1132" s="363" t="str">
        <f>IF(ISBLANK(INDEX('Policy Characteristics'!A:A,MATCH($C1132,'Policy Characteristics'!$C:$C,0))),"",INDEX('Policy Characteristics'!A:A,MATCH($C1132,'Policy Characteristics'!$C:$C,0)))</f>
        <v>Industry</v>
      </c>
      <c r="B1132" s="375" t="str">
        <f>IF(ISBLANK(INDEX('Policy Characteristics'!B:B,MATCH($C1132,'Policy Characteristics'!$C:$C,0))),"",INDEX('Policy Characteristics'!B:B,MATCH($C1132,'Policy Characteristics'!$C:$C,0)))</f>
        <v>Hydrogen Combustion</v>
      </c>
      <c r="C1132" s="363" t="str">
        <f t="shared" si="45"/>
        <v>Fraction of Eligible Industrial Energy Use Shifted to Hydrogen</v>
      </c>
      <c r="D1132" s="356" t="s">
        <v>849</v>
      </c>
      <c r="E1132" t="s">
        <v>903</v>
      </c>
      <c r="F1132" t="s">
        <v>850</v>
      </c>
      <c r="G1132" s="255" t="s">
        <v>904</v>
      </c>
      <c r="H1132" s="18">
        <v>2052</v>
      </c>
      <c r="I1132" s="376" t="s">
        <v>731</v>
      </c>
      <c r="J1132" s="377" t="str">
        <f>IF(ISBLANK(INDEX('Policy Characteristics'!D:D,MATCH($C1132,'Policy Characteristics'!$C:$C,0))),"",INDEX('Policy Characteristics'!D:D,MATCH($C1132,'Policy Characteristics'!$C:$C,0)))</f>
        <v>Hydrogen Combustion</v>
      </c>
      <c r="K1132" s="363"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63" t="str">
        <f>IF(ISBLANK(INDEX('Policy Characteristics'!I:I,MATCH($C1132,'Policy Characteristics'!$C:$C,0))),"",INDEX('Policy Characteristics'!I:I,MATCH($C1132,'Policy Characteristics'!$C:$C,0)))</f>
        <v>% of fuel shifted</v>
      </c>
      <c r="P1132" s="363"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63" t="str">
        <f>IF(ISBLANK(INDEX('Policy Characteristics'!K:K,MATCH($C1132,'Policy Characteristics'!$C:$C,0))),"",INDEX('Policy Characteristics'!K:K,MATCH($C1132,'Policy Characteristics'!$C:$C,0)))</f>
        <v>industry-ag-main.html#fuel-switching</v>
      </c>
      <c r="R1132" s="363" t="str">
        <f>IF(ISBLANK(INDEX('Policy Characteristics'!L:L,MATCH($C1132,'Policy Characteristics'!$C:$C,0))),"",INDEX('Policy Characteristics'!L:L,MATCH($C1132,'Policy Characteristics'!$C:$C,0)))</f>
        <v>industry-elec-and-hydrogen.html</v>
      </c>
    </row>
    <row r="1133" spans="1:18" s="350" customFormat="1" ht="19.95" customHeight="1">
      <c r="A1133" s="363" t="str">
        <f>IF(ISBLANK(INDEX('Policy Characteristics'!A:A,MATCH($C1133,'Policy Characteristics'!$C:$C,0))),"",INDEX('Policy Characteristics'!A:A,MATCH($C1133,'Policy Characteristics'!$C:$C,0)))</f>
        <v>Industry</v>
      </c>
      <c r="B1133" s="375" t="str">
        <f>IF(ISBLANK(INDEX('Policy Characteristics'!B:B,MATCH($C1133,'Policy Characteristics'!$C:$C,0))),"",INDEX('Policy Characteristics'!B:B,MATCH($C1133,'Policy Characteristics'!$C:$C,0)))</f>
        <v>Hydrogen Combustion</v>
      </c>
      <c r="C1133" s="363" t="str">
        <f t="shared" si="45"/>
        <v>Fraction of Eligible Industrial Energy Use Shifted to Hydrogen</v>
      </c>
      <c r="D1133" s="356" t="s">
        <v>849</v>
      </c>
      <c r="E1133" t="s">
        <v>905</v>
      </c>
      <c r="F1133" t="s">
        <v>850</v>
      </c>
      <c r="G1133" s="255" t="s">
        <v>906</v>
      </c>
      <c r="H1133" s="18">
        <v>2053</v>
      </c>
      <c r="I1133" s="376" t="s">
        <v>731</v>
      </c>
      <c r="J1133" s="377" t="str">
        <f>IF(ISBLANK(INDEX('Policy Characteristics'!D:D,MATCH($C1133,'Policy Characteristics'!$C:$C,0))),"",INDEX('Policy Characteristics'!D:D,MATCH($C1133,'Policy Characteristics'!$C:$C,0)))</f>
        <v>Hydrogen Combustion</v>
      </c>
      <c r="K1133" s="363"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63" t="str">
        <f>IF(ISBLANK(INDEX('Policy Characteristics'!I:I,MATCH($C1133,'Policy Characteristics'!$C:$C,0))),"",INDEX('Policy Characteristics'!I:I,MATCH($C1133,'Policy Characteristics'!$C:$C,0)))</f>
        <v>% of fuel shifted</v>
      </c>
      <c r="P1133" s="363"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63" t="str">
        <f>IF(ISBLANK(INDEX('Policy Characteristics'!K:K,MATCH($C1133,'Policy Characteristics'!$C:$C,0))),"",INDEX('Policy Characteristics'!K:K,MATCH($C1133,'Policy Characteristics'!$C:$C,0)))</f>
        <v>industry-ag-main.html#fuel-switching</v>
      </c>
      <c r="R1133" s="363" t="str">
        <f>IF(ISBLANK(INDEX('Policy Characteristics'!L:L,MATCH($C1133,'Policy Characteristics'!$C:$C,0))),"",INDEX('Policy Characteristics'!L:L,MATCH($C1133,'Policy Characteristics'!$C:$C,0)))</f>
        <v>industry-elec-and-hydrogen.html</v>
      </c>
    </row>
    <row r="1134" spans="1:18" s="350" customFormat="1" ht="19.95" customHeight="1">
      <c r="A1134" s="363" t="str">
        <f>IF(ISBLANK(INDEX('Policy Characteristics'!A:A,MATCH($C1134,'Policy Characteristics'!$C:$C,0))),"",INDEX('Policy Characteristics'!A:A,MATCH($C1134,'Policy Characteristics'!$C:$C,0)))</f>
        <v>Industry</v>
      </c>
      <c r="B1134" s="375" t="str">
        <f>IF(ISBLANK(INDEX('Policy Characteristics'!B:B,MATCH($C1134,'Policy Characteristics'!$C:$C,0))),"",INDEX('Policy Characteristics'!B:B,MATCH($C1134,'Policy Characteristics'!$C:$C,0)))</f>
        <v>Hydrogen Combustion</v>
      </c>
      <c r="C1134" s="363" t="str">
        <f t="shared" si="45"/>
        <v>Fraction of Eligible Industrial Energy Use Shifted to Hydrogen</v>
      </c>
      <c r="D1134" s="356" t="s">
        <v>849</v>
      </c>
      <c r="E1134" t="s">
        <v>907</v>
      </c>
      <c r="F1134" t="s">
        <v>850</v>
      </c>
      <c r="G1134" s="255" t="s">
        <v>908</v>
      </c>
      <c r="H1134" s="18">
        <v>2054</v>
      </c>
      <c r="I1134" s="376" t="s">
        <v>741</v>
      </c>
      <c r="J1134" s="377" t="str">
        <f>IF(ISBLANK(INDEX('Policy Characteristics'!D:D,MATCH($C1134,'Policy Characteristics'!$C:$C,0))),"",INDEX('Policy Characteristics'!D:D,MATCH($C1134,'Policy Characteristics'!$C:$C,0)))</f>
        <v>Hydrogen Combustion</v>
      </c>
      <c r="K1134" s="363"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63" t="str">
        <f>IF(ISBLANK(INDEX('Policy Characteristics'!I:I,MATCH($C1134,'Policy Characteristics'!$C:$C,0))),"",INDEX('Policy Characteristics'!I:I,MATCH($C1134,'Policy Characteristics'!$C:$C,0)))</f>
        <v>% of fuel shifted</v>
      </c>
      <c r="P1134" s="363"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63" t="str">
        <f>IF(ISBLANK(INDEX('Policy Characteristics'!K:K,MATCH($C1134,'Policy Characteristics'!$C:$C,0))),"",INDEX('Policy Characteristics'!K:K,MATCH($C1134,'Policy Characteristics'!$C:$C,0)))</f>
        <v>industry-ag-main.html#fuel-switching</v>
      </c>
      <c r="R1134" s="363" t="str">
        <f>IF(ISBLANK(INDEX('Policy Characteristics'!L:L,MATCH($C1134,'Policy Characteristics'!$C:$C,0))),"",INDEX('Policy Characteristics'!L:L,MATCH($C1134,'Policy Characteristics'!$C:$C,0)))</f>
        <v>industry-elec-and-hydrogen.html</v>
      </c>
    </row>
    <row r="1135" spans="1:18" s="350" customFormat="1" ht="19.95" customHeight="1">
      <c r="A1135" s="363" t="str">
        <f>IF(ISBLANK(INDEX('Policy Characteristics'!A:A,MATCH($C1135,'Policy Characteristics'!$C:$C,0))),"",INDEX('Policy Characteristics'!A:A,MATCH($C1135,'Policy Characteristics'!$C:$C,0)))</f>
        <v>Industry</v>
      </c>
      <c r="B1135" s="375" t="str">
        <f>IF(ISBLANK(INDEX('Policy Characteristics'!B:B,MATCH($C1135,'Policy Characteristics'!$C:$C,0))),"",INDEX('Policy Characteristics'!B:B,MATCH($C1135,'Policy Characteristics'!$C:$C,0)))</f>
        <v>Hydrogen Combustion</v>
      </c>
      <c r="C1135" s="363" t="str">
        <f t="shared" si="45"/>
        <v>Fraction of Eligible Industrial Energy Use Shifted to Hydrogen</v>
      </c>
      <c r="D1135" s="356" t="s">
        <v>849</v>
      </c>
      <c r="E1135" t="s">
        <v>909</v>
      </c>
      <c r="F1135" t="s">
        <v>850</v>
      </c>
      <c r="G1135" s="255" t="s">
        <v>910</v>
      </c>
      <c r="H1135" s="18">
        <v>2055</v>
      </c>
      <c r="I1135" s="376" t="s">
        <v>741</v>
      </c>
      <c r="J1135" s="377" t="str">
        <f>IF(ISBLANK(INDEX('Policy Characteristics'!D:D,MATCH($C1135,'Policy Characteristics'!$C:$C,0))),"",INDEX('Policy Characteristics'!D:D,MATCH($C1135,'Policy Characteristics'!$C:$C,0)))</f>
        <v>Hydrogen Combustion</v>
      </c>
      <c r="K1135" s="363"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63" t="str">
        <f>IF(ISBLANK(INDEX('Policy Characteristics'!I:I,MATCH($C1135,'Policy Characteristics'!$C:$C,0))),"",INDEX('Policy Characteristics'!I:I,MATCH($C1135,'Policy Characteristics'!$C:$C,0)))</f>
        <v>% of fuel shifted</v>
      </c>
      <c r="P1135" s="363"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63" t="str">
        <f>IF(ISBLANK(INDEX('Policy Characteristics'!K:K,MATCH($C1135,'Policy Characteristics'!$C:$C,0))),"",INDEX('Policy Characteristics'!K:K,MATCH($C1135,'Policy Characteristics'!$C:$C,0)))</f>
        <v>industry-ag-main.html#fuel-switching</v>
      </c>
      <c r="R1135" s="363" t="str">
        <f>IF(ISBLANK(INDEX('Policy Characteristics'!L:L,MATCH($C1135,'Policy Characteristics'!$C:$C,0))),"",INDEX('Policy Characteristics'!L:L,MATCH($C1135,'Policy Characteristics'!$C:$C,0)))</f>
        <v>industry-elec-and-hydrogen.html</v>
      </c>
    </row>
    <row r="1136" spans="1:18" s="350" customFormat="1" ht="19.95" customHeight="1">
      <c r="A1136" s="363" t="str">
        <f>IF(ISBLANK(INDEX('Policy Characteristics'!A:A,MATCH($C1136,'Policy Characteristics'!$C:$C,0))),"",INDEX('Policy Characteristics'!A:A,MATCH($C1136,'Policy Characteristics'!$C:$C,0)))</f>
        <v>Industry</v>
      </c>
      <c r="B1136" s="375" t="str">
        <f>IF(ISBLANK(INDEX('Policy Characteristics'!B:B,MATCH($C1136,'Policy Characteristics'!$C:$C,0))),"",INDEX('Policy Characteristics'!B:B,MATCH($C1136,'Policy Characteristics'!$C:$C,0)))</f>
        <v>Hydrogen Combustion</v>
      </c>
      <c r="C1136" s="363" t="str">
        <f t="shared" si="45"/>
        <v>Fraction of Eligible Industrial Energy Use Shifted to Hydrogen</v>
      </c>
      <c r="D1136" s="356" t="s">
        <v>849</v>
      </c>
      <c r="E1136" t="s">
        <v>911</v>
      </c>
      <c r="F1136" t="s">
        <v>850</v>
      </c>
      <c r="G1136" s="255" t="s">
        <v>912</v>
      </c>
      <c r="H1136" s="18">
        <v>2056</v>
      </c>
      <c r="I1136" s="376" t="s">
        <v>741</v>
      </c>
      <c r="J1136" s="377" t="str">
        <f>IF(ISBLANK(INDEX('Policy Characteristics'!D:D,MATCH($C1136,'Policy Characteristics'!$C:$C,0))),"",INDEX('Policy Characteristics'!D:D,MATCH($C1136,'Policy Characteristics'!$C:$C,0)))</f>
        <v>Hydrogen Combustion</v>
      </c>
      <c r="K1136" s="363"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63" t="str">
        <f>IF(ISBLANK(INDEX('Policy Characteristics'!I:I,MATCH($C1136,'Policy Characteristics'!$C:$C,0))),"",INDEX('Policy Characteristics'!I:I,MATCH($C1136,'Policy Characteristics'!$C:$C,0)))</f>
        <v>% of fuel shifted</v>
      </c>
      <c r="P1136" s="363"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63" t="str">
        <f>IF(ISBLANK(INDEX('Policy Characteristics'!K:K,MATCH($C1136,'Policy Characteristics'!$C:$C,0))),"",INDEX('Policy Characteristics'!K:K,MATCH($C1136,'Policy Characteristics'!$C:$C,0)))</f>
        <v>industry-ag-main.html#fuel-switching</v>
      </c>
      <c r="R1136" s="363" t="str">
        <f>IF(ISBLANK(INDEX('Policy Characteristics'!L:L,MATCH($C1136,'Policy Characteristics'!$C:$C,0))),"",INDEX('Policy Characteristics'!L:L,MATCH($C1136,'Policy Characteristics'!$C:$C,0)))</f>
        <v>industry-elec-and-hydrogen.html</v>
      </c>
    </row>
    <row r="1137" spans="1:18" s="350" customFormat="1" ht="19.95" customHeight="1">
      <c r="A1137" s="363" t="str">
        <f>IF(ISBLANK(INDEX('Policy Characteristics'!A:A,MATCH($C1137,'Policy Characteristics'!$C:$C,0))),"",INDEX('Policy Characteristics'!A:A,MATCH($C1137,'Policy Characteristics'!$C:$C,0)))</f>
        <v>Industry</v>
      </c>
      <c r="B1137" s="375" t="str">
        <f>IF(ISBLANK(INDEX('Policy Characteristics'!B:B,MATCH($C1137,'Policy Characteristics'!$C:$C,0))),"",INDEX('Policy Characteristics'!B:B,MATCH($C1137,'Policy Characteristics'!$C:$C,0)))</f>
        <v>Hydrogen Combustion</v>
      </c>
      <c r="C1137" s="363" t="str">
        <f t="shared" si="45"/>
        <v>Fraction of Eligible Industrial Energy Use Shifted to Hydrogen</v>
      </c>
      <c r="D1137" s="356" t="s">
        <v>849</v>
      </c>
      <c r="E1137" t="s">
        <v>913</v>
      </c>
      <c r="F1137" t="s">
        <v>850</v>
      </c>
      <c r="G1137" s="255" t="s">
        <v>913</v>
      </c>
      <c r="H1137" s="18">
        <v>2057</v>
      </c>
      <c r="I1137" s="376" t="s">
        <v>741</v>
      </c>
      <c r="J1137" s="377" t="str">
        <f>IF(ISBLANK(INDEX('Policy Characteristics'!D:D,MATCH($C1137,'Policy Characteristics'!$C:$C,0))),"",INDEX('Policy Characteristics'!D:D,MATCH($C1137,'Policy Characteristics'!$C:$C,0)))</f>
        <v>Hydrogen Combustion</v>
      </c>
      <c r="K1137" s="363"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63" t="str">
        <f>IF(ISBLANK(INDEX('Policy Characteristics'!I:I,MATCH($C1137,'Policy Characteristics'!$C:$C,0))),"",INDEX('Policy Characteristics'!I:I,MATCH($C1137,'Policy Characteristics'!$C:$C,0)))</f>
        <v>% of fuel shifted</v>
      </c>
      <c r="P1137" s="363"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63" t="str">
        <f>IF(ISBLANK(INDEX('Policy Characteristics'!K:K,MATCH($C1137,'Policy Characteristics'!$C:$C,0))),"",INDEX('Policy Characteristics'!K:K,MATCH($C1137,'Policy Characteristics'!$C:$C,0)))</f>
        <v>industry-ag-main.html#fuel-switching</v>
      </c>
      <c r="R1137" s="363" t="str">
        <f>IF(ISBLANK(INDEX('Policy Characteristics'!L:L,MATCH($C1137,'Policy Characteristics'!$C:$C,0))),"",INDEX('Policy Characteristics'!L:L,MATCH($C1137,'Policy Characteristics'!$C:$C,0)))</f>
        <v>industry-elec-and-hydrogen.html</v>
      </c>
    </row>
    <row r="1138" spans="1:18" s="350" customFormat="1" ht="19.95" customHeight="1">
      <c r="A1138" s="363" t="str">
        <f>IF(ISBLANK(INDEX('Policy Characteristics'!A:A,MATCH($C1138,'Policy Characteristics'!$C:$C,0))),"",INDEX('Policy Characteristics'!A:A,MATCH($C1138,'Policy Characteristics'!$C:$C,0)))</f>
        <v>Industry</v>
      </c>
      <c r="B1138" s="375" t="str">
        <f>IF(ISBLANK(INDEX('Policy Characteristics'!B:B,MATCH($C1138,'Policy Characteristics'!$C:$C,0))),"",INDEX('Policy Characteristics'!B:B,MATCH($C1138,'Policy Characteristics'!$C:$C,0)))</f>
        <v>Hydrogen Combustion</v>
      </c>
      <c r="C1138" s="363" t="str">
        <f t="shared" si="45"/>
        <v>Fraction of Eligible Industrial Energy Use Shifted to Hydrogen</v>
      </c>
      <c r="D1138" s="356" t="s">
        <v>851</v>
      </c>
      <c r="E1138" t="s">
        <v>899</v>
      </c>
      <c r="F1138" t="s">
        <v>852</v>
      </c>
      <c r="G1138" s="255" t="s">
        <v>900</v>
      </c>
      <c r="H1138" s="18">
        <v>2058</v>
      </c>
      <c r="I1138" s="376" t="s">
        <v>731</v>
      </c>
      <c r="J1138" s="377" t="str">
        <f>IF(ISBLANK(INDEX('Policy Characteristics'!D:D,MATCH($C1138,'Policy Characteristics'!$C:$C,0))),"",INDEX('Policy Characteristics'!D:D,MATCH($C1138,'Policy Characteristics'!$C:$C,0)))</f>
        <v>Hydrogen Combustion</v>
      </c>
      <c r="K1138" s="363"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63" t="str">
        <f>IF(ISBLANK(INDEX('Policy Characteristics'!I:I,MATCH($C1138,'Policy Characteristics'!$C:$C,0))),"",INDEX('Policy Characteristics'!I:I,MATCH($C1138,'Policy Characteristics'!$C:$C,0)))</f>
        <v>% of fuel shifted</v>
      </c>
      <c r="P1138" s="363"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63" t="str">
        <f>IF(ISBLANK(INDEX('Policy Characteristics'!K:K,MATCH($C1138,'Policy Characteristics'!$C:$C,0))),"",INDEX('Policy Characteristics'!K:K,MATCH($C1138,'Policy Characteristics'!$C:$C,0)))</f>
        <v>industry-ag-main.html#fuel-switching</v>
      </c>
      <c r="R1138" s="363" t="str">
        <f>IF(ISBLANK(INDEX('Policy Characteristics'!L:L,MATCH($C1138,'Policy Characteristics'!$C:$C,0))),"",INDEX('Policy Characteristics'!L:L,MATCH($C1138,'Policy Characteristics'!$C:$C,0)))</f>
        <v>industry-elec-and-hydrogen.html</v>
      </c>
    </row>
    <row r="1139" spans="1:18" s="350" customFormat="1" ht="19.95" customHeight="1">
      <c r="A1139" s="363" t="str">
        <f>IF(ISBLANK(INDEX('Policy Characteristics'!A:A,MATCH($C1139,'Policy Characteristics'!$C:$C,0))),"",INDEX('Policy Characteristics'!A:A,MATCH($C1139,'Policy Characteristics'!$C:$C,0)))</f>
        <v>Industry</v>
      </c>
      <c r="B1139" s="375" t="str">
        <f>IF(ISBLANK(INDEX('Policy Characteristics'!B:B,MATCH($C1139,'Policy Characteristics'!$C:$C,0))),"",INDEX('Policy Characteristics'!B:B,MATCH($C1139,'Policy Characteristics'!$C:$C,0)))</f>
        <v>Hydrogen Combustion</v>
      </c>
      <c r="C1139" s="363" t="str">
        <f t="shared" si="45"/>
        <v>Fraction of Eligible Industrial Energy Use Shifted to Hydrogen</v>
      </c>
      <c r="D1139" s="356" t="s">
        <v>851</v>
      </c>
      <c r="E1139" t="s">
        <v>901</v>
      </c>
      <c r="F1139" t="s">
        <v>852</v>
      </c>
      <c r="G1139" s="255" t="s">
        <v>902</v>
      </c>
      <c r="H1139" s="18">
        <v>2059</v>
      </c>
      <c r="I1139" s="376" t="s">
        <v>731</v>
      </c>
      <c r="J1139" s="377" t="str">
        <f>IF(ISBLANK(INDEX('Policy Characteristics'!D:D,MATCH($C1139,'Policy Characteristics'!$C:$C,0))),"",INDEX('Policy Characteristics'!D:D,MATCH($C1139,'Policy Characteristics'!$C:$C,0)))</f>
        <v>Hydrogen Combustion</v>
      </c>
      <c r="K1139" s="363"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63" t="str">
        <f>IF(ISBLANK(INDEX('Policy Characteristics'!I:I,MATCH($C1139,'Policy Characteristics'!$C:$C,0))),"",INDEX('Policy Characteristics'!I:I,MATCH($C1139,'Policy Characteristics'!$C:$C,0)))</f>
        <v>% of fuel shifted</v>
      </c>
      <c r="P1139" s="363"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63" t="str">
        <f>IF(ISBLANK(INDEX('Policy Characteristics'!K:K,MATCH($C1139,'Policy Characteristics'!$C:$C,0))),"",INDEX('Policy Characteristics'!K:K,MATCH($C1139,'Policy Characteristics'!$C:$C,0)))</f>
        <v>industry-ag-main.html#fuel-switching</v>
      </c>
      <c r="R1139" s="363" t="str">
        <f>IF(ISBLANK(INDEX('Policy Characteristics'!L:L,MATCH($C1139,'Policy Characteristics'!$C:$C,0))),"",INDEX('Policy Characteristics'!L:L,MATCH($C1139,'Policy Characteristics'!$C:$C,0)))</f>
        <v>industry-elec-and-hydrogen.html</v>
      </c>
    </row>
    <row r="1140" spans="1:18" s="350" customFormat="1" ht="19.95" customHeight="1">
      <c r="A1140" s="363" t="str">
        <f>IF(ISBLANK(INDEX('Policy Characteristics'!A:A,MATCH($C1140,'Policy Characteristics'!$C:$C,0))),"",INDEX('Policy Characteristics'!A:A,MATCH($C1140,'Policy Characteristics'!$C:$C,0)))</f>
        <v>Industry</v>
      </c>
      <c r="B1140" s="375" t="str">
        <f>IF(ISBLANK(INDEX('Policy Characteristics'!B:B,MATCH($C1140,'Policy Characteristics'!$C:$C,0))),"",INDEX('Policy Characteristics'!B:B,MATCH($C1140,'Policy Characteristics'!$C:$C,0)))</f>
        <v>Hydrogen Combustion</v>
      </c>
      <c r="C1140" s="363" t="str">
        <f t="shared" si="45"/>
        <v>Fraction of Eligible Industrial Energy Use Shifted to Hydrogen</v>
      </c>
      <c r="D1140" s="356" t="s">
        <v>851</v>
      </c>
      <c r="E1140" t="s">
        <v>903</v>
      </c>
      <c r="F1140" t="s">
        <v>852</v>
      </c>
      <c r="G1140" s="255" t="s">
        <v>904</v>
      </c>
      <c r="H1140" s="18">
        <v>2060</v>
      </c>
      <c r="I1140" s="376" t="s">
        <v>741</v>
      </c>
      <c r="J1140" s="377" t="str">
        <f>IF(ISBLANK(INDEX('Policy Characteristics'!D:D,MATCH($C1140,'Policy Characteristics'!$C:$C,0))),"",INDEX('Policy Characteristics'!D:D,MATCH($C1140,'Policy Characteristics'!$C:$C,0)))</f>
        <v>Hydrogen Combustion</v>
      </c>
      <c r="K1140" s="363"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63" t="str">
        <f>IF(ISBLANK(INDEX('Policy Characteristics'!I:I,MATCH($C1140,'Policy Characteristics'!$C:$C,0))),"",INDEX('Policy Characteristics'!I:I,MATCH($C1140,'Policy Characteristics'!$C:$C,0)))</f>
        <v>% of fuel shifted</v>
      </c>
      <c r="P1140" s="363"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63" t="str">
        <f>IF(ISBLANK(INDEX('Policy Characteristics'!K:K,MATCH($C1140,'Policy Characteristics'!$C:$C,0))),"",INDEX('Policy Characteristics'!K:K,MATCH($C1140,'Policy Characteristics'!$C:$C,0)))</f>
        <v>industry-ag-main.html#fuel-switching</v>
      </c>
      <c r="R1140" s="363" t="str">
        <f>IF(ISBLANK(INDEX('Policy Characteristics'!L:L,MATCH($C1140,'Policy Characteristics'!$C:$C,0))),"",INDEX('Policy Characteristics'!L:L,MATCH($C1140,'Policy Characteristics'!$C:$C,0)))</f>
        <v>industry-elec-and-hydrogen.html</v>
      </c>
    </row>
    <row r="1141" spans="1:18" s="350" customFormat="1" ht="19.95" customHeight="1">
      <c r="A1141" s="363" t="str">
        <f>IF(ISBLANK(INDEX('Policy Characteristics'!A:A,MATCH($C1141,'Policy Characteristics'!$C:$C,0))),"",INDEX('Policy Characteristics'!A:A,MATCH($C1141,'Policy Characteristics'!$C:$C,0)))</f>
        <v>Industry</v>
      </c>
      <c r="B1141" s="375" t="str">
        <f>IF(ISBLANK(INDEX('Policy Characteristics'!B:B,MATCH($C1141,'Policy Characteristics'!$C:$C,0))),"",INDEX('Policy Characteristics'!B:B,MATCH($C1141,'Policy Characteristics'!$C:$C,0)))</f>
        <v>Hydrogen Combustion</v>
      </c>
      <c r="C1141" s="363" t="str">
        <f t="shared" si="45"/>
        <v>Fraction of Eligible Industrial Energy Use Shifted to Hydrogen</v>
      </c>
      <c r="D1141" s="356" t="s">
        <v>851</v>
      </c>
      <c r="E1141" t="s">
        <v>905</v>
      </c>
      <c r="F1141" t="s">
        <v>852</v>
      </c>
      <c r="G1141" s="255" t="s">
        <v>906</v>
      </c>
      <c r="H1141" s="18">
        <v>2061</v>
      </c>
      <c r="I1141" s="376" t="s">
        <v>741</v>
      </c>
      <c r="J1141" s="377" t="str">
        <f>IF(ISBLANK(INDEX('Policy Characteristics'!D:D,MATCH($C1141,'Policy Characteristics'!$C:$C,0))),"",INDEX('Policy Characteristics'!D:D,MATCH($C1141,'Policy Characteristics'!$C:$C,0)))</f>
        <v>Hydrogen Combustion</v>
      </c>
      <c r="K1141" s="363"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63" t="str">
        <f>IF(ISBLANK(INDEX('Policy Characteristics'!I:I,MATCH($C1141,'Policy Characteristics'!$C:$C,0))),"",INDEX('Policy Characteristics'!I:I,MATCH($C1141,'Policy Characteristics'!$C:$C,0)))</f>
        <v>% of fuel shifted</v>
      </c>
      <c r="P1141" s="363"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63" t="str">
        <f>IF(ISBLANK(INDEX('Policy Characteristics'!K:K,MATCH($C1141,'Policy Characteristics'!$C:$C,0))),"",INDEX('Policy Characteristics'!K:K,MATCH($C1141,'Policy Characteristics'!$C:$C,0)))</f>
        <v>industry-ag-main.html#fuel-switching</v>
      </c>
      <c r="R1141" s="363" t="str">
        <f>IF(ISBLANK(INDEX('Policy Characteristics'!L:L,MATCH($C1141,'Policy Characteristics'!$C:$C,0))),"",INDEX('Policy Characteristics'!L:L,MATCH($C1141,'Policy Characteristics'!$C:$C,0)))</f>
        <v>industry-elec-and-hydrogen.html</v>
      </c>
    </row>
    <row r="1142" spans="1:18" s="350" customFormat="1" ht="19.95" customHeight="1">
      <c r="A1142" s="363" t="str">
        <f>IF(ISBLANK(INDEX('Policy Characteristics'!A:A,MATCH($C1142,'Policy Characteristics'!$C:$C,0))),"",INDEX('Policy Characteristics'!A:A,MATCH($C1142,'Policy Characteristics'!$C:$C,0)))</f>
        <v>Industry</v>
      </c>
      <c r="B1142" s="375" t="str">
        <f>IF(ISBLANK(INDEX('Policy Characteristics'!B:B,MATCH($C1142,'Policy Characteristics'!$C:$C,0))),"",INDEX('Policy Characteristics'!B:B,MATCH($C1142,'Policy Characteristics'!$C:$C,0)))</f>
        <v>Hydrogen Combustion</v>
      </c>
      <c r="C1142" s="363" t="str">
        <f t="shared" si="45"/>
        <v>Fraction of Eligible Industrial Energy Use Shifted to Hydrogen</v>
      </c>
      <c r="D1142" s="356" t="s">
        <v>851</v>
      </c>
      <c r="E1142" t="s">
        <v>907</v>
      </c>
      <c r="F1142" t="s">
        <v>852</v>
      </c>
      <c r="G1142" s="255" t="s">
        <v>908</v>
      </c>
      <c r="H1142" s="18">
        <v>2062</v>
      </c>
      <c r="I1142" s="376" t="s">
        <v>741</v>
      </c>
      <c r="J1142" s="377" t="str">
        <f>IF(ISBLANK(INDEX('Policy Characteristics'!D:D,MATCH($C1142,'Policy Characteristics'!$C:$C,0))),"",INDEX('Policy Characteristics'!D:D,MATCH($C1142,'Policy Characteristics'!$C:$C,0)))</f>
        <v>Hydrogen Combustion</v>
      </c>
      <c r="K1142" s="363"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63" t="str">
        <f>IF(ISBLANK(INDEX('Policy Characteristics'!I:I,MATCH($C1142,'Policy Characteristics'!$C:$C,0))),"",INDEX('Policy Characteristics'!I:I,MATCH($C1142,'Policy Characteristics'!$C:$C,0)))</f>
        <v>% of fuel shifted</v>
      </c>
      <c r="P1142" s="363"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63" t="str">
        <f>IF(ISBLANK(INDEX('Policy Characteristics'!K:K,MATCH($C1142,'Policy Characteristics'!$C:$C,0))),"",INDEX('Policy Characteristics'!K:K,MATCH($C1142,'Policy Characteristics'!$C:$C,0)))</f>
        <v>industry-ag-main.html#fuel-switching</v>
      </c>
      <c r="R1142" s="363" t="str">
        <f>IF(ISBLANK(INDEX('Policy Characteristics'!L:L,MATCH($C1142,'Policy Characteristics'!$C:$C,0))),"",INDEX('Policy Characteristics'!L:L,MATCH($C1142,'Policy Characteristics'!$C:$C,0)))</f>
        <v>industry-elec-and-hydrogen.html</v>
      </c>
    </row>
    <row r="1143" spans="1:18" s="350" customFormat="1" ht="19.95" customHeight="1">
      <c r="A1143" s="363" t="str">
        <f>IF(ISBLANK(INDEX('Policy Characteristics'!A:A,MATCH($C1143,'Policy Characteristics'!$C:$C,0))),"",INDEX('Policy Characteristics'!A:A,MATCH($C1143,'Policy Characteristics'!$C:$C,0)))</f>
        <v>Industry</v>
      </c>
      <c r="B1143" s="375" t="str">
        <f>IF(ISBLANK(INDEX('Policy Characteristics'!B:B,MATCH($C1143,'Policy Characteristics'!$C:$C,0))),"",INDEX('Policy Characteristics'!B:B,MATCH($C1143,'Policy Characteristics'!$C:$C,0)))</f>
        <v>Hydrogen Combustion</v>
      </c>
      <c r="C1143" s="363" t="str">
        <f t="shared" si="45"/>
        <v>Fraction of Eligible Industrial Energy Use Shifted to Hydrogen</v>
      </c>
      <c r="D1143" s="356" t="s">
        <v>851</v>
      </c>
      <c r="E1143" t="s">
        <v>909</v>
      </c>
      <c r="F1143" t="s">
        <v>852</v>
      </c>
      <c r="G1143" s="255" t="s">
        <v>910</v>
      </c>
      <c r="H1143" s="18">
        <v>2063</v>
      </c>
      <c r="I1143" s="376" t="s">
        <v>741</v>
      </c>
      <c r="J1143" s="377" t="str">
        <f>IF(ISBLANK(INDEX('Policy Characteristics'!D:D,MATCH($C1143,'Policy Characteristics'!$C:$C,0))),"",INDEX('Policy Characteristics'!D:D,MATCH($C1143,'Policy Characteristics'!$C:$C,0)))</f>
        <v>Hydrogen Combustion</v>
      </c>
      <c r="K1143" s="363"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63" t="str">
        <f>IF(ISBLANK(INDEX('Policy Characteristics'!I:I,MATCH($C1143,'Policy Characteristics'!$C:$C,0))),"",INDEX('Policy Characteristics'!I:I,MATCH($C1143,'Policy Characteristics'!$C:$C,0)))</f>
        <v>% of fuel shifted</v>
      </c>
      <c r="P1143" s="363"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63" t="str">
        <f>IF(ISBLANK(INDEX('Policy Characteristics'!K:K,MATCH($C1143,'Policy Characteristics'!$C:$C,0))),"",INDEX('Policy Characteristics'!K:K,MATCH($C1143,'Policy Characteristics'!$C:$C,0)))</f>
        <v>industry-ag-main.html#fuel-switching</v>
      </c>
      <c r="R1143" s="363" t="str">
        <f>IF(ISBLANK(INDEX('Policy Characteristics'!L:L,MATCH($C1143,'Policy Characteristics'!$C:$C,0))),"",INDEX('Policy Characteristics'!L:L,MATCH($C1143,'Policy Characteristics'!$C:$C,0)))</f>
        <v>industry-elec-and-hydrogen.html</v>
      </c>
    </row>
    <row r="1144" spans="1:18" s="350" customFormat="1" ht="19.95" customHeight="1">
      <c r="A1144" s="363" t="str">
        <f>IF(ISBLANK(INDEX('Policy Characteristics'!A:A,MATCH($C1144,'Policy Characteristics'!$C:$C,0))),"",INDEX('Policy Characteristics'!A:A,MATCH($C1144,'Policy Characteristics'!$C:$C,0)))</f>
        <v>Industry</v>
      </c>
      <c r="B1144" s="375" t="str">
        <f>IF(ISBLANK(INDEX('Policy Characteristics'!B:B,MATCH($C1144,'Policy Characteristics'!$C:$C,0))),"",INDEX('Policy Characteristics'!B:B,MATCH($C1144,'Policy Characteristics'!$C:$C,0)))</f>
        <v>Hydrogen Combustion</v>
      </c>
      <c r="C1144" s="363" t="str">
        <f t="shared" si="45"/>
        <v>Fraction of Eligible Industrial Energy Use Shifted to Hydrogen</v>
      </c>
      <c r="D1144" s="356" t="s">
        <v>851</v>
      </c>
      <c r="E1144" t="s">
        <v>911</v>
      </c>
      <c r="F1144" t="s">
        <v>852</v>
      </c>
      <c r="G1144" s="255" t="s">
        <v>912</v>
      </c>
      <c r="H1144" s="18">
        <v>2064</v>
      </c>
      <c r="I1144" s="376" t="s">
        <v>741</v>
      </c>
      <c r="J1144" s="377" t="str">
        <f>IF(ISBLANK(INDEX('Policy Characteristics'!D:D,MATCH($C1144,'Policy Characteristics'!$C:$C,0))),"",INDEX('Policy Characteristics'!D:D,MATCH($C1144,'Policy Characteristics'!$C:$C,0)))</f>
        <v>Hydrogen Combustion</v>
      </c>
      <c r="K1144" s="363"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63" t="str">
        <f>IF(ISBLANK(INDEX('Policy Characteristics'!I:I,MATCH($C1144,'Policy Characteristics'!$C:$C,0))),"",INDEX('Policy Characteristics'!I:I,MATCH($C1144,'Policy Characteristics'!$C:$C,0)))</f>
        <v>% of fuel shifted</v>
      </c>
      <c r="P1144" s="363"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63" t="str">
        <f>IF(ISBLANK(INDEX('Policy Characteristics'!K:K,MATCH($C1144,'Policy Characteristics'!$C:$C,0))),"",INDEX('Policy Characteristics'!K:K,MATCH($C1144,'Policy Characteristics'!$C:$C,0)))</f>
        <v>industry-ag-main.html#fuel-switching</v>
      </c>
      <c r="R1144" s="363" t="str">
        <f>IF(ISBLANK(INDEX('Policy Characteristics'!L:L,MATCH($C1144,'Policy Characteristics'!$C:$C,0))),"",INDEX('Policy Characteristics'!L:L,MATCH($C1144,'Policy Characteristics'!$C:$C,0)))</f>
        <v>industry-elec-and-hydrogen.html</v>
      </c>
    </row>
    <row r="1145" spans="1:18" s="350" customFormat="1" ht="19.95" customHeight="1">
      <c r="A1145" s="363" t="str">
        <f>IF(ISBLANK(INDEX('Policy Characteristics'!A:A,MATCH($C1145,'Policy Characteristics'!$C:$C,0))),"",INDEX('Policy Characteristics'!A:A,MATCH($C1145,'Policy Characteristics'!$C:$C,0)))</f>
        <v>Industry</v>
      </c>
      <c r="B1145" s="375" t="str">
        <f>IF(ISBLANK(INDEX('Policy Characteristics'!B:B,MATCH($C1145,'Policy Characteristics'!$C:$C,0))),"",INDEX('Policy Characteristics'!B:B,MATCH($C1145,'Policy Characteristics'!$C:$C,0)))</f>
        <v>Hydrogen Combustion</v>
      </c>
      <c r="C1145" s="363" t="str">
        <f t="shared" si="45"/>
        <v>Fraction of Eligible Industrial Energy Use Shifted to Hydrogen</v>
      </c>
      <c r="D1145" s="356" t="s">
        <v>851</v>
      </c>
      <c r="E1145" t="s">
        <v>913</v>
      </c>
      <c r="F1145" t="s">
        <v>852</v>
      </c>
      <c r="G1145" s="255" t="s">
        <v>913</v>
      </c>
      <c r="H1145" s="18">
        <v>2065</v>
      </c>
      <c r="I1145" s="376" t="s">
        <v>741</v>
      </c>
      <c r="J1145" s="377" t="str">
        <f>IF(ISBLANK(INDEX('Policy Characteristics'!D:D,MATCH($C1145,'Policy Characteristics'!$C:$C,0))),"",INDEX('Policy Characteristics'!D:D,MATCH($C1145,'Policy Characteristics'!$C:$C,0)))</f>
        <v>Hydrogen Combustion</v>
      </c>
      <c r="K1145" s="363"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63" t="str">
        <f>IF(ISBLANK(INDEX('Policy Characteristics'!I:I,MATCH($C1145,'Policy Characteristics'!$C:$C,0))),"",INDEX('Policy Characteristics'!I:I,MATCH($C1145,'Policy Characteristics'!$C:$C,0)))</f>
        <v>% of fuel shifted</v>
      </c>
      <c r="P1145" s="363"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63" t="str">
        <f>IF(ISBLANK(INDEX('Policy Characteristics'!K:K,MATCH($C1145,'Policy Characteristics'!$C:$C,0))),"",INDEX('Policy Characteristics'!K:K,MATCH($C1145,'Policy Characteristics'!$C:$C,0)))</f>
        <v>industry-ag-main.html#fuel-switching</v>
      </c>
      <c r="R1145" s="363" t="str">
        <f>IF(ISBLANK(INDEX('Policy Characteristics'!L:L,MATCH($C1145,'Policy Characteristics'!$C:$C,0))),"",INDEX('Policy Characteristics'!L:L,MATCH($C1145,'Policy Characteristics'!$C:$C,0)))</f>
        <v>industry-elec-and-hydrogen.html</v>
      </c>
    </row>
    <row r="1146" spans="1:18" s="350" customFormat="1" ht="19.95" customHeight="1">
      <c r="A1146" s="363" t="str">
        <f>IF(ISBLANK(INDEX('Policy Characteristics'!A:A,MATCH($C1146,'Policy Characteristics'!$C:$C,0))),"",INDEX('Policy Characteristics'!A:A,MATCH($C1146,'Policy Characteristics'!$C:$C,0)))</f>
        <v>Industry</v>
      </c>
      <c r="B1146" s="375" t="str">
        <f>IF(ISBLANK(INDEX('Policy Characteristics'!B:B,MATCH($C1146,'Policy Characteristics'!$C:$C,0))),"",INDEX('Policy Characteristics'!B:B,MATCH($C1146,'Policy Characteristics'!$C:$C,0)))</f>
        <v>Hydrogen Combustion</v>
      </c>
      <c r="C1146" s="363" t="str">
        <f t="shared" si="45"/>
        <v>Fraction of Eligible Industrial Energy Use Shifted to Hydrogen</v>
      </c>
      <c r="D1146" s="356" t="s">
        <v>853</v>
      </c>
      <c r="E1146" t="s">
        <v>899</v>
      </c>
      <c r="F1146" t="s">
        <v>854</v>
      </c>
      <c r="G1146" s="255" t="s">
        <v>900</v>
      </c>
      <c r="H1146" s="18">
        <v>2066</v>
      </c>
      <c r="I1146" s="376" t="s">
        <v>731</v>
      </c>
      <c r="J1146" s="377" t="str">
        <f>IF(ISBLANK(INDEX('Policy Characteristics'!D:D,MATCH($C1146,'Policy Characteristics'!$C:$C,0))),"",INDEX('Policy Characteristics'!D:D,MATCH($C1146,'Policy Characteristics'!$C:$C,0)))</f>
        <v>Hydrogen Combustion</v>
      </c>
      <c r="K1146" s="363"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63" t="str">
        <f>IF(ISBLANK(INDEX('Policy Characteristics'!I:I,MATCH($C1146,'Policy Characteristics'!$C:$C,0))),"",INDEX('Policy Characteristics'!I:I,MATCH($C1146,'Policy Characteristics'!$C:$C,0)))</f>
        <v>% of fuel shifted</v>
      </c>
      <c r="P1146" s="363"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63" t="str">
        <f>IF(ISBLANK(INDEX('Policy Characteristics'!K:K,MATCH($C1146,'Policy Characteristics'!$C:$C,0))),"",INDEX('Policy Characteristics'!K:K,MATCH($C1146,'Policy Characteristics'!$C:$C,0)))</f>
        <v>industry-ag-main.html#fuel-switching</v>
      </c>
      <c r="R1146" s="363" t="str">
        <f>IF(ISBLANK(INDEX('Policy Characteristics'!L:L,MATCH($C1146,'Policy Characteristics'!$C:$C,0))),"",INDEX('Policy Characteristics'!L:L,MATCH($C1146,'Policy Characteristics'!$C:$C,0)))</f>
        <v>industry-elec-and-hydrogen.html</v>
      </c>
    </row>
    <row r="1147" spans="1:18" s="350" customFormat="1" ht="19.95" customHeight="1">
      <c r="A1147" s="363" t="str">
        <f>IF(ISBLANK(INDEX('Policy Characteristics'!A:A,MATCH($C1147,'Policy Characteristics'!$C:$C,0))),"",INDEX('Policy Characteristics'!A:A,MATCH($C1147,'Policy Characteristics'!$C:$C,0)))</f>
        <v>Industry</v>
      </c>
      <c r="B1147" s="375" t="str">
        <f>IF(ISBLANK(INDEX('Policy Characteristics'!B:B,MATCH($C1147,'Policy Characteristics'!$C:$C,0))),"",INDEX('Policy Characteristics'!B:B,MATCH($C1147,'Policy Characteristics'!$C:$C,0)))</f>
        <v>Hydrogen Combustion</v>
      </c>
      <c r="C1147" s="363" t="str">
        <f t="shared" si="45"/>
        <v>Fraction of Eligible Industrial Energy Use Shifted to Hydrogen</v>
      </c>
      <c r="D1147" s="356" t="s">
        <v>853</v>
      </c>
      <c r="E1147" t="s">
        <v>901</v>
      </c>
      <c r="F1147" t="s">
        <v>854</v>
      </c>
      <c r="G1147" s="255" t="s">
        <v>902</v>
      </c>
      <c r="H1147" s="18">
        <v>2067</v>
      </c>
      <c r="I1147" s="376" t="s">
        <v>731</v>
      </c>
      <c r="J1147" s="377" t="str">
        <f>IF(ISBLANK(INDEX('Policy Characteristics'!D:D,MATCH($C1147,'Policy Characteristics'!$C:$C,0))),"",INDEX('Policy Characteristics'!D:D,MATCH($C1147,'Policy Characteristics'!$C:$C,0)))</f>
        <v>Hydrogen Combustion</v>
      </c>
      <c r="K1147" s="363"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63" t="str">
        <f>IF(ISBLANK(INDEX('Policy Characteristics'!I:I,MATCH($C1147,'Policy Characteristics'!$C:$C,0))),"",INDEX('Policy Characteristics'!I:I,MATCH($C1147,'Policy Characteristics'!$C:$C,0)))</f>
        <v>% of fuel shifted</v>
      </c>
      <c r="P1147" s="363"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63" t="str">
        <f>IF(ISBLANK(INDEX('Policy Characteristics'!K:K,MATCH($C1147,'Policy Characteristics'!$C:$C,0))),"",INDEX('Policy Characteristics'!K:K,MATCH($C1147,'Policy Characteristics'!$C:$C,0)))</f>
        <v>industry-ag-main.html#fuel-switching</v>
      </c>
      <c r="R1147" s="363" t="str">
        <f>IF(ISBLANK(INDEX('Policy Characteristics'!L:L,MATCH($C1147,'Policy Characteristics'!$C:$C,0))),"",INDEX('Policy Characteristics'!L:L,MATCH($C1147,'Policy Characteristics'!$C:$C,0)))</f>
        <v>industry-elec-and-hydrogen.html</v>
      </c>
    </row>
    <row r="1148" spans="1:18" s="350" customFormat="1" ht="19.95" customHeight="1">
      <c r="A1148" s="363" t="str">
        <f>IF(ISBLANK(INDEX('Policy Characteristics'!A:A,MATCH($C1148,'Policy Characteristics'!$C:$C,0))),"",INDEX('Policy Characteristics'!A:A,MATCH($C1148,'Policy Characteristics'!$C:$C,0)))</f>
        <v>Industry</v>
      </c>
      <c r="B1148" s="375" t="str">
        <f>IF(ISBLANK(INDEX('Policy Characteristics'!B:B,MATCH($C1148,'Policy Characteristics'!$C:$C,0))),"",INDEX('Policy Characteristics'!B:B,MATCH($C1148,'Policy Characteristics'!$C:$C,0)))</f>
        <v>Hydrogen Combustion</v>
      </c>
      <c r="C1148" s="363" t="str">
        <f t="shared" si="45"/>
        <v>Fraction of Eligible Industrial Energy Use Shifted to Hydrogen</v>
      </c>
      <c r="D1148" s="356" t="s">
        <v>853</v>
      </c>
      <c r="E1148" t="s">
        <v>903</v>
      </c>
      <c r="F1148" t="s">
        <v>854</v>
      </c>
      <c r="G1148" s="255" t="s">
        <v>904</v>
      </c>
      <c r="H1148" s="18">
        <v>2068</v>
      </c>
      <c r="I1148" s="376" t="s">
        <v>731</v>
      </c>
      <c r="J1148" s="377" t="str">
        <f>IF(ISBLANK(INDEX('Policy Characteristics'!D:D,MATCH($C1148,'Policy Characteristics'!$C:$C,0))),"",INDEX('Policy Characteristics'!D:D,MATCH($C1148,'Policy Characteristics'!$C:$C,0)))</f>
        <v>Hydrogen Combustion</v>
      </c>
      <c r="K1148" s="363"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63" t="str">
        <f>IF(ISBLANK(INDEX('Policy Characteristics'!I:I,MATCH($C1148,'Policy Characteristics'!$C:$C,0))),"",INDEX('Policy Characteristics'!I:I,MATCH($C1148,'Policy Characteristics'!$C:$C,0)))</f>
        <v>% of fuel shifted</v>
      </c>
      <c r="P1148" s="363"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63" t="str">
        <f>IF(ISBLANK(INDEX('Policy Characteristics'!K:K,MATCH($C1148,'Policy Characteristics'!$C:$C,0))),"",INDEX('Policy Characteristics'!K:K,MATCH($C1148,'Policy Characteristics'!$C:$C,0)))</f>
        <v>industry-ag-main.html#fuel-switching</v>
      </c>
      <c r="R1148" s="363" t="str">
        <f>IF(ISBLANK(INDEX('Policy Characteristics'!L:L,MATCH($C1148,'Policy Characteristics'!$C:$C,0))),"",INDEX('Policy Characteristics'!L:L,MATCH($C1148,'Policy Characteristics'!$C:$C,0)))</f>
        <v>industry-elec-and-hydrogen.html</v>
      </c>
    </row>
    <row r="1149" spans="1:18" s="350" customFormat="1" ht="19.95" customHeight="1">
      <c r="A1149" s="363" t="str">
        <f>IF(ISBLANK(INDEX('Policy Characteristics'!A:A,MATCH($C1149,'Policy Characteristics'!$C:$C,0))),"",INDEX('Policy Characteristics'!A:A,MATCH($C1149,'Policy Characteristics'!$C:$C,0)))</f>
        <v>Industry</v>
      </c>
      <c r="B1149" s="375" t="str">
        <f>IF(ISBLANK(INDEX('Policy Characteristics'!B:B,MATCH($C1149,'Policy Characteristics'!$C:$C,0))),"",INDEX('Policy Characteristics'!B:B,MATCH($C1149,'Policy Characteristics'!$C:$C,0)))</f>
        <v>Hydrogen Combustion</v>
      </c>
      <c r="C1149" s="363" t="str">
        <f t="shared" si="45"/>
        <v>Fraction of Eligible Industrial Energy Use Shifted to Hydrogen</v>
      </c>
      <c r="D1149" s="356" t="s">
        <v>853</v>
      </c>
      <c r="E1149" t="s">
        <v>905</v>
      </c>
      <c r="F1149" t="s">
        <v>854</v>
      </c>
      <c r="G1149" s="255" t="s">
        <v>906</v>
      </c>
      <c r="H1149" s="18">
        <v>2069</v>
      </c>
      <c r="I1149" s="376" t="s">
        <v>741</v>
      </c>
      <c r="J1149" s="377" t="str">
        <f>IF(ISBLANK(INDEX('Policy Characteristics'!D:D,MATCH($C1149,'Policy Characteristics'!$C:$C,0))),"",INDEX('Policy Characteristics'!D:D,MATCH($C1149,'Policy Characteristics'!$C:$C,0)))</f>
        <v>Hydrogen Combustion</v>
      </c>
      <c r="K1149" s="363"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63" t="str">
        <f>IF(ISBLANK(INDEX('Policy Characteristics'!I:I,MATCH($C1149,'Policy Characteristics'!$C:$C,0))),"",INDEX('Policy Characteristics'!I:I,MATCH($C1149,'Policy Characteristics'!$C:$C,0)))</f>
        <v>% of fuel shifted</v>
      </c>
      <c r="P1149" s="363"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63" t="str">
        <f>IF(ISBLANK(INDEX('Policy Characteristics'!K:K,MATCH($C1149,'Policy Characteristics'!$C:$C,0))),"",INDEX('Policy Characteristics'!K:K,MATCH($C1149,'Policy Characteristics'!$C:$C,0)))</f>
        <v>industry-ag-main.html#fuel-switching</v>
      </c>
      <c r="R1149" s="363" t="str">
        <f>IF(ISBLANK(INDEX('Policy Characteristics'!L:L,MATCH($C1149,'Policy Characteristics'!$C:$C,0))),"",INDEX('Policy Characteristics'!L:L,MATCH($C1149,'Policy Characteristics'!$C:$C,0)))</f>
        <v>industry-elec-and-hydrogen.html</v>
      </c>
    </row>
    <row r="1150" spans="1:18" s="350" customFormat="1" ht="19.95" customHeight="1">
      <c r="A1150" s="363" t="str">
        <f>IF(ISBLANK(INDEX('Policy Characteristics'!A:A,MATCH($C1150,'Policy Characteristics'!$C:$C,0))),"",INDEX('Policy Characteristics'!A:A,MATCH($C1150,'Policy Characteristics'!$C:$C,0)))</f>
        <v>Industry</v>
      </c>
      <c r="B1150" s="375" t="str">
        <f>IF(ISBLANK(INDEX('Policy Characteristics'!B:B,MATCH($C1150,'Policy Characteristics'!$C:$C,0))),"",INDEX('Policy Characteristics'!B:B,MATCH($C1150,'Policy Characteristics'!$C:$C,0)))</f>
        <v>Hydrogen Combustion</v>
      </c>
      <c r="C1150" s="363" t="str">
        <f t="shared" si="45"/>
        <v>Fraction of Eligible Industrial Energy Use Shifted to Hydrogen</v>
      </c>
      <c r="D1150" s="356" t="s">
        <v>853</v>
      </c>
      <c r="E1150" t="s">
        <v>907</v>
      </c>
      <c r="F1150" t="s">
        <v>854</v>
      </c>
      <c r="G1150" s="255" t="s">
        <v>908</v>
      </c>
      <c r="H1150" s="18">
        <v>2070</v>
      </c>
      <c r="I1150" s="376" t="s">
        <v>731</v>
      </c>
      <c r="J1150" s="377" t="str">
        <f>IF(ISBLANK(INDEX('Policy Characteristics'!D:D,MATCH($C1150,'Policy Characteristics'!$C:$C,0))),"",INDEX('Policy Characteristics'!D:D,MATCH($C1150,'Policy Characteristics'!$C:$C,0)))</f>
        <v>Hydrogen Combustion</v>
      </c>
      <c r="K1150" s="363"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63" t="str">
        <f>IF(ISBLANK(INDEX('Policy Characteristics'!I:I,MATCH($C1150,'Policy Characteristics'!$C:$C,0))),"",INDEX('Policy Characteristics'!I:I,MATCH($C1150,'Policy Characteristics'!$C:$C,0)))</f>
        <v>% of fuel shifted</v>
      </c>
      <c r="P1150" s="363"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63" t="str">
        <f>IF(ISBLANK(INDEX('Policy Characteristics'!K:K,MATCH($C1150,'Policy Characteristics'!$C:$C,0))),"",INDEX('Policy Characteristics'!K:K,MATCH($C1150,'Policy Characteristics'!$C:$C,0)))</f>
        <v>industry-ag-main.html#fuel-switching</v>
      </c>
      <c r="R1150" s="363" t="str">
        <f>IF(ISBLANK(INDEX('Policy Characteristics'!L:L,MATCH($C1150,'Policy Characteristics'!$C:$C,0))),"",INDEX('Policy Characteristics'!L:L,MATCH($C1150,'Policy Characteristics'!$C:$C,0)))</f>
        <v>industry-elec-and-hydrogen.html</v>
      </c>
    </row>
    <row r="1151" spans="1:18" s="350" customFormat="1" ht="19.95" customHeight="1">
      <c r="A1151" s="363" t="str">
        <f>IF(ISBLANK(INDEX('Policy Characteristics'!A:A,MATCH($C1151,'Policy Characteristics'!$C:$C,0))),"",INDEX('Policy Characteristics'!A:A,MATCH($C1151,'Policy Characteristics'!$C:$C,0)))</f>
        <v>Industry</v>
      </c>
      <c r="B1151" s="375" t="str">
        <f>IF(ISBLANK(INDEX('Policy Characteristics'!B:B,MATCH($C1151,'Policy Characteristics'!$C:$C,0))),"",INDEX('Policy Characteristics'!B:B,MATCH($C1151,'Policy Characteristics'!$C:$C,0)))</f>
        <v>Hydrogen Combustion</v>
      </c>
      <c r="C1151" s="363" t="str">
        <f t="shared" si="45"/>
        <v>Fraction of Eligible Industrial Energy Use Shifted to Hydrogen</v>
      </c>
      <c r="D1151" s="356" t="s">
        <v>853</v>
      </c>
      <c r="E1151" t="s">
        <v>909</v>
      </c>
      <c r="F1151" t="s">
        <v>854</v>
      </c>
      <c r="G1151" s="255" t="s">
        <v>910</v>
      </c>
      <c r="H1151" s="18">
        <v>2071</v>
      </c>
      <c r="I1151" s="376" t="s">
        <v>731</v>
      </c>
      <c r="J1151" s="377" t="str">
        <f>IF(ISBLANK(INDEX('Policy Characteristics'!D:D,MATCH($C1151,'Policy Characteristics'!$C:$C,0))),"",INDEX('Policy Characteristics'!D:D,MATCH($C1151,'Policy Characteristics'!$C:$C,0)))</f>
        <v>Hydrogen Combustion</v>
      </c>
      <c r="K1151" s="363"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63" t="str">
        <f>IF(ISBLANK(INDEX('Policy Characteristics'!I:I,MATCH($C1151,'Policy Characteristics'!$C:$C,0))),"",INDEX('Policy Characteristics'!I:I,MATCH($C1151,'Policy Characteristics'!$C:$C,0)))</f>
        <v>% of fuel shifted</v>
      </c>
      <c r="P1151" s="363"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63" t="str">
        <f>IF(ISBLANK(INDEX('Policy Characteristics'!K:K,MATCH($C1151,'Policy Characteristics'!$C:$C,0))),"",INDEX('Policy Characteristics'!K:K,MATCH($C1151,'Policy Characteristics'!$C:$C,0)))</f>
        <v>industry-ag-main.html#fuel-switching</v>
      </c>
      <c r="R1151" s="363" t="str">
        <f>IF(ISBLANK(INDEX('Policy Characteristics'!L:L,MATCH($C1151,'Policy Characteristics'!$C:$C,0))),"",INDEX('Policy Characteristics'!L:L,MATCH($C1151,'Policy Characteristics'!$C:$C,0)))</f>
        <v>industry-elec-and-hydrogen.html</v>
      </c>
    </row>
    <row r="1152" spans="1:18" s="350" customFormat="1" ht="19.95" customHeight="1">
      <c r="A1152" s="363" t="str">
        <f>IF(ISBLANK(INDEX('Policy Characteristics'!A:A,MATCH($C1152,'Policy Characteristics'!$C:$C,0))),"",INDEX('Policy Characteristics'!A:A,MATCH($C1152,'Policy Characteristics'!$C:$C,0)))</f>
        <v>Industry</v>
      </c>
      <c r="B1152" s="375" t="str">
        <f>IF(ISBLANK(INDEX('Policy Characteristics'!B:B,MATCH($C1152,'Policy Characteristics'!$C:$C,0))),"",INDEX('Policy Characteristics'!B:B,MATCH($C1152,'Policy Characteristics'!$C:$C,0)))</f>
        <v>Hydrogen Combustion</v>
      </c>
      <c r="C1152" s="363" t="str">
        <f t="shared" si="45"/>
        <v>Fraction of Eligible Industrial Energy Use Shifted to Hydrogen</v>
      </c>
      <c r="D1152" s="356" t="s">
        <v>853</v>
      </c>
      <c r="E1152" t="s">
        <v>911</v>
      </c>
      <c r="F1152" t="s">
        <v>854</v>
      </c>
      <c r="G1152" s="255" t="s">
        <v>912</v>
      </c>
      <c r="H1152" s="18">
        <v>2072</v>
      </c>
      <c r="I1152" s="376" t="s">
        <v>741</v>
      </c>
      <c r="J1152" s="377" t="str">
        <f>IF(ISBLANK(INDEX('Policy Characteristics'!D:D,MATCH($C1152,'Policy Characteristics'!$C:$C,0))),"",INDEX('Policy Characteristics'!D:D,MATCH($C1152,'Policy Characteristics'!$C:$C,0)))</f>
        <v>Hydrogen Combustion</v>
      </c>
      <c r="K1152" s="363"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63" t="str">
        <f>IF(ISBLANK(INDEX('Policy Characteristics'!I:I,MATCH($C1152,'Policy Characteristics'!$C:$C,0))),"",INDEX('Policy Characteristics'!I:I,MATCH($C1152,'Policy Characteristics'!$C:$C,0)))</f>
        <v>% of fuel shifted</v>
      </c>
      <c r="P1152" s="363"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63" t="str">
        <f>IF(ISBLANK(INDEX('Policy Characteristics'!K:K,MATCH($C1152,'Policy Characteristics'!$C:$C,0))),"",INDEX('Policy Characteristics'!K:K,MATCH($C1152,'Policy Characteristics'!$C:$C,0)))</f>
        <v>industry-ag-main.html#fuel-switching</v>
      </c>
      <c r="R1152" s="363" t="str">
        <f>IF(ISBLANK(INDEX('Policy Characteristics'!L:L,MATCH($C1152,'Policy Characteristics'!$C:$C,0))),"",INDEX('Policy Characteristics'!L:L,MATCH($C1152,'Policy Characteristics'!$C:$C,0)))</f>
        <v>industry-elec-and-hydrogen.html</v>
      </c>
    </row>
    <row r="1153" spans="1:18" s="350" customFormat="1" ht="19.95" customHeight="1">
      <c r="A1153" s="363" t="str">
        <f>IF(ISBLANK(INDEX('Policy Characteristics'!A:A,MATCH($C1153,'Policy Characteristics'!$C:$C,0))),"",INDEX('Policy Characteristics'!A:A,MATCH($C1153,'Policy Characteristics'!$C:$C,0)))</f>
        <v>Industry</v>
      </c>
      <c r="B1153" s="375" t="str">
        <f>IF(ISBLANK(INDEX('Policy Characteristics'!B:B,MATCH($C1153,'Policy Characteristics'!$C:$C,0))),"",INDEX('Policy Characteristics'!B:B,MATCH($C1153,'Policy Characteristics'!$C:$C,0)))</f>
        <v>Hydrogen Combustion</v>
      </c>
      <c r="C1153" s="363" t="str">
        <f t="shared" si="45"/>
        <v>Fraction of Eligible Industrial Energy Use Shifted to Hydrogen</v>
      </c>
      <c r="D1153" s="356" t="s">
        <v>853</v>
      </c>
      <c r="E1153" t="s">
        <v>913</v>
      </c>
      <c r="F1153" t="s">
        <v>854</v>
      </c>
      <c r="G1153" s="255" t="s">
        <v>913</v>
      </c>
      <c r="H1153" s="18">
        <v>2073</v>
      </c>
      <c r="I1153" s="376" t="s">
        <v>731</v>
      </c>
      <c r="J1153" s="377" t="str">
        <f>IF(ISBLANK(INDEX('Policy Characteristics'!D:D,MATCH($C1153,'Policy Characteristics'!$C:$C,0))),"",INDEX('Policy Characteristics'!D:D,MATCH($C1153,'Policy Characteristics'!$C:$C,0)))</f>
        <v>Hydrogen Combustion</v>
      </c>
      <c r="K1153" s="363"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63" t="str">
        <f>IF(ISBLANK(INDEX('Policy Characteristics'!I:I,MATCH($C1153,'Policy Characteristics'!$C:$C,0))),"",INDEX('Policy Characteristics'!I:I,MATCH($C1153,'Policy Characteristics'!$C:$C,0)))</f>
        <v>% of fuel shifted</v>
      </c>
      <c r="P1153" s="363"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63" t="str">
        <f>IF(ISBLANK(INDEX('Policy Characteristics'!K:K,MATCH($C1153,'Policy Characteristics'!$C:$C,0))),"",INDEX('Policy Characteristics'!K:K,MATCH($C1153,'Policy Characteristics'!$C:$C,0)))</f>
        <v>industry-ag-main.html#fuel-switching</v>
      </c>
      <c r="R1153" s="363" t="str">
        <f>IF(ISBLANK(INDEX('Policy Characteristics'!L:L,MATCH($C1153,'Policy Characteristics'!$C:$C,0))),"",INDEX('Policy Characteristics'!L:L,MATCH($C1153,'Policy Characteristics'!$C:$C,0)))</f>
        <v>industry-elec-and-hydrogen.html</v>
      </c>
    </row>
    <row r="1154" spans="1:18" s="350" customFormat="1" ht="19.95" customHeight="1">
      <c r="A1154" s="363" t="str">
        <f>IF(ISBLANK(INDEX('Policy Characteristics'!A:A,MATCH($C1154,'Policy Characteristics'!$C:$C,0))),"",INDEX('Policy Characteristics'!A:A,MATCH($C1154,'Policy Characteristics'!$C:$C,0)))</f>
        <v>Industry</v>
      </c>
      <c r="B1154" s="375" t="str">
        <f>IF(ISBLANK(INDEX('Policy Characteristics'!B:B,MATCH($C1154,'Policy Characteristics'!$C:$C,0))),"",INDEX('Policy Characteristics'!B:B,MATCH($C1154,'Policy Characteristics'!$C:$C,0)))</f>
        <v>Hydrogen Combustion</v>
      </c>
      <c r="C1154" s="363" t="str">
        <f t="shared" si="45"/>
        <v>Fraction of Eligible Industrial Energy Use Shifted to Hydrogen</v>
      </c>
      <c r="D1154" s="356" t="s">
        <v>855</v>
      </c>
      <c r="E1154" t="s">
        <v>899</v>
      </c>
      <c r="F1154" t="s">
        <v>856</v>
      </c>
      <c r="G1154" s="255" t="s">
        <v>900</v>
      </c>
      <c r="H1154" s="18">
        <v>2074</v>
      </c>
      <c r="I1154" s="376" t="s">
        <v>731</v>
      </c>
      <c r="J1154" s="377" t="str">
        <f>IF(ISBLANK(INDEX('Policy Characteristics'!D:D,MATCH($C1154,'Policy Characteristics'!$C:$C,0))),"",INDEX('Policy Characteristics'!D:D,MATCH($C1154,'Policy Characteristics'!$C:$C,0)))</f>
        <v>Hydrogen Combustion</v>
      </c>
      <c r="K1154" s="363"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63" t="str">
        <f>IF(ISBLANK(INDEX('Policy Characteristics'!I:I,MATCH($C1154,'Policy Characteristics'!$C:$C,0))),"",INDEX('Policy Characteristics'!I:I,MATCH($C1154,'Policy Characteristics'!$C:$C,0)))</f>
        <v>% of fuel shifted</v>
      </c>
      <c r="P1154" s="363"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63" t="str">
        <f>IF(ISBLANK(INDEX('Policy Characteristics'!K:K,MATCH($C1154,'Policy Characteristics'!$C:$C,0))),"",INDEX('Policy Characteristics'!K:K,MATCH($C1154,'Policy Characteristics'!$C:$C,0)))</f>
        <v>industry-ag-main.html#fuel-switching</v>
      </c>
      <c r="R1154" s="363" t="str">
        <f>IF(ISBLANK(INDEX('Policy Characteristics'!L:L,MATCH($C1154,'Policy Characteristics'!$C:$C,0))),"",INDEX('Policy Characteristics'!L:L,MATCH($C1154,'Policy Characteristics'!$C:$C,0)))</f>
        <v>industry-elec-and-hydrogen.html</v>
      </c>
    </row>
    <row r="1155" spans="1:18" s="350" customFormat="1" ht="19.95" customHeight="1">
      <c r="A1155" s="363" t="str">
        <f>IF(ISBLANK(INDEX('Policy Characteristics'!A:A,MATCH($C1155,'Policy Characteristics'!$C:$C,0))),"",INDEX('Policy Characteristics'!A:A,MATCH($C1155,'Policy Characteristics'!$C:$C,0)))</f>
        <v>Industry</v>
      </c>
      <c r="B1155" s="375" t="str">
        <f>IF(ISBLANK(INDEX('Policy Characteristics'!B:B,MATCH($C1155,'Policy Characteristics'!$C:$C,0))),"",INDEX('Policy Characteristics'!B:B,MATCH($C1155,'Policy Characteristics'!$C:$C,0)))</f>
        <v>Hydrogen Combustion</v>
      </c>
      <c r="C1155" s="363" t="str">
        <f t="shared" si="45"/>
        <v>Fraction of Eligible Industrial Energy Use Shifted to Hydrogen</v>
      </c>
      <c r="D1155" s="356" t="s">
        <v>855</v>
      </c>
      <c r="E1155" t="s">
        <v>901</v>
      </c>
      <c r="F1155" t="s">
        <v>856</v>
      </c>
      <c r="G1155" s="255" t="s">
        <v>902</v>
      </c>
      <c r="H1155" s="18">
        <v>2075</v>
      </c>
      <c r="I1155" s="376" t="s">
        <v>731</v>
      </c>
      <c r="J1155" s="377" t="str">
        <f>IF(ISBLANK(INDEX('Policy Characteristics'!D:D,MATCH($C1155,'Policy Characteristics'!$C:$C,0))),"",INDEX('Policy Characteristics'!D:D,MATCH($C1155,'Policy Characteristics'!$C:$C,0)))</f>
        <v>Hydrogen Combustion</v>
      </c>
      <c r="K1155" s="363"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63" t="str">
        <f>IF(ISBLANK(INDEX('Policy Characteristics'!I:I,MATCH($C1155,'Policy Characteristics'!$C:$C,0))),"",INDEX('Policy Characteristics'!I:I,MATCH($C1155,'Policy Characteristics'!$C:$C,0)))</f>
        <v>% of fuel shifted</v>
      </c>
      <c r="P1155" s="363"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63" t="str">
        <f>IF(ISBLANK(INDEX('Policy Characteristics'!K:K,MATCH($C1155,'Policy Characteristics'!$C:$C,0))),"",INDEX('Policy Characteristics'!K:K,MATCH($C1155,'Policy Characteristics'!$C:$C,0)))</f>
        <v>industry-ag-main.html#fuel-switching</v>
      </c>
      <c r="R1155" s="363" t="str">
        <f>IF(ISBLANK(INDEX('Policy Characteristics'!L:L,MATCH($C1155,'Policy Characteristics'!$C:$C,0))),"",INDEX('Policy Characteristics'!L:L,MATCH($C1155,'Policy Characteristics'!$C:$C,0)))</f>
        <v>industry-elec-and-hydrogen.html</v>
      </c>
    </row>
    <row r="1156" spans="1:18" s="350" customFormat="1" ht="19.95" customHeight="1">
      <c r="A1156" s="363" t="str">
        <f>IF(ISBLANK(INDEX('Policy Characteristics'!A:A,MATCH($C1156,'Policy Characteristics'!$C:$C,0))),"",INDEX('Policy Characteristics'!A:A,MATCH($C1156,'Policy Characteristics'!$C:$C,0)))</f>
        <v>Industry</v>
      </c>
      <c r="B1156" s="375" t="str">
        <f>IF(ISBLANK(INDEX('Policy Characteristics'!B:B,MATCH($C1156,'Policy Characteristics'!$C:$C,0))),"",INDEX('Policy Characteristics'!B:B,MATCH($C1156,'Policy Characteristics'!$C:$C,0)))</f>
        <v>Hydrogen Combustion</v>
      </c>
      <c r="C1156" s="363" t="str">
        <f t="shared" si="45"/>
        <v>Fraction of Eligible Industrial Energy Use Shifted to Hydrogen</v>
      </c>
      <c r="D1156" s="356" t="s">
        <v>855</v>
      </c>
      <c r="E1156" t="s">
        <v>903</v>
      </c>
      <c r="F1156" t="s">
        <v>856</v>
      </c>
      <c r="G1156" s="255" t="s">
        <v>904</v>
      </c>
      <c r="H1156" s="18">
        <v>2076</v>
      </c>
      <c r="I1156" s="376" t="s">
        <v>731</v>
      </c>
      <c r="J1156" s="377" t="str">
        <f>IF(ISBLANK(INDEX('Policy Characteristics'!D:D,MATCH($C1156,'Policy Characteristics'!$C:$C,0))),"",INDEX('Policy Characteristics'!D:D,MATCH($C1156,'Policy Characteristics'!$C:$C,0)))</f>
        <v>Hydrogen Combustion</v>
      </c>
      <c r="K1156" s="363"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63" t="str">
        <f>IF(ISBLANK(INDEX('Policy Characteristics'!I:I,MATCH($C1156,'Policy Characteristics'!$C:$C,0))),"",INDEX('Policy Characteristics'!I:I,MATCH($C1156,'Policy Characteristics'!$C:$C,0)))</f>
        <v>% of fuel shifted</v>
      </c>
      <c r="P1156" s="363"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63" t="str">
        <f>IF(ISBLANK(INDEX('Policy Characteristics'!K:K,MATCH($C1156,'Policy Characteristics'!$C:$C,0))),"",INDEX('Policy Characteristics'!K:K,MATCH($C1156,'Policy Characteristics'!$C:$C,0)))</f>
        <v>industry-ag-main.html#fuel-switching</v>
      </c>
      <c r="R1156" s="363" t="str">
        <f>IF(ISBLANK(INDEX('Policy Characteristics'!L:L,MATCH($C1156,'Policy Characteristics'!$C:$C,0))),"",INDEX('Policy Characteristics'!L:L,MATCH($C1156,'Policy Characteristics'!$C:$C,0)))</f>
        <v>industry-elec-and-hydrogen.html</v>
      </c>
    </row>
    <row r="1157" spans="1:18" s="350" customFormat="1" ht="19.95" customHeight="1">
      <c r="A1157" s="363" t="str">
        <f>IF(ISBLANK(INDEX('Policy Characteristics'!A:A,MATCH($C1157,'Policy Characteristics'!$C:$C,0))),"",INDEX('Policy Characteristics'!A:A,MATCH($C1157,'Policy Characteristics'!$C:$C,0)))</f>
        <v>Industry</v>
      </c>
      <c r="B1157" s="375" t="str">
        <f>IF(ISBLANK(INDEX('Policy Characteristics'!B:B,MATCH($C1157,'Policy Characteristics'!$C:$C,0))),"",INDEX('Policy Characteristics'!B:B,MATCH($C1157,'Policy Characteristics'!$C:$C,0)))</f>
        <v>Hydrogen Combustion</v>
      </c>
      <c r="C1157" s="363" t="str">
        <f t="shared" si="45"/>
        <v>Fraction of Eligible Industrial Energy Use Shifted to Hydrogen</v>
      </c>
      <c r="D1157" s="356" t="s">
        <v>855</v>
      </c>
      <c r="E1157" t="s">
        <v>905</v>
      </c>
      <c r="F1157" t="s">
        <v>856</v>
      </c>
      <c r="G1157" s="255" t="s">
        <v>906</v>
      </c>
      <c r="H1157" s="18">
        <v>2077</v>
      </c>
      <c r="I1157" s="376" t="s">
        <v>741</v>
      </c>
      <c r="J1157" s="377" t="str">
        <f>IF(ISBLANK(INDEX('Policy Characteristics'!D:D,MATCH($C1157,'Policy Characteristics'!$C:$C,0))),"",INDEX('Policy Characteristics'!D:D,MATCH($C1157,'Policy Characteristics'!$C:$C,0)))</f>
        <v>Hydrogen Combustion</v>
      </c>
      <c r="K1157" s="363"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63" t="str">
        <f>IF(ISBLANK(INDEX('Policy Characteristics'!I:I,MATCH($C1157,'Policy Characteristics'!$C:$C,0))),"",INDEX('Policy Characteristics'!I:I,MATCH($C1157,'Policy Characteristics'!$C:$C,0)))</f>
        <v>% of fuel shifted</v>
      </c>
      <c r="P1157" s="363"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63" t="str">
        <f>IF(ISBLANK(INDEX('Policy Characteristics'!K:K,MATCH($C1157,'Policy Characteristics'!$C:$C,0))),"",INDEX('Policy Characteristics'!K:K,MATCH($C1157,'Policy Characteristics'!$C:$C,0)))</f>
        <v>industry-ag-main.html#fuel-switching</v>
      </c>
      <c r="R1157" s="363" t="str">
        <f>IF(ISBLANK(INDEX('Policy Characteristics'!L:L,MATCH($C1157,'Policy Characteristics'!$C:$C,0))),"",INDEX('Policy Characteristics'!L:L,MATCH($C1157,'Policy Characteristics'!$C:$C,0)))</f>
        <v>industry-elec-and-hydrogen.html</v>
      </c>
    </row>
    <row r="1158" spans="1:18" s="350" customFormat="1" ht="19.95" customHeight="1">
      <c r="A1158" s="363" t="str">
        <f>IF(ISBLANK(INDEX('Policy Characteristics'!A:A,MATCH($C1158,'Policy Characteristics'!$C:$C,0))),"",INDEX('Policy Characteristics'!A:A,MATCH($C1158,'Policy Characteristics'!$C:$C,0)))</f>
        <v>Industry</v>
      </c>
      <c r="B1158" s="375" t="str">
        <f>IF(ISBLANK(INDEX('Policy Characteristics'!B:B,MATCH($C1158,'Policy Characteristics'!$C:$C,0))),"",INDEX('Policy Characteristics'!B:B,MATCH($C1158,'Policy Characteristics'!$C:$C,0)))</f>
        <v>Hydrogen Combustion</v>
      </c>
      <c r="C1158" s="363" t="str">
        <f t="shared" si="45"/>
        <v>Fraction of Eligible Industrial Energy Use Shifted to Hydrogen</v>
      </c>
      <c r="D1158" s="356" t="s">
        <v>855</v>
      </c>
      <c r="E1158" t="s">
        <v>907</v>
      </c>
      <c r="F1158" t="s">
        <v>856</v>
      </c>
      <c r="G1158" s="255" t="s">
        <v>908</v>
      </c>
      <c r="H1158" s="18">
        <v>2078</v>
      </c>
      <c r="I1158" s="376" t="s">
        <v>741</v>
      </c>
      <c r="J1158" s="377" t="str">
        <f>IF(ISBLANK(INDEX('Policy Characteristics'!D:D,MATCH($C1158,'Policy Characteristics'!$C:$C,0))),"",INDEX('Policy Characteristics'!D:D,MATCH($C1158,'Policy Characteristics'!$C:$C,0)))</f>
        <v>Hydrogen Combustion</v>
      </c>
      <c r="K1158" s="363"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63" t="str">
        <f>IF(ISBLANK(INDEX('Policy Characteristics'!I:I,MATCH($C1158,'Policy Characteristics'!$C:$C,0))),"",INDEX('Policy Characteristics'!I:I,MATCH($C1158,'Policy Characteristics'!$C:$C,0)))</f>
        <v>% of fuel shifted</v>
      </c>
      <c r="P1158" s="363"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63" t="str">
        <f>IF(ISBLANK(INDEX('Policy Characteristics'!K:K,MATCH($C1158,'Policy Characteristics'!$C:$C,0))),"",INDEX('Policy Characteristics'!K:K,MATCH($C1158,'Policy Characteristics'!$C:$C,0)))</f>
        <v>industry-ag-main.html#fuel-switching</v>
      </c>
      <c r="R1158" s="363" t="str">
        <f>IF(ISBLANK(INDEX('Policy Characteristics'!L:L,MATCH($C1158,'Policy Characteristics'!$C:$C,0))),"",INDEX('Policy Characteristics'!L:L,MATCH($C1158,'Policy Characteristics'!$C:$C,0)))</f>
        <v>industry-elec-and-hydrogen.html</v>
      </c>
    </row>
    <row r="1159" spans="1:18" s="350" customFormat="1" ht="19.95" customHeight="1">
      <c r="A1159" s="363" t="str">
        <f>IF(ISBLANK(INDEX('Policy Characteristics'!A:A,MATCH($C1159,'Policy Characteristics'!$C:$C,0))),"",INDEX('Policy Characteristics'!A:A,MATCH($C1159,'Policy Characteristics'!$C:$C,0)))</f>
        <v>Industry</v>
      </c>
      <c r="B1159" s="375" t="str">
        <f>IF(ISBLANK(INDEX('Policy Characteristics'!B:B,MATCH($C1159,'Policy Characteristics'!$C:$C,0))),"",INDEX('Policy Characteristics'!B:B,MATCH($C1159,'Policy Characteristics'!$C:$C,0)))</f>
        <v>Hydrogen Combustion</v>
      </c>
      <c r="C1159" s="363" t="str">
        <f t="shared" si="45"/>
        <v>Fraction of Eligible Industrial Energy Use Shifted to Hydrogen</v>
      </c>
      <c r="D1159" s="356" t="s">
        <v>855</v>
      </c>
      <c r="E1159" t="s">
        <v>909</v>
      </c>
      <c r="F1159" t="s">
        <v>856</v>
      </c>
      <c r="G1159" s="255" t="s">
        <v>910</v>
      </c>
      <c r="H1159" s="18">
        <v>2079</v>
      </c>
      <c r="I1159" s="376" t="s">
        <v>731</v>
      </c>
      <c r="J1159" s="377" t="str">
        <f>IF(ISBLANK(INDEX('Policy Characteristics'!D:D,MATCH($C1159,'Policy Characteristics'!$C:$C,0))),"",INDEX('Policy Characteristics'!D:D,MATCH($C1159,'Policy Characteristics'!$C:$C,0)))</f>
        <v>Hydrogen Combustion</v>
      </c>
      <c r="K1159" s="363"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63" t="str">
        <f>IF(ISBLANK(INDEX('Policy Characteristics'!I:I,MATCH($C1159,'Policy Characteristics'!$C:$C,0))),"",INDEX('Policy Characteristics'!I:I,MATCH($C1159,'Policy Characteristics'!$C:$C,0)))</f>
        <v>% of fuel shifted</v>
      </c>
      <c r="P1159" s="363"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63" t="str">
        <f>IF(ISBLANK(INDEX('Policy Characteristics'!K:K,MATCH($C1159,'Policy Characteristics'!$C:$C,0))),"",INDEX('Policy Characteristics'!K:K,MATCH($C1159,'Policy Characteristics'!$C:$C,0)))</f>
        <v>industry-ag-main.html#fuel-switching</v>
      </c>
      <c r="R1159" s="363" t="str">
        <f>IF(ISBLANK(INDEX('Policy Characteristics'!L:L,MATCH($C1159,'Policy Characteristics'!$C:$C,0))),"",INDEX('Policy Characteristics'!L:L,MATCH($C1159,'Policy Characteristics'!$C:$C,0)))</f>
        <v>industry-elec-and-hydrogen.html</v>
      </c>
    </row>
    <row r="1160" spans="1:18" s="350" customFormat="1" ht="19.95" customHeight="1">
      <c r="A1160" s="363" t="str">
        <f>IF(ISBLANK(INDEX('Policy Characteristics'!A:A,MATCH($C1160,'Policy Characteristics'!$C:$C,0))),"",INDEX('Policy Characteristics'!A:A,MATCH($C1160,'Policy Characteristics'!$C:$C,0)))</f>
        <v>Industry</v>
      </c>
      <c r="B1160" s="375" t="str">
        <f>IF(ISBLANK(INDEX('Policy Characteristics'!B:B,MATCH($C1160,'Policy Characteristics'!$C:$C,0))),"",INDEX('Policy Characteristics'!B:B,MATCH($C1160,'Policy Characteristics'!$C:$C,0)))</f>
        <v>Hydrogen Combustion</v>
      </c>
      <c r="C1160" s="363" t="str">
        <f t="shared" si="45"/>
        <v>Fraction of Eligible Industrial Energy Use Shifted to Hydrogen</v>
      </c>
      <c r="D1160" s="356" t="s">
        <v>855</v>
      </c>
      <c r="E1160" t="s">
        <v>911</v>
      </c>
      <c r="F1160" t="s">
        <v>856</v>
      </c>
      <c r="G1160" s="255" t="s">
        <v>912</v>
      </c>
      <c r="H1160" s="18">
        <v>2080</v>
      </c>
      <c r="I1160" s="376" t="s">
        <v>741</v>
      </c>
      <c r="J1160" s="377" t="str">
        <f>IF(ISBLANK(INDEX('Policy Characteristics'!D:D,MATCH($C1160,'Policy Characteristics'!$C:$C,0))),"",INDEX('Policy Characteristics'!D:D,MATCH($C1160,'Policy Characteristics'!$C:$C,0)))</f>
        <v>Hydrogen Combustion</v>
      </c>
      <c r="K1160" s="363"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63" t="str">
        <f>IF(ISBLANK(INDEX('Policy Characteristics'!I:I,MATCH($C1160,'Policy Characteristics'!$C:$C,0))),"",INDEX('Policy Characteristics'!I:I,MATCH($C1160,'Policy Characteristics'!$C:$C,0)))</f>
        <v>% of fuel shifted</v>
      </c>
      <c r="P1160" s="363"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63" t="str">
        <f>IF(ISBLANK(INDEX('Policy Characteristics'!K:K,MATCH($C1160,'Policy Characteristics'!$C:$C,0))),"",INDEX('Policy Characteristics'!K:K,MATCH($C1160,'Policy Characteristics'!$C:$C,0)))</f>
        <v>industry-ag-main.html#fuel-switching</v>
      </c>
      <c r="R1160" s="363" t="str">
        <f>IF(ISBLANK(INDEX('Policy Characteristics'!L:L,MATCH($C1160,'Policy Characteristics'!$C:$C,0))),"",INDEX('Policy Characteristics'!L:L,MATCH($C1160,'Policy Characteristics'!$C:$C,0)))</f>
        <v>industry-elec-and-hydrogen.html</v>
      </c>
    </row>
    <row r="1161" spans="1:18" s="350" customFormat="1" ht="19.95" customHeight="1">
      <c r="A1161" s="363" t="str">
        <f>IF(ISBLANK(INDEX('Policy Characteristics'!A:A,MATCH($C1161,'Policy Characteristics'!$C:$C,0))),"",INDEX('Policy Characteristics'!A:A,MATCH($C1161,'Policy Characteristics'!$C:$C,0)))</f>
        <v>Industry</v>
      </c>
      <c r="B1161" s="375" t="str">
        <f>IF(ISBLANK(INDEX('Policy Characteristics'!B:B,MATCH($C1161,'Policy Characteristics'!$C:$C,0))),"",INDEX('Policy Characteristics'!B:B,MATCH($C1161,'Policy Characteristics'!$C:$C,0)))</f>
        <v>Hydrogen Combustion</v>
      </c>
      <c r="C1161" s="363" t="str">
        <f t="shared" si="45"/>
        <v>Fraction of Eligible Industrial Energy Use Shifted to Hydrogen</v>
      </c>
      <c r="D1161" s="356" t="s">
        <v>855</v>
      </c>
      <c r="E1161" t="s">
        <v>913</v>
      </c>
      <c r="F1161" t="s">
        <v>856</v>
      </c>
      <c r="G1161" s="255" t="s">
        <v>913</v>
      </c>
      <c r="H1161" s="18">
        <v>2081</v>
      </c>
      <c r="I1161" s="376" t="s">
        <v>741</v>
      </c>
      <c r="J1161" s="377" t="str">
        <f>IF(ISBLANK(INDEX('Policy Characteristics'!D:D,MATCH($C1161,'Policy Characteristics'!$C:$C,0))),"",INDEX('Policy Characteristics'!D:D,MATCH($C1161,'Policy Characteristics'!$C:$C,0)))</f>
        <v>Hydrogen Combustion</v>
      </c>
      <c r="K1161" s="363"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63" t="str">
        <f>IF(ISBLANK(INDEX('Policy Characteristics'!I:I,MATCH($C1161,'Policy Characteristics'!$C:$C,0))),"",INDEX('Policy Characteristics'!I:I,MATCH($C1161,'Policy Characteristics'!$C:$C,0)))</f>
        <v>% of fuel shifted</v>
      </c>
      <c r="P1161" s="363"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63" t="str">
        <f>IF(ISBLANK(INDEX('Policy Characteristics'!K:K,MATCH($C1161,'Policy Characteristics'!$C:$C,0))),"",INDEX('Policy Characteristics'!K:K,MATCH($C1161,'Policy Characteristics'!$C:$C,0)))</f>
        <v>industry-ag-main.html#fuel-switching</v>
      </c>
      <c r="R1161" s="363" t="str">
        <f>IF(ISBLANK(INDEX('Policy Characteristics'!L:L,MATCH($C1161,'Policy Characteristics'!$C:$C,0))),"",INDEX('Policy Characteristics'!L:L,MATCH($C1161,'Policy Characteristics'!$C:$C,0)))</f>
        <v>industry-elec-and-hydrogen.html</v>
      </c>
    </row>
    <row r="1162" spans="1:18" s="350" customFormat="1" ht="19.95" customHeight="1">
      <c r="A1162" s="363" t="str">
        <f>IF(ISBLANK(INDEX('Policy Characteristics'!A:A,MATCH($C1162,'Policy Characteristics'!$C:$C,0))),"",INDEX('Policy Characteristics'!A:A,MATCH($C1162,'Policy Characteristics'!$C:$C,0)))</f>
        <v>Industry</v>
      </c>
      <c r="B1162" s="375" t="str">
        <f>IF(ISBLANK(INDEX('Policy Characteristics'!B:B,MATCH($C1162,'Policy Characteristics'!$C:$C,0))),"",INDEX('Policy Characteristics'!B:B,MATCH($C1162,'Policy Characteristics'!$C:$C,0)))</f>
        <v>Hydrogen Combustion</v>
      </c>
      <c r="C1162" s="363" t="str">
        <f t="shared" si="45"/>
        <v>Fraction of Eligible Industrial Energy Use Shifted to Hydrogen</v>
      </c>
      <c r="D1162" s="356" t="s">
        <v>857</v>
      </c>
      <c r="E1162" t="s">
        <v>899</v>
      </c>
      <c r="F1162" t="s">
        <v>858</v>
      </c>
      <c r="G1162" s="255" t="s">
        <v>900</v>
      </c>
      <c r="H1162" s="18">
        <v>2082</v>
      </c>
      <c r="I1162" s="376" t="s">
        <v>731</v>
      </c>
      <c r="J1162" s="377" t="str">
        <f>IF(ISBLANK(INDEX('Policy Characteristics'!D:D,MATCH($C1162,'Policy Characteristics'!$C:$C,0))),"",INDEX('Policy Characteristics'!D:D,MATCH($C1162,'Policy Characteristics'!$C:$C,0)))</f>
        <v>Hydrogen Combustion</v>
      </c>
      <c r="K1162" s="363"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63" t="str">
        <f>IF(ISBLANK(INDEX('Policy Characteristics'!I:I,MATCH($C1162,'Policy Characteristics'!$C:$C,0))),"",INDEX('Policy Characteristics'!I:I,MATCH($C1162,'Policy Characteristics'!$C:$C,0)))</f>
        <v>% of fuel shifted</v>
      </c>
      <c r="P1162" s="363"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63" t="str">
        <f>IF(ISBLANK(INDEX('Policy Characteristics'!K:K,MATCH($C1162,'Policy Characteristics'!$C:$C,0))),"",INDEX('Policy Characteristics'!K:K,MATCH($C1162,'Policy Characteristics'!$C:$C,0)))</f>
        <v>industry-ag-main.html#fuel-switching</v>
      </c>
      <c r="R1162" s="363" t="str">
        <f>IF(ISBLANK(INDEX('Policy Characteristics'!L:L,MATCH($C1162,'Policy Characteristics'!$C:$C,0))),"",INDEX('Policy Characteristics'!L:L,MATCH($C1162,'Policy Characteristics'!$C:$C,0)))</f>
        <v>industry-elec-and-hydrogen.html</v>
      </c>
    </row>
    <row r="1163" spans="1:18" s="350" customFormat="1" ht="19.95" customHeight="1">
      <c r="A1163" s="363" t="str">
        <f>IF(ISBLANK(INDEX('Policy Characteristics'!A:A,MATCH($C1163,'Policy Characteristics'!$C:$C,0))),"",INDEX('Policy Characteristics'!A:A,MATCH($C1163,'Policy Characteristics'!$C:$C,0)))</f>
        <v>Industry</v>
      </c>
      <c r="B1163" s="375" t="str">
        <f>IF(ISBLANK(INDEX('Policy Characteristics'!B:B,MATCH($C1163,'Policy Characteristics'!$C:$C,0))),"",INDEX('Policy Characteristics'!B:B,MATCH($C1163,'Policy Characteristics'!$C:$C,0)))</f>
        <v>Hydrogen Combustion</v>
      </c>
      <c r="C1163" s="363" t="str">
        <f t="shared" si="45"/>
        <v>Fraction of Eligible Industrial Energy Use Shifted to Hydrogen</v>
      </c>
      <c r="D1163" s="356" t="s">
        <v>857</v>
      </c>
      <c r="E1163" t="s">
        <v>901</v>
      </c>
      <c r="F1163" t="s">
        <v>858</v>
      </c>
      <c r="G1163" s="255" t="s">
        <v>902</v>
      </c>
      <c r="H1163" s="18">
        <v>2083</v>
      </c>
      <c r="I1163" s="376" t="s">
        <v>731</v>
      </c>
      <c r="J1163" s="377" t="str">
        <f>IF(ISBLANK(INDEX('Policy Characteristics'!D:D,MATCH($C1163,'Policy Characteristics'!$C:$C,0))),"",INDEX('Policy Characteristics'!D:D,MATCH($C1163,'Policy Characteristics'!$C:$C,0)))</f>
        <v>Hydrogen Combustion</v>
      </c>
      <c r="K1163" s="363"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63" t="str">
        <f>IF(ISBLANK(INDEX('Policy Characteristics'!I:I,MATCH($C1163,'Policy Characteristics'!$C:$C,0))),"",INDEX('Policy Characteristics'!I:I,MATCH($C1163,'Policy Characteristics'!$C:$C,0)))</f>
        <v>% of fuel shifted</v>
      </c>
      <c r="P1163" s="363"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63" t="str">
        <f>IF(ISBLANK(INDEX('Policy Characteristics'!K:K,MATCH($C1163,'Policy Characteristics'!$C:$C,0))),"",INDEX('Policy Characteristics'!K:K,MATCH($C1163,'Policy Characteristics'!$C:$C,0)))</f>
        <v>industry-ag-main.html#fuel-switching</v>
      </c>
      <c r="R1163" s="363" t="str">
        <f>IF(ISBLANK(INDEX('Policy Characteristics'!L:L,MATCH($C1163,'Policy Characteristics'!$C:$C,0))),"",INDEX('Policy Characteristics'!L:L,MATCH($C1163,'Policy Characteristics'!$C:$C,0)))</f>
        <v>industry-elec-and-hydrogen.html</v>
      </c>
    </row>
    <row r="1164" spans="1:18" s="350" customFormat="1" ht="19.95" customHeight="1">
      <c r="A1164" s="363" t="str">
        <f>IF(ISBLANK(INDEX('Policy Characteristics'!A:A,MATCH($C1164,'Policy Characteristics'!$C:$C,0))),"",INDEX('Policy Characteristics'!A:A,MATCH($C1164,'Policy Characteristics'!$C:$C,0)))</f>
        <v>Industry</v>
      </c>
      <c r="B1164" s="375" t="str">
        <f>IF(ISBLANK(INDEX('Policy Characteristics'!B:B,MATCH($C1164,'Policy Characteristics'!$C:$C,0))),"",INDEX('Policy Characteristics'!B:B,MATCH($C1164,'Policy Characteristics'!$C:$C,0)))</f>
        <v>Hydrogen Combustion</v>
      </c>
      <c r="C1164" s="363" t="str">
        <f t="shared" si="45"/>
        <v>Fraction of Eligible Industrial Energy Use Shifted to Hydrogen</v>
      </c>
      <c r="D1164" s="356" t="s">
        <v>857</v>
      </c>
      <c r="E1164" t="s">
        <v>903</v>
      </c>
      <c r="F1164" t="s">
        <v>858</v>
      </c>
      <c r="G1164" s="255" t="s">
        <v>904</v>
      </c>
      <c r="H1164" s="18">
        <v>2084</v>
      </c>
      <c r="I1164" s="376" t="s">
        <v>731</v>
      </c>
      <c r="J1164" s="377" t="str">
        <f>IF(ISBLANK(INDEX('Policy Characteristics'!D:D,MATCH($C1164,'Policy Characteristics'!$C:$C,0))),"",INDEX('Policy Characteristics'!D:D,MATCH($C1164,'Policy Characteristics'!$C:$C,0)))</f>
        <v>Hydrogen Combustion</v>
      </c>
      <c r="K1164" s="363"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63" t="str">
        <f>IF(ISBLANK(INDEX('Policy Characteristics'!I:I,MATCH($C1164,'Policy Characteristics'!$C:$C,0))),"",INDEX('Policy Characteristics'!I:I,MATCH($C1164,'Policy Characteristics'!$C:$C,0)))</f>
        <v>% of fuel shifted</v>
      </c>
      <c r="P1164" s="363"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63" t="str">
        <f>IF(ISBLANK(INDEX('Policy Characteristics'!K:K,MATCH($C1164,'Policy Characteristics'!$C:$C,0))),"",INDEX('Policy Characteristics'!K:K,MATCH($C1164,'Policy Characteristics'!$C:$C,0)))</f>
        <v>industry-ag-main.html#fuel-switching</v>
      </c>
      <c r="R1164" s="363" t="str">
        <f>IF(ISBLANK(INDEX('Policy Characteristics'!L:L,MATCH($C1164,'Policy Characteristics'!$C:$C,0))),"",INDEX('Policy Characteristics'!L:L,MATCH($C1164,'Policy Characteristics'!$C:$C,0)))</f>
        <v>industry-elec-and-hydrogen.html</v>
      </c>
    </row>
    <row r="1165" spans="1:18" s="350" customFormat="1" ht="19.95" customHeight="1">
      <c r="A1165" s="363" t="str">
        <f>IF(ISBLANK(INDEX('Policy Characteristics'!A:A,MATCH($C1165,'Policy Characteristics'!$C:$C,0))),"",INDEX('Policy Characteristics'!A:A,MATCH($C1165,'Policy Characteristics'!$C:$C,0)))</f>
        <v>Industry</v>
      </c>
      <c r="B1165" s="375" t="str">
        <f>IF(ISBLANK(INDEX('Policy Characteristics'!B:B,MATCH($C1165,'Policy Characteristics'!$C:$C,0))),"",INDEX('Policy Characteristics'!B:B,MATCH($C1165,'Policy Characteristics'!$C:$C,0)))</f>
        <v>Hydrogen Combustion</v>
      </c>
      <c r="C1165" s="363" t="str">
        <f t="shared" si="45"/>
        <v>Fraction of Eligible Industrial Energy Use Shifted to Hydrogen</v>
      </c>
      <c r="D1165" s="356" t="s">
        <v>857</v>
      </c>
      <c r="E1165" t="s">
        <v>905</v>
      </c>
      <c r="F1165" t="s">
        <v>858</v>
      </c>
      <c r="G1165" s="255" t="s">
        <v>906</v>
      </c>
      <c r="H1165" s="18">
        <v>2085</v>
      </c>
      <c r="I1165" s="376" t="s">
        <v>741</v>
      </c>
      <c r="J1165" s="377" t="str">
        <f>IF(ISBLANK(INDEX('Policy Characteristics'!D:D,MATCH($C1165,'Policy Characteristics'!$C:$C,0))),"",INDEX('Policy Characteristics'!D:D,MATCH($C1165,'Policy Characteristics'!$C:$C,0)))</f>
        <v>Hydrogen Combustion</v>
      </c>
      <c r="K1165" s="363"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63" t="str">
        <f>IF(ISBLANK(INDEX('Policy Characteristics'!I:I,MATCH($C1165,'Policy Characteristics'!$C:$C,0))),"",INDEX('Policy Characteristics'!I:I,MATCH($C1165,'Policy Characteristics'!$C:$C,0)))</f>
        <v>% of fuel shifted</v>
      </c>
      <c r="P1165" s="363"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63" t="str">
        <f>IF(ISBLANK(INDEX('Policy Characteristics'!K:K,MATCH($C1165,'Policy Characteristics'!$C:$C,0))),"",INDEX('Policy Characteristics'!K:K,MATCH($C1165,'Policy Characteristics'!$C:$C,0)))</f>
        <v>industry-ag-main.html#fuel-switching</v>
      </c>
      <c r="R1165" s="363" t="str">
        <f>IF(ISBLANK(INDEX('Policy Characteristics'!L:L,MATCH($C1165,'Policy Characteristics'!$C:$C,0))),"",INDEX('Policy Characteristics'!L:L,MATCH($C1165,'Policy Characteristics'!$C:$C,0)))</f>
        <v>industry-elec-and-hydrogen.html</v>
      </c>
    </row>
    <row r="1166" spans="1:18" s="350" customFormat="1" ht="19.95" customHeight="1">
      <c r="A1166" s="363" t="str">
        <f>IF(ISBLANK(INDEX('Policy Characteristics'!A:A,MATCH($C1166,'Policy Characteristics'!$C:$C,0))),"",INDEX('Policy Characteristics'!A:A,MATCH($C1166,'Policy Characteristics'!$C:$C,0)))</f>
        <v>Industry</v>
      </c>
      <c r="B1166" s="375" t="str">
        <f>IF(ISBLANK(INDEX('Policy Characteristics'!B:B,MATCH($C1166,'Policy Characteristics'!$C:$C,0))),"",INDEX('Policy Characteristics'!B:B,MATCH($C1166,'Policy Characteristics'!$C:$C,0)))</f>
        <v>Hydrogen Combustion</v>
      </c>
      <c r="C1166" s="363" t="str">
        <f t="shared" si="45"/>
        <v>Fraction of Eligible Industrial Energy Use Shifted to Hydrogen</v>
      </c>
      <c r="D1166" s="356" t="s">
        <v>857</v>
      </c>
      <c r="E1166" t="s">
        <v>907</v>
      </c>
      <c r="F1166" t="s">
        <v>858</v>
      </c>
      <c r="G1166" s="255" t="s">
        <v>908</v>
      </c>
      <c r="H1166" s="18">
        <v>2086</v>
      </c>
      <c r="I1166" s="376" t="s">
        <v>741</v>
      </c>
      <c r="J1166" s="377" t="str">
        <f>IF(ISBLANK(INDEX('Policy Characteristics'!D:D,MATCH($C1166,'Policy Characteristics'!$C:$C,0))),"",INDEX('Policy Characteristics'!D:D,MATCH($C1166,'Policy Characteristics'!$C:$C,0)))</f>
        <v>Hydrogen Combustion</v>
      </c>
      <c r="K1166" s="363"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63" t="str">
        <f>IF(ISBLANK(INDEX('Policy Characteristics'!I:I,MATCH($C1166,'Policy Characteristics'!$C:$C,0))),"",INDEX('Policy Characteristics'!I:I,MATCH($C1166,'Policy Characteristics'!$C:$C,0)))</f>
        <v>% of fuel shifted</v>
      </c>
      <c r="P1166" s="363"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63" t="str">
        <f>IF(ISBLANK(INDEX('Policy Characteristics'!K:K,MATCH($C1166,'Policy Characteristics'!$C:$C,0))),"",INDEX('Policy Characteristics'!K:K,MATCH($C1166,'Policy Characteristics'!$C:$C,0)))</f>
        <v>industry-ag-main.html#fuel-switching</v>
      </c>
      <c r="R1166" s="363" t="str">
        <f>IF(ISBLANK(INDEX('Policy Characteristics'!L:L,MATCH($C1166,'Policy Characteristics'!$C:$C,0))),"",INDEX('Policy Characteristics'!L:L,MATCH($C1166,'Policy Characteristics'!$C:$C,0)))</f>
        <v>industry-elec-and-hydrogen.html</v>
      </c>
    </row>
    <row r="1167" spans="1:18" s="350" customFormat="1" ht="19.95" customHeight="1">
      <c r="A1167" s="363" t="str">
        <f>IF(ISBLANK(INDEX('Policy Characteristics'!A:A,MATCH($C1167,'Policy Characteristics'!$C:$C,0))),"",INDEX('Policy Characteristics'!A:A,MATCH($C1167,'Policy Characteristics'!$C:$C,0)))</f>
        <v>Industry</v>
      </c>
      <c r="B1167" s="375" t="str">
        <f>IF(ISBLANK(INDEX('Policy Characteristics'!B:B,MATCH($C1167,'Policy Characteristics'!$C:$C,0))),"",INDEX('Policy Characteristics'!B:B,MATCH($C1167,'Policy Characteristics'!$C:$C,0)))</f>
        <v>Hydrogen Combustion</v>
      </c>
      <c r="C1167" s="363" t="str">
        <f t="shared" si="45"/>
        <v>Fraction of Eligible Industrial Energy Use Shifted to Hydrogen</v>
      </c>
      <c r="D1167" s="356" t="s">
        <v>857</v>
      </c>
      <c r="E1167" t="s">
        <v>909</v>
      </c>
      <c r="F1167" t="s">
        <v>858</v>
      </c>
      <c r="G1167" s="255" t="s">
        <v>910</v>
      </c>
      <c r="H1167" s="18">
        <v>2087</v>
      </c>
      <c r="I1167" s="376" t="s">
        <v>731</v>
      </c>
      <c r="J1167" s="377" t="str">
        <f>IF(ISBLANK(INDEX('Policy Characteristics'!D:D,MATCH($C1167,'Policy Characteristics'!$C:$C,0))),"",INDEX('Policy Characteristics'!D:D,MATCH($C1167,'Policy Characteristics'!$C:$C,0)))</f>
        <v>Hydrogen Combustion</v>
      </c>
      <c r="K1167" s="363"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63" t="str">
        <f>IF(ISBLANK(INDEX('Policy Characteristics'!I:I,MATCH($C1167,'Policy Characteristics'!$C:$C,0))),"",INDEX('Policy Characteristics'!I:I,MATCH($C1167,'Policy Characteristics'!$C:$C,0)))</f>
        <v>% of fuel shifted</v>
      </c>
      <c r="P1167" s="363"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63" t="str">
        <f>IF(ISBLANK(INDEX('Policy Characteristics'!K:K,MATCH($C1167,'Policy Characteristics'!$C:$C,0))),"",INDEX('Policy Characteristics'!K:K,MATCH($C1167,'Policy Characteristics'!$C:$C,0)))</f>
        <v>industry-ag-main.html#fuel-switching</v>
      </c>
      <c r="R1167" s="363" t="str">
        <f>IF(ISBLANK(INDEX('Policy Characteristics'!L:L,MATCH($C1167,'Policy Characteristics'!$C:$C,0))),"",INDEX('Policy Characteristics'!L:L,MATCH($C1167,'Policy Characteristics'!$C:$C,0)))</f>
        <v>industry-elec-and-hydrogen.html</v>
      </c>
    </row>
    <row r="1168" spans="1:18" s="350" customFormat="1" ht="19.95" customHeight="1">
      <c r="A1168" s="363" t="str">
        <f>IF(ISBLANK(INDEX('Policy Characteristics'!A:A,MATCH($C1168,'Policy Characteristics'!$C:$C,0))),"",INDEX('Policy Characteristics'!A:A,MATCH($C1168,'Policy Characteristics'!$C:$C,0)))</f>
        <v>Industry</v>
      </c>
      <c r="B1168" s="375" t="str">
        <f>IF(ISBLANK(INDEX('Policy Characteristics'!B:B,MATCH($C1168,'Policy Characteristics'!$C:$C,0))),"",INDEX('Policy Characteristics'!B:B,MATCH($C1168,'Policy Characteristics'!$C:$C,0)))</f>
        <v>Hydrogen Combustion</v>
      </c>
      <c r="C1168" s="363" t="str">
        <f t="shared" si="45"/>
        <v>Fraction of Eligible Industrial Energy Use Shifted to Hydrogen</v>
      </c>
      <c r="D1168" s="356" t="s">
        <v>857</v>
      </c>
      <c r="E1168" t="s">
        <v>911</v>
      </c>
      <c r="F1168" t="s">
        <v>858</v>
      </c>
      <c r="G1168" s="255" t="s">
        <v>912</v>
      </c>
      <c r="H1168" s="18">
        <v>2088</v>
      </c>
      <c r="I1168" s="376" t="s">
        <v>741</v>
      </c>
      <c r="J1168" s="377" t="str">
        <f>IF(ISBLANK(INDEX('Policy Characteristics'!D:D,MATCH($C1168,'Policy Characteristics'!$C:$C,0))),"",INDEX('Policy Characteristics'!D:D,MATCH($C1168,'Policy Characteristics'!$C:$C,0)))</f>
        <v>Hydrogen Combustion</v>
      </c>
      <c r="K1168" s="363"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63" t="str">
        <f>IF(ISBLANK(INDEX('Policy Characteristics'!I:I,MATCH($C1168,'Policy Characteristics'!$C:$C,0))),"",INDEX('Policy Characteristics'!I:I,MATCH($C1168,'Policy Characteristics'!$C:$C,0)))</f>
        <v>% of fuel shifted</v>
      </c>
      <c r="P1168" s="363"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63" t="str">
        <f>IF(ISBLANK(INDEX('Policy Characteristics'!K:K,MATCH($C1168,'Policy Characteristics'!$C:$C,0))),"",INDEX('Policy Characteristics'!K:K,MATCH($C1168,'Policy Characteristics'!$C:$C,0)))</f>
        <v>industry-ag-main.html#fuel-switching</v>
      </c>
      <c r="R1168" s="363" t="str">
        <f>IF(ISBLANK(INDEX('Policy Characteristics'!L:L,MATCH($C1168,'Policy Characteristics'!$C:$C,0))),"",INDEX('Policy Characteristics'!L:L,MATCH($C1168,'Policy Characteristics'!$C:$C,0)))</f>
        <v>industry-elec-and-hydrogen.html</v>
      </c>
    </row>
    <row r="1169" spans="1:18" s="350" customFormat="1" ht="19.95" customHeight="1">
      <c r="A1169" s="363" t="str">
        <f>IF(ISBLANK(INDEX('Policy Characteristics'!A:A,MATCH($C1169,'Policy Characteristics'!$C:$C,0))),"",INDEX('Policy Characteristics'!A:A,MATCH($C1169,'Policy Characteristics'!$C:$C,0)))</f>
        <v>Industry</v>
      </c>
      <c r="B1169" s="375" t="str">
        <f>IF(ISBLANK(INDEX('Policy Characteristics'!B:B,MATCH($C1169,'Policy Characteristics'!$C:$C,0))),"",INDEX('Policy Characteristics'!B:B,MATCH($C1169,'Policy Characteristics'!$C:$C,0)))</f>
        <v>Hydrogen Combustion</v>
      </c>
      <c r="C1169" s="363" t="str">
        <f t="shared" si="45"/>
        <v>Fraction of Eligible Industrial Energy Use Shifted to Hydrogen</v>
      </c>
      <c r="D1169" s="356" t="s">
        <v>857</v>
      </c>
      <c r="E1169" t="s">
        <v>913</v>
      </c>
      <c r="F1169" t="s">
        <v>858</v>
      </c>
      <c r="G1169" s="255" t="s">
        <v>913</v>
      </c>
      <c r="H1169" s="18">
        <v>2089</v>
      </c>
      <c r="I1169" s="376" t="s">
        <v>731</v>
      </c>
      <c r="J1169" s="377" t="str">
        <f>IF(ISBLANK(INDEX('Policy Characteristics'!D:D,MATCH($C1169,'Policy Characteristics'!$C:$C,0))),"",INDEX('Policy Characteristics'!D:D,MATCH($C1169,'Policy Characteristics'!$C:$C,0)))</f>
        <v>Hydrogen Combustion</v>
      </c>
      <c r="K1169" s="363"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63" t="str">
        <f>IF(ISBLANK(INDEX('Policy Characteristics'!I:I,MATCH($C1169,'Policy Characteristics'!$C:$C,0))),"",INDEX('Policy Characteristics'!I:I,MATCH($C1169,'Policy Characteristics'!$C:$C,0)))</f>
        <v>% of fuel shifted</v>
      </c>
      <c r="P1169" s="363"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63" t="str">
        <f>IF(ISBLANK(INDEX('Policy Characteristics'!K:K,MATCH($C1169,'Policy Characteristics'!$C:$C,0))),"",INDEX('Policy Characteristics'!K:K,MATCH($C1169,'Policy Characteristics'!$C:$C,0)))</f>
        <v>industry-ag-main.html#fuel-switching</v>
      </c>
      <c r="R1169" s="363" t="str">
        <f>IF(ISBLANK(INDEX('Policy Characteristics'!L:L,MATCH($C1169,'Policy Characteristics'!$C:$C,0))),"",INDEX('Policy Characteristics'!L:L,MATCH($C1169,'Policy Characteristics'!$C:$C,0)))</f>
        <v>industry-elec-and-hydrogen.html</v>
      </c>
    </row>
    <row r="1170" spans="1:18" s="350" customFormat="1" ht="19.95" customHeight="1">
      <c r="A1170" s="363" t="str">
        <f>IF(ISBLANK(INDEX('Policy Characteristics'!A:A,MATCH($C1170,'Policy Characteristics'!$C:$C,0))),"",INDEX('Policy Characteristics'!A:A,MATCH($C1170,'Policy Characteristics'!$C:$C,0)))</f>
        <v>Industry</v>
      </c>
      <c r="B1170" s="375" t="str">
        <f>IF(ISBLANK(INDEX('Policy Characteristics'!B:B,MATCH($C1170,'Policy Characteristics'!$C:$C,0))),"",INDEX('Policy Characteristics'!B:B,MATCH($C1170,'Policy Characteristics'!$C:$C,0)))</f>
        <v>Hydrogen Combustion</v>
      </c>
      <c r="C1170" s="363" t="str">
        <f t="shared" si="45"/>
        <v>Fraction of Eligible Industrial Energy Use Shifted to Hydrogen</v>
      </c>
      <c r="D1170" s="356" t="s">
        <v>859</v>
      </c>
      <c r="E1170" t="s">
        <v>899</v>
      </c>
      <c r="F1170" t="s">
        <v>860</v>
      </c>
      <c r="G1170" s="255" t="s">
        <v>900</v>
      </c>
      <c r="H1170" s="18">
        <v>2090</v>
      </c>
      <c r="I1170" s="376" t="s">
        <v>731</v>
      </c>
      <c r="J1170" s="377" t="str">
        <f>IF(ISBLANK(INDEX('Policy Characteristics'!D:D,MATCH($C1170,'Policy Characteristics'!$C:$C,0))),"",INDEX('Policy Characteristics'!D:D,MATCH($C1170,'Policy Characteristics'!$C:$C,0)))</f>
        <v>Hydrogen Combustion</v>
      </c>
      <c r="K1170" s="363"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63" t="str">
        <f>IF(ISBLANK(INDEX('Policy Characteristics'!I:I,MATCH($C1170,'Policy Characteristics'!$C:$C,0))),"",INDEX('Policy Characteristics'!I:I,MATCH($C1170,'Policy Characteristics'!$C:$C,0)))</f>
        <v>% of fuel shifted</v>
      </c>
      <c r="P1170" s="363"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63" t="str">
        <f>IF(ISBLANK(INDEX('Policy Characteristics'!K:K,MATCH($C1170,'Policy Characteristics'!$C:$C,0))),"",INDEX('Policy Characteristics'!K:K,MATCH($C1170,'Policy Characteristics'!$C:$C,0)))</f>
        <v>industry-ag-main.html#fuel-switching</v>
      </c>
      <c r="R1170" s="363" t="str">
        <f>IF(ISBLANK(INDEX('Policy Characteristics'!L:L,MATCH($C1170,'Policy Characteristics'!$C:$C,0))),"",INDEX('Policy Characteristics'!L:L,MATCH($C1170,'Policy Characteristics'!$C:$C,0)))</f>
        <v>industry-elec-and-hydrogen.html</v>
      </c>
    </row>
    <row r="1171" spans="1:18" s="350" customFormat="1" ht="19.95" customHeight="1">
      <c r="A1171" s="363" t="str">
        <f>IF(ISBLANK(INDEX('Policy Characteristics'!A:A,MATCH($C1171,'Policy Characteristics'!$C:$C,0))),"",INDEX('Policy Characteristics'!A:A,MATCH($C1171,'Policy Characteristics'!$C:$C,0)))</f>
        <v>Industry</v>
      </c>
      <c r="B1171" s="375" t="str">
        <f>IF(ISBLANK(INDEX('Policy Characteristics'!B:B,MATCH($C1171,'Policy Characteristics'!$C:$C,0))),"",INDEX('Policy Characteristics'!B:B,MATCH($C1171,'Policy Characteristics'!$C:$C,0)))</f>
        <v>Hydrogen Combustion</v>
      </c>
      <c r="C1171" s="363" t="str">
        <f t="shared" si="45"/>
        <v>Fraction of Eligible Industrial Energy Use Shifted to Hydrogen</v>
      </c>
      <c r="D1171" s="356" t="s">
        <v>859</v>
      </c>
      <c r="E1171" t="s">
        <v>901</v>
      </c>
      <c r="F1171" t="s">
        <v>860</v>
      </c>
      <c r="G1171" s="255" t="s">
        <v>902</v>
      </c>
      <c r="H1171" s="18">
        <v>2091</v>
      </c>
      <c r="I1171" s="376" t="s">
        <v>731</v>
      </c>
      <c r="J1171" s="377" t="str">
        <f>IF(ISBLANK(INDEX('Policy Characteristics'!D:D,MATCH($C1171,'Policy Characteristics'!$C:$C,0))),"",INDEX('Policy Characteristics'!D:D,MATCH($C1171,'Policy Characteristics'!$C:$C,0)))</f>
        <v>Hydrogen Combustion</v>
      </c>
      <c r="K1171" s="363"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63" t="str">
        <f>IF(ISBLANK(INDEX('Policy Characteristics'!I:I,MATCH($C1171,'Policy Characteristics'!$C:$C,0))),"",INDEX('Policy Characteristics'!I:I,MATCH($C1171,'Policy Characteristics'!$C:$C,0)))</f>
        <v>% of fuel shifted</v>
      </c>
      <c r="P1171" s="363"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63" t="str">
        <f>IF(ISBLANK(INDEX('Policy Characteristics'!K:K,MATCH($C1171,'Policy Characteristics'!$C:$C,0))),"",INDEX('Policy Characteristics'!K:K,MATCH($C1171,'Policy Characteristics'!$C:$C,0)))</f>
        <v>industry-ag-main.html#fuel-switching</v>
      </c>
      <c r="R1171" s="363" t="str">
        <f>IF(ISBLANK(INDEX('Policy Characteristics'!L:L,MATCH($C1171,'Policy Characteristics'!$C:$C,0))),"",INDEX('Policy Characteristics'!L:L,MATCH($C1171,'Policy Characteristics'!$C:$C,0)))</f>
        <v>industry-elec-and-hydrogen.html</v>
      </c>
    </row>
    <row r="1172" spans="1:18" s="350" customFormat="1" ht="19.95" customHeight="1">
      <c r="A1172" s="363" t="str">
        <f>IF(ISBLANK(INDEX('Policy Characteristics'!A:A,MATCH($C1172,'Policy Characteristics'!$C:$C,0))),"",INDEX('Policy Characteristics'!A:A,MATCH($C1172,'Policy Characteristics'!$C:$C,0)))</f>
        <v>Industry</v>
      </c>
      <c r="B1172" s="375" t="str">
        <f>IF(ISBLANK(INDEX('Policy Characteristics'!B:B,MATCH($C1172,'Policy Characteristics'!$C:$C,0))),"",INDEX('Policy Characteristics'!B:B,MATCH($C1172,'Policy Characteristics'!$C:$C,0)))</f>
        <v>Hydrogen Combustion</v>
      </c>
      <c r="C1172" s="363" t="str">
        <f t="shared" si="45"/>
        <v>Fraction of Eligible Industrial Energy Use Shifted to Hydrogen</v>
      </c>
      <c r="D1172" s="356" t="s">
        <v>859</v>
      </c>
      <c r="E1172" t="s">
        <v>903</v>
      </c>
      <c r="F1172" t="s">
        <v>860</v>
      </c>
      <c r="G1172" s="255" t="s">
        <v>904</v>
      </c>
      <c r="H1172" s="18">
        <v>2092</v>
      </c>
      <c r="I1172" s="376" t="s">
        <v>731</v>
      </c>
      <c r="J1172" s="377" t="str">
        <f>IF(ISBLANK(INDEX('Policy Characteristics'!D:D,MATCH($C1172,'Policy Characteristics'!$C:$C,0))),"",INDEX('Policy Characteristics'!D:D,MATCH($C1172,'Policy Characteristics'!$C:$C,0)))</f>
        <v>Hydrogen Combustion</v>
      </c>
      <c r="K1172" s="363"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63" t="str">
        <f>IF(ISBLANK(INDEX('Policy Characteristics'!I:I,MATCH($C1172,'Policy Characteristics'!$C:$C,0))),"",INDEX('Policy Characteristics'!I:I,MATCH($C1172,'Policy Characteristics'!$C:$C,0)))</f>
        <v>% of fuel shifted</v>
      </c>
      <c r="P1172" s="363"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63" t="str">
        <f>IF(ISBLANK(INDEX('Policy Characteristics'!K:K,MATCH($C1172,'Policy Characteristics'!$C:$C,0))),"",INDEX('Policy Characteristics'!K:K,MATCH($C1172,'Policy Characteristics'!$C:$C,0)))</f>
        <v>industry-ag-main.html#fuel-switching</v>
      </c>
      <c r="R1172" s="363" t="str">
        <f>IF(ISBLANK(INDEX('Policy Characteristics'!L:L,MATCH($C1172,'Policy Characteristics'!$C:$C,0))),"",INDEX('Policy Characteristics'!L:L,MATCH($C1172,'Policy Characteristics'!$C:$C,0)))</f>
        <v>industry-elec-and-hydrogen.html</v>
      </c>
    </row>
    <row r="1173" spans="1:18" s="350" customFormat="1" ht="19.95" customHeight="1">
      <c r="A1173" s="363" t="str">
        <f>IF(ISBLANK(INDEX('Policy Characteristics'!A:A,MATCH($C1173,'Policy Characteristics'!$C:$C,0))),"",INDEX('Policy Characteristics'!A:A,MATCH($C1173,'Policy Characteristics'!$C:$C,0)))</f>
        <v>Industry</v>
      </c>
      <c r="B1173" s="375" t="str">
        <f>IF(ISBLANK(INDEX('Policy Characteristics'!B:B,MATCH($C1173,'Policy Characteristics'!$C:$C,0))),"",INDEX('Policy Characteristics'!B:B,MATCH($C1173,'Policy Characteristics'!$C:$C,0)))</f>
        <v>Hydrogen Combustion</v>
      </c>
      <c r="C1173" s="363" t="str">
        <f t="shared" si="45"/>
        <v>Fraction of Eligible Industrial Energy Use Shifted to Hydrogen</v>
      </c>
      <c r="D1173" s="356" t="s">
        <v>859</v>
      </c>
      <c r="E1173" t="s">
        <v>905</v>
      </c>
      <c r="F1173" t="s">
        <v>860</v>
      </c>
      <c r="G1173" s="255" t="s">
        <v>906</v>
      </c>
      <c r="H1173" s="18">
        <v>2093</v>
      </c>
      <c r="I1173" s="376" t="s">
        <v>731</v>
      </c>
      <c r="J1173" s="377" t="str">
        <f>IF(ISBLANK(INDEX('Policy Characteristics'!D:D,MATCH($C1173,'Policy Characteristics'!$C:$C,0))),"",INDEX('Policy Characteristics'!D:D,MATCH($C1173,'Policy Characteristics'!$C:$C,0)))</f>
        <v>Hydrogen Combustion</v>
      </c>
      <c r="K1173" s="363"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63" t="str">
        <f>IF(ISBLANK(INDEX('Policy Characteristics'!I:I,MATCH($C1173,'Policy Characteristics'!$C:$C,0))),"",INDEX('Policy Characteristics'!I:I,MATCH($C1173,'Policy Characteristics'!$C:$C,0)))</f>
        <v>% of fuel shifted</v>
      </c>
      <c r="P1173" s="363"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63" t="str">
        <f>IF(ISBLANK(INDEX('Policy Characteristics'!K:K,MATCH($C1173,'Policy Characteristics'!$C:$C,0))),"",INDEX('Policy Characteristics'!K:K,MATCH($C1173,'Policy Characteristics'!$C:$C,0)))</f>
        <v>industry-ag-main.html#fuel-switching</v>
      </c>
      <c r="R1173" s="363" t="str">
        <f>IF(ISBLANK(INDEX('Policy Characteristics'!L:L,MATCH($C1173,'Policy Characteristics'!$C:$C,0))),"",INDEX('Policy Characteristics'!L:L,MATCH($C1173,'Policy Characteristics'!$C:$C,0)))</f>
        <v>industry-elec-and-hydrogen.html</v>
      </c>
    </row>
    <row r="1174" spans="1:18" s="350" customFormat="1" ht="19.95" customHeight="1">
      <c r="A1174" s="363" t="str">
        <f>IF(ISBLANK(INDEX('Policy Characteristics'!A:A,MATCH($C1174,'Policy Characteristics'!$C:$C,0))),"",INDEX('Policy Characteristics'!A:A,MATCH($C1174,'Policy Characteristics'!$C:$C,0)))</f>
        <v>Industry</v>
      </c>
      <c r="B1174" s="375" t="str">
        <f>IF(ISBLANK(INDEX('Policy Characteristics'!B:B,MATCH($C1174,'Policy Characteristics'!$C:$C,0))),"",INDEX('Policy Characteristics'!B:B,MATCH($C1174,'Policy Characteristics'!$C:$C,0)))</f>
        <v>Hydrogen Combustion</v>
      </c>
      <c r="C1174" s="363" t="str">
        <f t="shared" si="45"/>
        <v>Fraction of Eligible Industrial Energy Use Shifted to Hydrogen</v>
      </c>
      <c r="D1174" s="356" t="s">
        <v>859</v>
      </c>
      <c r="E1174" t="s">
        <v>907</v>
      </c>
      <c r="F1174" t="s">
        <v>860</v>
      </c>
      <c r="G1174" s="255" t="s">
        <v>908</v>
      </c>
      <c r="H1174" s="18">
        <v>2094</v>
      </c>
      <c r="I1174" s="376" t="s">
        <v>741</v>
      </c>
      <c r="J1174" s="377" t="str">
        <f>IF(ISBLANK(INDEX('Policy Characteristics'!D:D,MATCH($C1174,'Policy Characteristics'!$C:$C,0))),"",INDEX('Policy Characteristics'!D:D,MATCH($C1174,'Policy Characteristics'!$C:$C,0)))</f>
        <v>Hydrogen Combustion</v>
      </c>
      <c r="K1174" s="363"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63" t="str">
        <f>IF(ISBLANK(INDEX('Policy Characteristics'!I:I,MATCH($C1174,'Policy Characteristics'!$C:$C,0))),"",INDEX('Policy Characteristics'!I:I,MATCH($C1174,'Policy Characteristics'!$C:$C,0)))</f>
        <v>% of fuel shifted</v>
      </c>
      <c r="P1174" s="363"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63" t="str">
        <f>IF(ISBLANK(INDEX('Policy Characteristics'!K:K,MATCH($C1174,'Policy Characteristics'!$C:$C,0))),"",INDEX('Policy Characteristics'!K:K,MATCH($C1174,'Policy Characteristics'!$C:$C,0)))</f>
        <v>industry-ag-main.html#fuel-switching</v>
      </c>
      <c r="R1174" s="363" t="str">
        <f>IF(ISBLANK(INDEX('Policy Characteristics'!L:L,MATCH($C1174,'Policy Characteristics'!$C:$C,0))),"",INDEX('Policy Characteristics'!L:L,MATCH($C1174,'Policy Characteristics'!$C:$C,0)))</f>
        <v>industry-elec-and-hydrogen.html</v>
      </c>
    </row>
    <row r="1175" spans="1:18" s="350" customFormat="1" ht="19.95" customHeight="1">
      <c r="A1175" s="363" t="str">
        <f>IF(ISBLANK(INDEX('Policy Characteristics'!A:A,MATCH($C1175,'Policy Characteristics'!$C:$C,0))),"",INDEX('Policy Characteristics'!A:A,MATCH($C1175,'Policy Characteristics'!$C:$C,0)))</f>
        <v>Industry</v>
      </c>
      <c r="B1175" s="375" t="str">
        <f>IF(ISBLANK(INDEX('Policy Characteristics'!B:B,MATCH($C1175,'Policy Characteristics'!$C:$C,0))),"",INDEX('Policy Characteristics'!B:B,MATCH($C1175,'Policy Characteristics'!$C:$C,0)))</f>
        <v>Hydrogen Combustion</v>
      </c>
      <c r="C1175" s="363" t="str">
        <f t="shared" si="45"/>
        <v>Fraction of Eligible Industrial Energy Use Shifted to Hydrogen</v>
      </c>
      <c r="D1175" s="356" t="s">
        <v>859</v>
      </c>
      <c r="E1175" t="s">
        <v>909</v>
      </c>
      <c r="F1175" t="s">
        <v>860</v>
      </c>
      <c r="G1175" s="255" t="s">
        <v>910</v>
      </c>
      <c r="H1175" s="18">
        <v>2095</v>
      </c>
      <c r="I1175" s="376" t="s">
        <v>731</v>
      </c>
      <c r="J1175" s="377" t="str">
        <f>IF(ISBLANK(INDEX('Policy Characteristics'!D:D,MATCH($C1175,'Policy Characteristics'!$C:$C,0))),"",INDEX('Policy Characteristics'!D:D,MATCH($C1175,'Policy Characteristics'!$C:$C,0)))</f>
        <v>Hydrogen Combustion</v>
      </c>
      <c r="K1175" s="363"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63" t="str">
        <f>IF(ISBLANK(INDEX('Policy Characteristics'!I:I,MATCH($C1175,'Policy Characteristics'!$C:$C,0))),"",INDEX('Policy Characteristics'!I:I,MATCH($C1175,'Policy Characteristics'!$C:$C,0)))</f>
        <v>% of fuel shifted</v>
      </c>
      <c r="P1175" s="363"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63" t="str">
        <f>IF(ISBLANK(INDEX('Policy Characteristics'!K:K,MATCH($C1175,'Policy Characteristics'!$C:$C,0))),"",INDEX('Policy Characteristics'!K:K,MATCH($C1175,'Policy Characteristics'!$C:$C,0)))</f>
        <v>industry-ag-main.html#fuel-switching</v>
      </c>
      <c r="R1175" s="363" t="str">
        <f>IF(ISBLANK(INDEX('Policy Characteristics'!L:L,MATCH($C1175,'Policy Characteristics'!$C:$C,0))),"",INDEX('Policy Characteristics'!L:L,MATCH($C1175,'Policy Characteristics'!$C:$C,0)))</f>
        <v>industry-elec-and-hydrogen.html</v>
      </c>
    </row>
    <row r="1176" spans="1:18" s="350" customFormat="1" ht="19.95" customHeight="1">
      <c r="A1176" s="363" t="str">
        <f>IF(ISBLANK(INDEX('Policy Characteristics'!A:A,MATCH($C1176,'Policy Characteristics'!$C:$C,0))),"",INDEX('Policy Characteristics'!A:A,MATCH($C1176,'Policy Characteristics'!$C:$C,0)))</f>
        <v>Industry</v>
      </c>
      <c r="B1176" s="375" t="str">
        <f>IF(ISBLANK(INDEX('Policy Characteristics'!B:B,MATCH($C1176,'Policy Characteristics'!$C:$C,0))),"",INDEX('Policy Characteristics'!B:B,MATCH($C1176,'Policy Characteristics'!$C:$C,0)))</f>
        <v>Hydrogen Combustion</v>
      </c>
      <c r="C1176" s="363" t="str">
        <f t="shared" si="45"/>
        <v>Fraction of Eligible Industrial Energy Use Shifted to Hydrogen</v>
      </c>
      <c r="D1176" s="356" t="s">
        <v>859</v>
      </c>
      <c r="E1176" t="s">
        <v>911</v>
      </c>
      <c r="F1176" t="s">
        <v>860</v>
      </c>
      <c r="G1176" s="255" t="s">
        <v>912</v>
      </c>
      <c r="H1176" s="18">
        <v>2096</v>
      </c>
      <c r="I1176" s="376" t="s">
        <v>741</v>
      </c>
      <c r="J1176" s="377" t="str">
        <f>IF(ISBLANK(INDEX('Policy Characteristics'!D:D,MATCH($C1176,'Policy Characteristics'!$C:$C,0))),"",INDEX('Policy Characteristics'!D:D,MATCH($C1176,'Policy Characteristics'!$C:$C,0)))</f>
        <v>Hydrogen Combustion</v>
      </c>
      <c r="K1176" s="363"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63" t="str">
        <f>IF(ISBLANK(INDEX('Policy Characteristics'!I:I,MATCH($C1176,'Policy Characteristics'!$C:$C,0))),"",INDEX('Policy Characteristics'!I:I,MATCH($C1176,'Policy Characteristics'!$C:$C,0)))</f>
        <v>% of fuel shifted</v>
      </c>
      <c r="P1176" s="363"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63" t="str">
        <f>IF(ISBLANK(INDEX('Policy Characteristics'!K:K,MATCH($C1176,'Policy Characteristics'!$C:$C,0))),"",INDEX('Policy Characteristics'!K:K,MATCH($C1176,'Policy Characteristics'!$C:$C,0)))</f>
        <v>industry-ag-main.html#fuel-switching</v>
      </c>
      <c r="R1176" s="363" t="str">
        <f>IF(ISBLANK(INDEX('Policy Characteristics'!L:L,MATCH($C1176,'Policy Characteristics'!$C:$C,0))),"",INDEX('Policy Characteristics'!L:L,MATCH($C1176,'Policy Characteristics'!$C:$C,0)))</f>
        <v>industry-elec-and-hydrogen.html</v>
      </c>
    </row>
    <row r="1177" spans="1:18" s="350" customFormat="1" ht="19.95" customHeight="1">
      <c r="A1177" s="363" t="str">
        <f>IF(ISBLANK(INDEX('Policy Characteristics'!A:A,MATCH($C1177,'Policy Characteristics'!$C:$C,0))),"",INDEX('Policy Characteristics'!A:A,MATCH($C1177,'Policy Characteristics'!$C:$C,0)))</f>
        <v>Industry</v>
      </c>
      <c r="B1177" s="375" t="str">
        <f>IF(ISBLANK(INDEX('Policy Characteristics'!B:B,MATCH($C1177,'Policy Characteristics'!$C:$C,0))),"",INDEX('Policy Characteristics'!B:B,MATCH($C1177,'Policy Characteristics'!$C:$C,0)))</f>
        <v>Hydrogen Combustion</v>
      </c>
      <c r="C1177" s="363" t="str">
        <f t="shared" si="45"/>
        <v>Fraction of Eligible Industrial Energy Use Shifted to Hydrogen</v>
      </c>
      <c r="D1177" s="356" t="s">
        <v>859</v>
      </c>
      <c r="E1177" t="s">
        <v>913</v>
      </c>
      <c r="F1177" t="s">
        <v>860</v>
      </c>
      <c r="G1177" s="255" t="s">
        <v>913</v>
      </c>
      <c r="H1177" s="18">
        <v>2097</v>
      </c>
      <c r="I1177" s="376" t="s">
        <v>731</v>
      </c>
      <c r="J1177" s="377" t="str">
        <f>IF(ISBLANK(INDEX('Policy Characteristics'!D:D,MATCH($C1177,'Policy Characteristics'!$C:$C,0))),"",INDEX('Policy Characteristics'!D:D,MATCH($C1177,'Policy Characteristics'!$C:$C,0)))</f>
        <v>Hydrogen Combustion</v>
      </c>
      <c r="K1177" s="363"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63" t="str">
        <f>IF(ISBLANK(INDEX('Policy Characteristics'!I:I,MATCH($C1177,'Policy Characteristics'!$C:$C,0))),"",INDEX('Policy Characteristics'!I:I,MATCH($C1177,'Policy Characteristics'!$C:$C,0)))</f>
        <v>% of fuel shifted</v>
      </c>
      <c r="P1177" s="363"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63" t="str">
        <f>IF(ISBLANK(INDEX('Policy Characteristics'!K:K,MATCH($C1177,'Policy Characteristics'!$C:$C,0))),"",INDEX('Policy Characteristics'!K:K,MATCH($C1177,'Policy Characteristics'!$C:$C,0)))</f>
        <v>industry-ag-main.html#fuel-switching</v>
      </c>
      <c r="R1177" s="363" t="str">
        <f>IF(ISBLANK(INDEX('Policy Characteristics'!L:L,MATCH($C1177,'Policy Characteristics'!$C:$C,0))),"",INDEX('Policy Characteristics'!L:L,MATCH($C1177,'Policy Characteristics'!$C:$C,0)))</f>
        <v>industry-elec-and-hydrogen.html</v>
      </c>
    </row>
    <row r="1178" spans="1:18" s="350" customFormat="1" ht="19.95" customHeight="1">
      <c r="A1178" s="363" t="str">
        <f>IF(ISBLANK(INDEX('Policy Characteristics'!A:A,MATCH($C1178,'Policy Characteristics'!$C:$C,0))),"",INDEX('Policy Characteristics'!A:A,MATCH($C1178,'Policy Characteristics'!$C:$C,0)))</f>
        <v>Industry</v>
      </c>
      <c r="B1178" s="375" t="str">
        <f>IF(ISBLANK(INDEX('Policy Characteristics'!B:B,MATCH($C1178,'Policy Characteristics'!$C:$C,0))),"",INDEX('Policy Characteristics'!B:B,MATCH($C1178,'Policy Characteristics'!$C:$C,0)))</f>
        <v>Hydrogen Combustion</v>
      </c>
      <c r="C1178" s="363" t="str">
        <f t="shared" si="45"/>
        <v>Fraction of Eligible Industrial Energy Use Shifted to Hydrogen</v>
      </c>
      <c r="D1178" s="356" t="s">
        <v>861</v>
      </c>
      <c r="E1178" t="s">
        <v>899</v>
      </c>
      <c r="F1178" t="s">
        <v>862</v>
      </c>
      <c r="G1178" s="255" t="s">
        <v>900</v>
      </c>
      <c r="H1178" s="18">
        <v>2098</v>
      </c>
      <c r="I1178" s="376" t="s">
        <v>731</v>
      </c>
      <c r="J1178" s="377" t="str">
        <f>IF(ISBLANK(INDEX('Policy Characteristics'!D:D,MATCH($C1178,'Policy Characteristics'!$C:$C,0))),"",INDEX('Policy Characteristics'!D:D,MATCH($C1178,'Policy Characteristics'!$C:$C,0)))</f>
        <v>Hydrogen Combustion</v>
      </c>
      <c r="K1178" s="363"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63" t="str">
        <f>IF(ISBLANK(INDEX('Policy Characteristics'!I:I,MATCH($C1178,'Policy Characteristics'!$C:$C,0))),"",INDEX('Policy Characteristics'!I:I,MATCH($C1178,'Policy Characteristics'!$C:$C,0)))</f>
        <v>% of fuel shifted</v>
      </c>
      <c r="P1178" s="363"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63" t="str">
        <f>IF(ISBLANK(INDEX('Policy Characteristics'!K:K,MATCH($C1178,'Policy Characteristics'!$C:$C,0))),"",INDEX('Policy Characteristics'!K:K,MATCH($C1178,'Policy Characteristics'!$C:$C,0)))</f>
        <v>industry-ag-main.html#fuel-switching</v>
      </c>
      <c r="R1178" s="363" t="str">
        <f>IF(ISBLANK(INDEX('Policy Characteristics'!L:L,MATCH($C1178,'Policy Characteristics'!$C:$C,0))),"",INDEX('Policy Characteristics'!L:L,MATCH($C1178,'Policy Characteristics'!$C:$C,0)))</f>
        <v>industry-elec-and-hydrogen.html</v>
      </c>
    </row>
    <row r="1179" spans="1:18" s="350" customFormat="1" ht="19.95" customHeight="1">
      <c r="A1179" s="363" t="str">
        <f>IF(ISBLANK(INDEX('Policy Characteristics'!A:A,MATCH($C1179,'Policy Characteristics'!$C:$C,0))),"",INDEX('Policy Characteristics'!A:A,MATCH($C1179,'Policy Characteristics'!$C:$C,0)))</f>
        <v>Industry</v>
      </c>
      <c r="B1179" s="375" t="str">
        <f>IF(ISBLANK(INDEX('Policy Characteristics'!B:B,MATCH($C1179,'Policy Characteristics'!$C:$C,0))),"",INDEX('Policy Characteristics'!B:B,MATCH($C1179,'Policy Characteristics'!$C:$C,0)))</f>
        <v>Hydrogen Combustion</v>
      </c>
      <c r="C1179" s="363" t="str">
        <f t="shared" si="45"/>
        <v>Fraction of Eligible Industrial Energy Use Shifted to Hydrogen</v>
      </c>
      <c r="D1179" s="356" t="s">
        <v>861</v>
      </c>
      <c r="E1179" t="s">
        <v>901</v>
      </c>
      <c r="F1179" t="s">
        <v>862</v>
      </c>
      <c r="G1179" s="255" t="s">
        <v>902</v>
      </c>
      <c r="H1179" s="18">
        <v>2099</v>
      </c>
      <c r="I1179" s="376" t="s">
        <v>731</v>
      </c>
      <c r="J1179" s="377" t="str">
        <f>IF(ISBLANK(INDEX('Policy Characteristics'!D:D,MATCH($C1179,'Policy Characteristics'!$C:$C,0))),"",INDEX('Policy Characteristics'!D:D,MATCH($C1179,'Policy Characteristics'!$C:$C,0)))</f>
        <v>Hydrogen Combustion</v>
      </c>
      <c r="K1179" s="363"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63" t="str">
        <f>IF(ISBLANK(INDEX('Policy Characteristics'!I:I,MATCH($C1179,'Policy Characteristics'!$C:$C,0))),"",INDEX('Policy Characteristics'!I:I,MATCH($C1179,'Policy Characteristics'!$C:$C,0)))</f>
        <v>% of fuel shifted</v>
      </c>
      <c r="P1179" s="363"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63" t="str">
        <f>IF(ISBLANK(INDEX('Policy Characteristics'!K:K,MATCH($C1179,'Policy Characteristics'!$C:$C,0))),"",INDEX('Policy Characteristics'!K:K,MATCH($C1179,'Policy Characteristics'!$C:$C,0)))</f>
        <v>industry-ag-main.html#fuel-switching</v>
      </c>
      <c r="R1179" s="363" t="str">
        <f>IF(ISBLANK(INDEX('Policy Characteristics'!L:L,MATCH($C1179,'Policy Characteristics'!$C:$C,0))),"",INDEX('Policy Characteristics'!L:L,MATCH($C1179,'Policy Characteristics'!$C:$C,0)))</f>
        <v>industry-elec-and-hydrogen.html</v>
      </c>
    </row>
    <row r="1180" spans="1:18" s="350" customFormat="1" ht="19.95" customHeight="1">
      <c r="A1180" s="363" t="str">
        <f>IF(ISBLANK(INDEX('Policy Characteristics'!A:A,MATCH($C1180,'Policy Characteristics'!$C:$C,0))),"",INDEX('Policy Characteristics'!A:A,MATCH($C1180,'Policy Characteristics'!$C:$C,0)))</f>
        <v>Industry</v>
      </c>
      <c r="B1180" s="375" t="str">
        <f>IF(ISBLANK(INDEX('Policy Characteristics'!B:B,MATCH($C1180,'Policy Characteristics'!$C:$C,0))),"",INDEX('Policy Characteristics'!B:B,MATCH($C1180,'Policy Characteristics'!$C:$C,0)))</f>
        <v>Hydrogen Combustion</v>
      </c>
      <c r="C1180" s="363" t="str">
        <f t="shared" ref="C1180:C1243" si="46">C$1114</f>
        <v>Fraction of Eligible Industrial Energy Use Shifted to Hydrogen</v>
      </c>
      <c r="D1180" s="356" t="s">
        <v>861</v>
      </c>
      <c r="E1180" t="s">
        <v>903</v>
      </c>
      <c r="F1180" t="s">
        <v>862</v>
      </c>
      <c r="G1180" s="255" t="s">
        <v>904</v>
      </c>
      <c r="H1180" s="18">
        <v>2100</v>
      </c>
      <c r="I1180" s="376" t="s">
        <v>731</v>
      </c>
      <c r="J1180" s="377" t="str">
        <f>IF(ISBLANK(INDEX('Policy Characteristics'!D:D,MATCH($C1180,'Policy Characteristics'!$C:$C,0))),"",INDEX('Policy Characteristics'!D:D,MATCH($C1180,'Policy Characteristics'!$C:$C,0)))</f>
        <v>Hydrogen Combustion</v>
      </c>
      <c r="K1180" s="363"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63" t="str">
        <f>IF(ISBLANK(INDEX('Policy Characteristics'!I:I,MATCH($C1180,'Policy Characteristics'!$C:$C,0))),"",INDEX('Policy Characteristics'!I:I,MATCH($C1180,'Policy Characteristics'!$C:$C,0)))</f>
        <v>% of fuel shifted</v>
      </c>
      <c r="P1180" s="363"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63" t="str">
        <f>IF(ISBLANK(INDEX('Policy Characteristics'!K:K,MATCH($C1180,'Policy Characteristics'!$C:$C,0))),"",INDEX('Policy Characteristics'!K:K,MATCH($C1180,'Policy Characteristics'!$C:$C,0)))</f>
        <v>industry-ag-main.html#fuel-switching</v>
      </c>
      <c r="R1180" s="363" t="str">
        <f>IF(ISBLANK(INDEX('Policy Characteristics'!L:L,MATCH($C1180,'Policy Characteristics'!$C:$C,0))),"",INDEX('Policy Characteristics'!L:L,MATCH($C1180,'Policy Characteristics'!$C:$C,0)))</f>
        <v>industry-elec-and-hydrogen.html</v>
      </c>
    </row>
    <row r="1181" spans="1:18" s="350" customFormat="1" ht="19.95" customHeight="1">
      <c r="A1181" s="363" t="str">
        <f>IF(ISBLANK(INDEX('Policy Characteristics'!A:A,MATCH($C1181,'Policy Characteristics'!$C:$C,0))),"",INDEX('Policy Characteristics'!A:A,MATCH($C1181,'Policy Characteristics'!$C:$C,0)))</f>
        <v>Industry</v>
      </c>
      <c r="B1181" s="375" t="str">
        <f>IF(ISBLANK(INDEX('Policy Characteristics'!B:B,MATCH($C1181,'Policy Characteristics'!$C:$C,0))),"",INDEX('Policy Characteristics'!B:B,MATCH($C1181,'Policy Characteristics'!$C:$C,0)))</f>
        <v>Hydrogen Combustion</v>
      </c>
      <c r="C1181" s="363" t="str">
        <f t="shared" si="46"/>
        <v>Fraction of Eligible Industrial Energy Use Shifted to Hydrogen</v>
      </c>
      <c r="D1181" s="356" t="s">
        <v>861</v>
      </c>
      <c r="E1181" t="s">
        <v>905</v>
      </c>
      <c r="F1181" t="s">
        <v>862</v>
      </c>
      <c r="G1181" s="255" t="s">
        <v>906</v>
      </c>
      <c r="H1181" s="18">
        <v>2101</v>
      </c>
      <c r="I1181" s="376" t="s">
        <v>731</v>
      </c>
      <c r="J1181" s="377" t="str">
        <f>IF(ISBLANK(INDEX('Policy Characteristics'!D:D,MATCH($C1181,'Policy Characteristics'!$C:$C,0))),"",INDEX('Policy Characteristics'!D:D,MATCH($C1181,'Policy Characteristics'!$C:$C,0)))</f>
        <v>Hydrogen Combustion</v>
      </c>
      <c r="K1181" s="363"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63" t="str">
        <f>IF(ISBLANK(INDEX('Policy Characteristics'!I:I,MATCH($C1181,'Policy Characteristics'!$C:$C,0))),"",INDEX('Policy Characteristics'!I:I,MATCH($C1181,'Policy Characteristics'!$C:$C,0)))</f>
        <v>% of fuel shifted</v>
      </c>
      <c r="P1181" s="363"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63" t="str">
        <f>IF(ISBLANK(INDEX('Policy Characteristics'!K:K,MATCH($C1181,'Policy Characteristics'!$C:$C,0))),"",INDEX('Policy Characteristics'!K:K,MATCH($C1181,'Policy Characteristics'!$C:$C,0)))</f>
        <v>industry-ag-main.html#fuel-switching</v>
      </c>
      <c r="R1181" s="363" t="str">
        <f>IF(ISBLANK(INDEX('Policy Characteristics'!L:L,MATCH($C1181,'Policy Characteristics'!$C:$C,0))),"",INDEX('Policy Characteristics'!L:L,MATCH($C1181,'Policy Characteristics'!$C:$C,0)))</f>
        <v>industry-elec-and-hydrogen.html</v>
      </c>
    </row>
    <row r="1182" spans="1:18" s="350" customFormat="1" ht="19.95" customHeight="1">
      <c r="A1182" s="363" t="str">
        <f>IF(ISBLANK(INDEX('Policy Characteristics'!A:A,MATCH($C1182,'Policy Characteristics'!$C:$C,0))),"",INDEX('Policy Characteristics'!A:A,MATCH($C1182,'Policy Characteristics'!$C:$C,0)))</f>
        <v>Industry</v>
      </c>
      <c r="B1182" s="375" t="str">
        <f>IF(ISBLANK(INDEX('Policy Characteristics'!B:B,MATCH($C1182,'Policy Characteristics'!$C:$C,0))),"",INDEX('Policy Characteristics'!B:B,MATCH($C1182,'Policy Characteristics'!$C:$C,0)))</f>
        <v>Hydrogen Combustion</v>
      </c>
      <c r="C1182" s="363" t="str">
        <f t="shared" si="46"/>
        <v>Fraction of Eligible Industrial Energy Use Shifted to Hydrogen</v>
      </c>
      <c r="D1182" s="356" t="s">
        <v>861</v>
      </c>
      <c r="E1182" t="s">
        <v>907</v>
      </c>
      <c r="F1182" t="s">
        <v>862</v>
      </c>
      <c r="G1182" s="255" t="s">
        <v>908</v>
      </c>
      <c r="H1182" s="18">
        <v>2102</v>
      </c>
      <c r="I1182" s="376" t="s">
        <v>731</v>
      </c>
      <c r="J1182" s="377" t="str">
        <f>IF(ISBLANK(INDEX('Policy Characteristics'!D:D,MATCH($C1182,'Policy Characteristics'!$C:$C,0))),"",INDEX('Policy Characteristics'!D:D,MATCH($C1182,'Policy Characteristics'!$C:$C,0)))</f>
        <v>Hydrogen Combustion</v>
      </c>
      <c r="K1182" s="363"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63" t="str">
        <f>IF(ISBLANK(INDEX('Policy Characteristics'!I:I,MATCH($C1182,'Policy Characteristics'!$C:$C,0))),"",INDEX('Policy Characteristics'!I:I,MATCH($C1182,'Policy Characteristics'!$C:$C,0)))</f>
        <v>% of fuel shifted</v>
      </c>
      <c r="P1182" s="363"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63" t="str">
        <f>IF(ISBLANK(INDEX('Policy Characteristics'!K:K,MATCH($C1182,'Policy Characteristics'!$C:$C,0))),"",INDEX('Policy Characteristics'!K:K,MATCH($C1182,'Policy Characteristics'!$C:$C,0)))</f>
        <v>industry-ag-main.html#fuel-switching</v>
      </c>
      <c r="R1182" s="363" t="str">
        <f>IF(ISBLANK(INDEX('Policy Characteristics'!L:L,MATCH($C1182,'Policy Characteristics'!$C:$C,0))),"",INDEX('Policy Characteristics'!L:L,MATCH($C1182,'Policy Characteristics'!$C:$C,0)))</f>
        <v>industry-elec-and-hydrogen.html</v>
      </c>
    </row>
    <row r="1183" spans="1:18" s="350" customFormat="1" ht="19.95" customHeight="1">
      <c r="A1183" s="363" t="str">
        <f>IF(ISBLANK(INDEX('Policy Characteristics'!A:A,MATCH($C1183,'Policy Characteristics'!$C:$C,0))),"",INDEX('Policy Characteristics'!A:A,MATCH($C1183,'Policy Characteristics'!$C:$C,0)))</f>
        <v>Industry</v>
      </c>
      <c r="B1183" s="375" t="str">
        <f>IF(ISBLANK(INDEX('Policy Characteristics'!B:B,MATCH($C1183,'Policy Characteristics'!$C:$C,0))),"",INDEX('Policy Characteristics'!B:B,MATCH($C1183,'Policy Characteristics'!$C:$C,0)))</f>
        <v>Hydrogen Combustion</v>
      </c>
      <c r="C1183" s="363" t="str">
        <f t="shared" si="46"/>
        <v>Fraction of Eligible Industrial Energy Use Shifted to Hydrogen</v>
      </c>
      <c r="D1183" s="356" t="s">
        <v>861</v>
      </c>
      <c r="E1183" t="s">
        <v>909</v>
      </c>
      <c r="F1183" t="s">
        <v>862</v>
      </c>
      <c r="G1183" s="255" t="s">
        <v>910</v>
      </c>
      <c r="H1183" s="18">
        <v>2103</v>
      </c>
      <c r="I1183" s="376" t="s">
        <v>731</v>
      </c>
      <c r="J1183" s="377" t="str">
        <f>IF(ISBLANK(INDEX('Policy Characteristics'!D:D,MATCH($C1183,'Policy Characteristics'!$C:$C,0))),"",INDEX('Policy Characteristics'!D:D,MATCH($C1183,'Policy Characteristics'!$C:$C,0)))</f>
        <v>Hydrogen Combustion</v>
      </c>
      <c r="K1183" s="363"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63" t="str">
        <f>IF(ISBLANK(INDEX('Policy Characteristics'!I:I,MATCH($C1183,'Policy Characteristics'!$C:$C,0))),"",INDEX('Policy Characteristics'!I:I,MATCH($C1183,'Policy Characteristics'!$C:$C,0)))</f>
        <v>% of fuel shifted</v>
      </c>
      <c r="P1183" s="363"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63" t="str">
        <f>IF(ISBLANK(INDEX('Policy Characteristics'!K:K,MATCH($C1183,'Policy Characteristics'!$C:$C,0))),"",INDEX('Policy Characteristics'!K:K,MATCH($C1183,'Policy Characteristics'!$C:$C,0)))</f>
        <v>industry-ag-main.html#fuel-switching</v>
      </c>
      <c r="R1183" s="363" t="str">
        <f>IF(ISBLANK(INDEX('Policy Characteristics'!L:L,MATCH($C1183,'Policy Characteristics'!$C:$C,0))),"",INDEX('Policy Characteristics'!L:L,MATCH($C1183,'Policy Characteristics'!$C:$C,0)))</f>
        <v>industry-elec-and-hydrogen.html</v>
      </c>
    </row>
    <row r="1184" spans="1:18" s="350" customFormat="1" ht="19.95" customHeight="1">
      <c r="A1184" s="363" t="str">
        <f>IF(ISBLANK(INDEX('Policy Characteristics'!A:A,MATCH($C1184,'Policy Characteristics'!$C:$C,0))),"",INDEX('Policy Characteristics'!A:A,MATCH($C1184,'Policy Characteristics'!$C:$C,0)))</f>
        <v>Industry</v>
      </c>
      <c r="B1184" s="375" t="str">
        <f>IF(ISBLANK(INDEX('Policy Characteristics'!B:B,MATCH($C1184,'Policy Characteristics'!$C:$C,0))),"",INDEX('Policy Characteristics'!B:B,MATCH($C1184,'Policy Characteristics'!$C:$C,0)))</f>
        <v>Hydrogen Combustion</v>
      </c>
      <c r="C1184" s="363" t="str">
        <f t="shared" si="46"/>
        <v>Fraction of Eligible Industrial Energy Use Shifted to Hydrogen</v>
      </c>
      <c r="D1184" s="356" t="s">
        <v>861</v>
      </c>
      <c r="E1184" t="s">
        <v>911</v>
      </c>
      <c r="F1184" t="s">
        <v>862</v>
      </c>
      <c r="G1184" s="255" t="s">
        <v>912</v>
      </c>
      <c r="H1184" s="18">
        <v>2104</v>
      </c>
      <c r="I1184" s="376" t="s">
        <v>741</v>
      </c>
      <c r="J1184" s="377" t="str">
        <f>IF(ISBLANK(INDEX('Policy Characteristics'!D:D,MATCH($C1184,'Policy Characteristics'!$C:$C,0))),"",INDEX('Policy Characteristics'!D:D,MATCH($C1184,'Policy Characteristics'!$C:$C,0)))</f>
        <v>Hydrogen Combustion</v>
      </c>
      <c r="K1184" s="363"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63" t="str">
        <f>IF(ISBLANK(INDEX('Policy Characteristics'!I:I,MATCH($C1184,'Policy Characteristics'!$C:$C,0))),"",INDEX('Policy Characteristics'!I:I,MATCH($C1184,'Policy Characteristics'!$C:$C,0)))</f>
        <v>% of fuel shifted</v>
      </c>
      <c r="P1184" s="363"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63" t="str">
        <f>IF(ISBLANK(INDEX('Policy Characteristics'!K:K,MATCH($C1184,'Policy Characteristics'!$C:$C,0))),"",INDEX('Policy Characteristics'!K:K,MATCH($C1184,'Policy Characteristics'!$C:$C,0)))</f>
        <v>industry-ag-main.html#fuel-switching</v>
      </c>
      <c r="R1184" s="363" t="str">
        <f>IF(ISBLANK(INDEX('Policy Characteristics'!L:L,MATCH($C1184,'Policy Characteristics'!$C:$C,0))),"",INDEX('Policy Characteristics'!L:L,MATCH($C1184,'Policy Characteristics'!$C:$C,0)))</f>
        <v>industry-elec-and-hydrogen.html</v>
      </c>
    </row>
    <row r="1185" spans="1:18" s="350" customFormat="1" ht="19.95" customHeight="1">
      <c r="A1185" s="363" t="str">
        <f>IF(ISBLANK(INDEX('Policy Characteristics'!A:A,MATCH($C1185,'Policy Characteristics'!$C:$C,0))),"",INDEX('Policy Characteristics'!A:A,MATCH($C1185,'Policy Characteristics'!$C:$C,0)))</f>
        <v>Industry</v>
      </c>
      <c r="B1185" s="375" t="str">
        <f>IF(ISBLANK(INDEX('Policy Characteristics'!B:B,MATCH($C1185,'Policy Characteristics'!$C:$C,0))),"",INDEX('Policy Characteristics'!B:B,MATCH($C1185,'Policy Characteristics'!$C:$C,0)))</f>
        <v>Hydrogen Combustion</v>
      </c>
      <c r="C1185" s="363" t="str">
        <f t="shared" si="46"/>
        <v>Fraction of Eligible Industrial Energy Use Shifted to Hydrogen</v>
      </c>
      <c r="D1185" s="356" t="s">
        <v>861</v>
      </c>
      <c r="E1185" t="s">
        <v>913</v>
      </c>
      <c r="F1185" t="s">
        <v>862</v>
      </c>
      <c r="G1185" s="255" t="s">
        <v>913</v>
      </c>
      <c r="H1185" s="18">
        <v>2105</v>
      </c>
      <c r="I1185" s="376" t="s">
        <v>731</v>
      </c>
      <c r="J1185" s="377" t="str">
        <f>IF(ISBLANK(INDEX('Policy Characteristics'!D:D,MATCH($C1185,'Policy Characteristics'!$C:$C,0))),"",INDEX('Policy Characteristics'!D:D,MATCH($C1185,'Policy Characteristics'!$C:$C,0)))</f>
        <v>Hydrogen Combustion</v>
      </c>
      <c r="K1185" s="363"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63" t="str">
        <f>IF(ISBLANK(INDEX('Policy Characteristics'!I:I,MATCH($C1185,'Policy Characteristics'!$C:$C,0))),"",INDEX('Policy Characteristics'!I:I,MATCH($C1185,'Policy Characteristics'!$C:$C,0)))</f>
        <v>% of fuel shifted</v>
      </c>
      <c r="P1185" s="363"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63" t="str">
        <f>IF(ISBLANK(INDEX('Policy Characteristics'!K:K,MATCH($C1185,'Policy Characteristics'!$C:$C,0))),"",INDEX('Policy Characteristics'!K:K,MATCH($C1185,'Policy Characteristics'!$C:$C,0)))</f>
        <v>industry-ag-main.html#fuel-switching</v>
      </c>
      <c r="R1185" s="363" t="str">
        <f>IF(ISBLANK(INDEX('Policy Characteristics'!L:L,MATCH($C1185,'Policy Characteristics'!$C:$C,0))),"",INDEX('Policy Characteristics'!L:L,MATCH($C1185,'Policy Characteristics'!$C:$C,0)))</f>
        <v>industry-elec-and-hydrogen.html</v>
      </c>
    </row>
    <row r="1186" spans="1:18" s="350" customFormat="1" ht="19.95" customHeight="1">
      <c r="A1186" s="363" t="str">
        <f>IF(ISBLANK(INDEX('Policy Characteristics'!A:A,MATCH($C1186,'Policy Characteristics'!$C:$C,0))),"",INDEX('Policy Characteristics'!A:A,MATCH($C1186,'Policy Characteristics'!$C:$C,0)))</f>
        <v>Industry</v>
      </c>
      <c r="B1186" s="375" t="str">
        <f>IF(ISBLANK(INDEX('Policy Characteristics'!B:B,MATCH($C1186,'Policy Characteristics'!$C:$C,0))),"",INDEX('Policy Characteristics'!B:B,MATCH($C1186,'Policy Characteristics'!$C:$C,0)))</f>
        <v>Hydrogen Combustion</v>
      </c>
      <c r="C1186" s="363" t="str">
        <f t="shared" si="46"/>
        <v>Fraction of Eligible Industrial Energy Use Shifted to Hydrogen</v>
      </c>
      <c r="D1186" s="356" t="s">
        <v>863</v>
      </c>
      <c r="E1186" t="s">
        <v>899</v>
      </c>
      <c r="F1186" t="s">
        <v>864</v>
      </c>
      <c r="G1186" s="255" t="s">
        <v>900</v>
      </c>
      <c r="H1186" s="18">
        <v>2106</v>
      </c>
      <c r="I1186" s="376" t="s">
        <v>731</v>
      </c>
      <c r="J1186" s="377" t="str">
        <f>IF(ISBLANK(INDEX('Policy Characteristics'!D:D,MATCH($C1186,'Policy Characteristics'!$C:$C,0))),"",INDEX('Policy Characteristics'!D:D,MATCH($C1186,'Policy Characteristics'!$C:$C,0)))</f>
        <v>Hydrogen Combustion</v>
      </c>
      <c r="K1186" s="363"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63" t="str">
        <f>IF(ISBLANK(INDEX('Policy Characteristics'!I:I,MATCH($C1186,'Policy Characteristics'!$C:$C,0))),"",INDEX('Policy Characteristics'!I:I,MATCH($C1186,'Policy Characteristics'!$C:$C,0)))</f>
        <v>% of fuel shifted</v>
      </c>
      <c r="P1186" s="363"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63" t="str">
        <f>IF(ISBLANK(INDEX('Policy Characteristics'!K:K,MATCH($C1186,'Policy Characteristics'!$C:$C,0))),"",INDEX('Policy Characteristics'!K:K,MATCH($C1186,'Policy Characteristics'!$C:$C,0)))</f>
        <v>industry-ag-main.html#fuel-switching</v>
      </c>
      <c r="R1186" s="363" t="str">
        <f>IF(ISBLANK(INDEX('Policy Characteristics'!L:L,MATCH($C1186,'Policy Characteristics'!$C:$C,0))),"",INDEX('Policy Characteristics'!L:L,MATCH($C1186,'Policy Characteristics'!$C:$C,0)))</f>
        <v>industry-elec-and-hydrogen.html</v>
      </c>
    </row>
    <row r="1187" spans="1:18" s="350" customFormat="1" ht="19.95" customHeight="1">
      <c r="A1187" s="363" t="str">
        <f>IF(ISBLANK(INDEX('Policy Characteristics'!A:A,MATCH($C1187,'Policy Characteristics'!$C:$C,0))),"",INDEX('Policy Characteristics'!A:A,MATCH($C1187,'Policy Characteristics'!$C:$C,0)))</f>
        <v>Industry</v>
      </c>
      <c r="B1187" s="375" t="str">
        <f>IF(ISBLANK(INDEX('Policy Characteristics'!B:B,MATCH($C1187,'Policy Characteristics'!$C:$C,0))),"",INDEX('Policy Characteristics'!B:B,MATCH($C1187,'Policy Characteristics'!$C:$C,0)))</f>
        <v>Hydrogen Combustion</v>
      </c>
      <c r="C1187" s="363" t="str">
        <f t="shared" si="46"/>
        <v>Fraction of Eligible Industrial Energy Use Shifted to Hydrogen</v>
      </c>
      <c r="D1187" s="356" t="s">
        <v>863</v>
      </c>
      <c r="E1187" t="s">
        <v>901</v>
      </c>
      <c r="F1187" t="s">
        <v>864</v>
      </c>
      <c r="G1187" s="255" t="s">
        <v>902</v>
      </c>
      <c r="H1187" s="18">
        <v>2107</v>
      </c>
      <c r="I1187" s="376" t="s">
        <v>731</v>
      </c>
      <c r="J1187" s="377" t="str">
        <f>IF(ISBLANK(INDEX('Policy Characteristics'!D:D,MATCH($C1187,'Policy Characteristics'!$C:$C,0))),"",INDEX('Policy Characteristics'!D:D,MATCH($C1187,'Policy Characteristics'!$C:$C,0)))</f>
        <v>Hydrogen Combustion</v>
      </c>
      <c r="K1187" s="363"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63" t="str">
        <f>IF(ISBLANK(INDEX('Policy Characteristics'!I:I,MATCH($C1187,'Policy Characteristics'!$C:$C,0))),"",INDEX('Policy Characteristics'!I:I,MATCH($C1187,'Policy Characteristics'!$C:$C,0)))</f>
        <v>% of fuel shifted</v>
      </c>
      <c r="P1187" s="363"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63" t="str">
        <f>IF(ISBLANK(INDEX('Policy Characteristics'!K:K,MATCH($C1187,'Policy Characteristics'!$C:$C,0))),"",INDEX('Policy Characteristics'!K:K,MATCH($C1187,'Policy Characteristics'!$C:$C,0)))</f>
        <v>industry-ag-main.html#fuel-switching</v>
      </c>
      <c r="R1187" s="363" t="str">
        <f>IF(ISBLANK(INDEX('Policy Characteristics'!L:L,MATCH($C1187,'Policy Characteristics'!$C:$C,0))),"",INDEX('Policy Characteristics'!L:L,MATCH($C1187,'Policy Characteristics'!$C:$C,0)))</f>
        <v>industry-elec-and-hydrogen.html</v>
      </c>
    </row>
    <row r="1188" spans="1:18" s="350" customFormat="1" ht="19.95" customHeight="1">
      <c r="A1188" s="363" t="str">
        <f>IF(ISBLANK(INDEX('Policy Characteristics'!A:A,MATCH($C1188,'Policy Characteristics'!$C:$C,0))),"",INDEX('Policy Characteristics'!A:A,MATCH($C1188,'Policy Characteristics'!$C:$C,0)))</f>
        <v>Industry</v>
      </c>
      <c r="B1188" s="375" t="str">
        <f>IF(ISBLANK(INDEX('Policy Characteristics'!B:B,MATCH($C1188,'Policy Characteristics'!$C:$C,0))),"",INDEX('Policy Characteristics'!B:B,MATCH($C1188,'Policy Characteristics'!$C:$C,0)))</f>
        <v>Hydrogen Combustion</v>
      </c>
      <c r="C1188" s="363" t="str">
        <f t="shared" si="46"/>
        <v>Fraction of Eligible Industrial Energy Use Shifted to Hydrogen</v>
      </c>
      <c r="D1188" s="356" t="s">
        <v>863</v>
      </c>
      <c r="E1188" t="s">
        <v>903</v>
      </c>
      <c r="F1188" t="s">
        <v>864</v>
      </c>
      <c r="G1188" s="255" t="s">
        <v>904</v>
      </c>
      <c r="H1188" s="18">
        <v>2108</v>
      </c>
      <c r="I1188" s="376" t="s">
        <v>731</v>
      </c>
      <c r="J1188" s="377" t="str">
        <f>IF(ISBLANK(INDEX('Policy Characteristics'!D:D,MATCH($C1188,'Policy Characteristics'!$C:$C,0))),"",INDEX('Policy Characteristics'!D:D,MATCH($C1188,'Policy Characteristics'!$C:$C,0)))</f>
        <v>Hydrogen Combustion</v>
      </c>
      <c r="K1188" s="363"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63" t="str">
        <f>IF(ISBLANK(INDEX('Policy Characteristics'!I:I,MATCH($C1188,'Policy Characteristics'!$C:$C,0))),"",INDEX('Policy Characteristics'!I:I,MATCH($C1188,'Policy Characteristics'!$C:$C,0)))</f>
        <v>% of fuel shifted</v>
      </c>
      <c r="P1188" s="363"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63" t="str">
        <f>IF(ISBLANK(INDEX('Policy Characteristics'!K:K,MATCH($C1188,'Policy Characteristics'!$C:$C,0))),"",INDEX('Policy Characteristics'!K:K,MATCH($C1188,'Policy Characteristics'!$C:$C,0)))</f>
        <v>industry-ag-main.html#fuel-switching</v>
      </c>
      <c r="R1188" s="363" t="str">
        <f>IF(ISBLANK(INDEX('Policy Characteristics'!L:L,MATCH($C1188,'Policy Characteristics'!$C:$C,0))),"",INDEX('Policy Characteristics'!L:L,MATCH($C1188,'Policy Characteristics'!$C:$C,0)))</f>
        <v>industry-elec-and-hydrogen.html</v>
      </c>
    </row>
    <row r="1189" spans="1:18" s="350" customFormat="1" ht="19.95" customHeight="1">
      <c r="A1189" s="363" t="str">
        <f>IF(ISBLANK(INDEX('Policy Characteristics'!A:A,MATCH($C1189,'Policy Characteristics'!$C:$C,0))),"",INDEX('Policy Characteristics'!A:A,MATCH($C1189,'Policy Characteristics'!$C:$C,0)))</f>
        <v>Industry</v>
      </c>
      <c r="B1189" s="375" t="str">
        <f>IF(ISBLANK(INDEX('Policy Characteristics'!B:B,MATCH($C1189,'Policy Characteristics'!$C:$C,0))),"",INDEX('Policy Characteristics'!B:B,MATCH($C1189,'Policy Characteristics'!$C:$C,0)))</f>
        <v>Hydrogen Combustion</v>
      </c>
      <c r="C1189" s="363" t="str">
        <f t="shared" si="46"/>
        <v>Fraction of Eligible Industrial Energy Use Shifted to Hydrogen</v>
      </c>
      <c r="D1189" s="356" t="s">
        <v>863</v>
      </c>
      <c r="E1189" t="s">
        <v>905</v>
      </c>
      <c r="F1189" t="s">
        <v>864</v>
      </c>
      <c r="G1189" s="255" t="s">
        <v>906</v>
      </c>
      <c r="H1189" s="18">
        <v>2109</v>
      </c>
      <c r="I1189" s="376" t="s">
        <v>731</v>
      </c>
      <c r="J1189" s="377" t="str">
        <f>IF(ISBLANK(INDEX('Policy Characteristics'!D:D,MATCH($C1189,'Policy Characteristics'!$C:$C,0))),"",INDEX('Policy Characteristics'!D:D,MATCH($C1189,'Policy Characteristics'!$C:$C,0)))</f>
        <v>Hydrogen Combustion</v>
      </c>
      <c r="K1189" s="363"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63" t="str">
        <f>IF(ISBLANK(INDEX('Policy Characteristics'!I:I,MATCH($C1189,'Policy Characteristics'!$C:$C,0))),"",INDEX('Policy Characteristics'!I:I,MATCH($C1189,'Policy Characteristics'!$C:$C,0)))</f>
        <v>% of fuel shifted</v>
      </c>
      <c r="P1189" s="363"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63" t="str">
        <f>IF(ISBLANK(INDEX('Policy Characteristics'!K:K,MATCH($C1189,'Policy Characteristics'!$C:$C,0))),"",INDEX('Policy Characteristics'!K:K,MATCH($C1189,'Policy Characteristics'!$C:$C,0)))</f>
        <v>industry-ag-main.html#fuel-switching</v>
      </c>
      <c r="R1189" s="363" t="str">
        <f>IF(ISBLANK(INDEX('Policy Characteristics'!L:L,MATCH($C1189,'Policy Characteristics'!$C:$C,0))),"",INDEX('Policy Characteristics'!L:L,MATCH($C1189,'Policy Characteristics'!$C:$C,0)))</f>
        <v>industry-elec-and-hydrogen.html</v>
      </c>
    </row>
    <row r="1190" spans="1:18" s="350" customFormat="1" ht="19.95" customHeight="1">
      <c r="A1190" s="363" t="str">
        <f>IF(ISBLANK(INDEX('Policy Characteristics'!A:A,MATCH($C1190,'Policy Characteristics'!$C:$C,0))),"",INDEX('Policy Characteristics'!A:A,MATCH($C1190,'Policy Characteristics'!$C:$C,0)))</f>
        <v>Industry</v>
      </c>
      <c r="B1190" s="375" t="str">
        <f>IF(ISBLANK(INDEX('Policy Characteristics'!B:B,MATCH($C1190,'Policy Characteristics'!$C:$C,0))),"",INDEX('Policy Characteristics'!B:B,MATCH($C1190,'Policy Characteristics'!$C:$C,0)))</f>
        <v>Hydrogen Combustion</v>
      </c>
      <c r="C1190" s="363" t="str">
        <f t="shared" si="46"/>
        <v>Fraction of Eligible Industrial Energy Use Shifted to Hydrogen</v>
      </c>
      <c r="D1190" s="356" t="s">
        <v>863</v>
      </c>
      <c r="E1190" t="s">
        <v>907</v>
      </c>
      <c r="F1190" t="s">
        <v>864</v>
      </c>
      <c r="G1190" s="255" t="s">
        <v>908</v>
      </c>
      <c r="H1190" s="18">
        <v>2110</v>
      </c>
      <c r="I1190" s="376" t="s">
        <v>731</v>
      </c>
      <c r="J1190" s="377" t="str">
        <f>IF(ISBLANK(INDEX('Policy Characteristics'!D:D,MATCH($C1190,'Policy Characteristics'!$C:$C,0))),"",INDEX('Policy Characteristics'!D:D,MATCH($C1190,'Policy Characteristics'!$C:$C,0)))</f>
        <v>Hydrogen Combustion</v>
      </c>
      <c r="K1190" s="363"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63" t="str">
        <f>IF(ISBLANK(INDEX('Policy Characteristics'!I:I,MATCH($C1190,'Policy Characteristics'!$C:$C,0))),"",INDEX('Policy Characteristics'!I:I,MATCH($C1190,'Policy Characteristics'!$C:$C,0)))</f>
        <v>% of fuel shifted</v>
      </c>
      <c r="P1190" s="363"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63" t="str">
        <f>IF(ISBLANK(INDEX('Policy Characteristics'!K:K,MATCH($C1190,'Policy Characteristics'!$C:$C,0))),"",INDEX('Policy Characteristics'!K:K,MATCH($C1190,'Policy Characteristics'!$C:$C,0)))</f>
        <v>industry-ag-main.html#fuel-switching</v>
      </c>
      <c r="R1190" s="363" t="str">
        <f>IF(ISBLANK(INDEX('Policy Characteristics'!L:L,MATCH($C1190,'Policy Characteristics'!$C:$C,0))),"",INDEX('Policy Characteristics'!L:L,MATCH($C1190,'Policy Characteristics'!$C:$C,0)))</f>
        <v>industry-elec-and-hydrogen.html</v>
      </c>
    </row>
    <row r="1191" spans="1:18" s="350" customFormat="1" ht="19.95" customHeight="1">
      <c r="A1191" s="363" t="str">
        <f>IF(ISBLANK(INDEX('Policy Characteristics'!A:A,MATCH($C1191,'Policy Characteristics'!$C:$C,0))),"",INDEX('Policy Characteristics'!A:A,MATCH($C1191,'Policy Characteristics'!$C:$C,0)))</f>
        <v>Industry</v>
      </c>
      <c r="B1191" s="375" t="str">
        <f>IF(ISBLANK(INDEX('Policy Characteristics'!B:B,MATCH($C1191,'Policy Characteristics'!$C:$C,0))),"",INDEX('Policy Characteristics'!B:B,MATCH($C1191,'Policy Characteristics'!$C:$C,0)))</f>
        <v>Hydrogen Combustion</v>
      </c>
      <c r="C1191" s="363" t="str">
        <f t="shared" si="46"/>
        <v>Fraction of Eligible Industrial Energy Use Shifted to Hydrogen</v>
      </c>
      <c r="D1191" s="356" t="s">
        <v>863</v>
      </c>
      <c r="E1191" t="s">
        <v>909</v>
      </c>
      <c r="F1191" t="s">
        <v>864</v>
      </c>
      <c r="G1191" s="255" t="s">
        <v>910</v>
      </c>
      <c r="H1191" s="18">
        <v>2111</v>
      </c>
      <c r="I1191" s="376" t="s">
        <v>731</v>
      </c>
      <c r="J1191" s="377" t="str">
        <f>IF(ISBLANK(INDEX('Policy Characteristics'!D:D,MATCH($C1191,'Policy Characteristics'!$C:$C,0))),"",INDEX('Policy Characteristics'!D:D,MATCH($C1191,'Policy Characteristics'!$C:$C,0)))</f>
        <v>Hydrogen Combustion</v>
      </c>
      <c r="K1191" s="363"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63" t="str">
        <f>IF(ISBLANK(INDEX('Policy Characteristics'!I:I,MATCH($C1191,'Policy Characteristics'!$C:$C,0))),"",INDEX('Policy Characteristics'!I:I,MATCH($C1191,'Policy Characteristics'!$C:$C,0)))</f>
        <v>% of fuel shifted</v>
      </c>
      <c r="P1191" s="363"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63" t="str">
        <f>IF(ISBLANK(INDEX('Policy Characteristics'!K:K,MATCH($C1191,'Policy Characteristics'!$C:$C,0))),"",INDEX('Policy Characteristics'!K:K,MATCH($C1191,'Policy Characteristics'!$C:$C,0)))</f>
        <v>industry-ag-main.html#fuel-switching</v>
      </c>
      <c r="R1191" s="363" t="str">
        <f>IF(ISBLANK(INDEX('Policy Characteristics'!L:L,MATCH($C1191,'Policy Characteristics'!$C:$C,0))),"",INDEX('Policy Characteristics'!L:L,MATCH($C1191,'Policy Characteristics'!$C:$C,0)))</f>
        <v>industry-elec-and-hydrogen.html</v>
      </c>
    </row>
    <row r="1192" spans="1:18" s="350" customFormat="1" ht="19.95" customHeight="1">
      <c r="A1192" s="363" t="str">
        <f>IF(ISBLANK(INDEX('Policy Characteristics'!A:A,MATCH($C1192,'Policy Characteristics'!$C:$C,0))),"",INDEX('Policy Characteristics'!A:A,MATCH($C1192,'Policy Characteristics'!$C:$C,0)))</f>
        <v>Industry</v>
      </c>
      <c r="B1192" s="375" t="str">
        <f>IF(ISBLANK(INDEX('Policy Characteristics'!B:B,MATCH($C1192,'Policy Characteristics'!$C:$C,0))),"",INDEX('Policy Characteristics'!B:B,MATCH($C1192,'Policy Characteristics'!$C:$C,0)))</f>
        <v>Hydrogen Combustion</v>
      </c>
      <c r="C1192" s="363" t="str">
        <f t="shared" si="46"/>
        <v>Fraction of Eligible Industrial Energy Use Shifted to Hydrogen</v>
      </c>
      <c r="D1192" s="356" t="s">
        <v>863</v>
      </c>
      <c r="E1192" t="s">
        <v>911</v>
      </c>
      <c r="F1192" t="s">
        <v>864</v>
      </c>
      <c r="G1192" s="255" t="s">
        <v>912</v>
      </c>
      <c r="H1192" s="18">
        <v>2112</v>
      </c>
      <c r="I1192" s="376" t="s">
        <v>741</v>
      </c>
      <c r="J1192" s="377" t="str">
        <f>IF(ISBLANK(INDEX('Policy Characteristics'!D:D,MATCH($C1192,'Policy Characteristics'!$C:$C,0))),"",INDEX('Policy Characteristics'!D:D,MATCH($C1192,'Policy Characteristics'!$C:$C,0)))</f>
        <v>Hydrogen Combustion</v>
      </c>
      <c r="K1192" s="363"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63" t="str">
        <f>IF(ISBLANK(INDEX('Policy Characteristics'!I:I,MATCH($C1192,'Policy Characteristics'!$C:$C,0))),"",INDEX('Policy Characteristics'!I:I,MATCH($C1192,'Policy Characteristics'!$C:$C,0)))</f>
        <v>% of fuel shifted</v>
      </c>
      <c r="P1192" s="363"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63" t="str">
        <f>IF(ISBLANK(INDEX('Policy Characteristics'!K:K,MATCH($C1192,'Policy Characteristics'!$C:$C,0))),"",INDEX('Policy Characteristics'!K:K,MATCH($C1192,'Policy Characteristics'!$C:$C,0)))</f>
        <v>industry-ag-main.html#fuel-switching</v>
      </c>
      <c r="R1192" s="363" t="str">
        <f>IF(ISBLANK(INDEX('Policy Characteristics'!L:L,MATCH($C1192,'Policy Characteristics'!$C:$C,0))),"",INDEX('Policy Characteristics'!L:L,MATCH($C1192,'Policy Characteristics'!$C:$C,0)))</f>
        <v>industry-elec-and-hydrogen.html</v>
      </c>
    </row>
    <row r="1193" spans="1:18" s="350" customFormat="1" ht="19.95" customHeight="1">
      <c r="A1193" s="363" t="str">
        <f>IF(ISBLANK(INDEX('Policy Characteristics'!A:A,MATCH($C1193,'Policy Characteristics'!$C:$C,0))),"",INDEX('Policy Characteristics'!A:A,MATCH($C1193,'Policy Characteristics'!$C:$C,0)))</f>
        <v>Industry</v>
      </c>
      <c r="B1193" s="375" t="str">
        <f>IF(ISBLANK(INDEX('Policy Characteristics'!B:B,MATCH($C1193,'Policy Characteristics'!$C:$C,0))),"",INDEX('Policy Characteristics'!B:B,MATCH($C1193,'Policy Characteristics'!$C:$C,0)))</f>
        <v>Hydrogen Combustion</v>
      </c>
      <c r="C1193" s="363" t="str">
        <f t="shared" si="46"/>
        <v>Fraction of Eligible Industrial Energy Use Shifted to Hydrogen</v>
      </c>
      <c r="D1193" s="356" t="s">
        <v>863</v>
      </c>
      <c r="E1193" t="s">
        <v>913</v>
      </c>
      <c r="F1193" t="s">
        <v>864</v>
      </c>
      <c r="G1193" s="255" t="s">
        <v>913</v>
      </c>
      <c r="H1193" s="18">
        <v>2113</v>
      </c>
      <c r="I1193" s="376" t="s">
        <v>731</v>
      </c>
      <c r="J1193" s="377" t="str">
        <f>IF(ISBLANK(INDEX('Policy Characteristics'!D:D,MATCH($C1193,'Policy Characteristics'!$C:$C,0))),"",INDEX('Policy Characteristics'!D:D,MATCH($C1193,'Policy Characteristics'!$C:$C,0)))</f>
        <v>Hydrogen Combustion</v>
      </c>
      <c r="K1193" s="363"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63" t="str">
        <f>IF(ISBLANK(INDEX('Policy Characteristics'!I:I,MATCH($C1193,'Policy Characteristics'!$C:$C,0))),"",INDEX('Policy Characteristics'!I:I,MATCH($C1193,'Policy Characteristics'!$C:$C,0)))</f>
        <v>% of fuel shifted</v>
      </c>
      <c r="P1193" s="363"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63" t="str">
        <f>IF(ISBLANK(INDEX('Policy Characteristics'!K:K,MATCH($C1193,'Policy Characteristics'!$C:$C,0))),"",INDEX('Policy Characteristics'!K:K,MATCH($C1193,'Policy Characteristics'!$C:$C,0)))</f>
        <v>industry-ag-main.html#fuel-switching</v>
      </c>
      <c r="R1193" s="363" t="str">
        <f>IF(ISBLANK(INDEX('Policy Characteristics'!L:L,MATCH($C1193,'Policy Characteristics'!$C:$C,0))),"",INDEX('Policy Characteristics'!L:L,MATCH($C1193,'Policy Characteristics'!$C:$C,0)))</f>
        <v>industry-elec-and-hydrogen.html</v>
      </c>
    </row>
    <row r="1194" spans="1:18" s="350" customFormat="1" ht="19.95" customHeight="1">
      <c r="A1194" s="363" t="str">
        <f>IF(ISBLANK(INDEX('Policy Characteristics'!A:A,MATCH($C1194,'Policy Characteristics'!$C:$C,0))),"",INDEX('Policy Characteristics'!A:A,MATCH($C1194,'Policy Characteristics'!$C:$C,0)))</f>
        <v>Industry</v>
      </c>
      <c r="B1194" s="375" t="str">
        <f>IF(ISBLANK(INDEX('Policy Characteristics'!B:B,MATCH($C1194,'Policy Characteristics'!$C:$C,0))),"",INDEX('Policy Characteristics'!B:B,MATCH($C1194,'Policy Characteristics'!$C:$C,0)))</f>
        <v>Hydrogen Combustion</v>
      </c>
      <c r="C1194" s="363" t="str">
        <f t="shared" si="46"/>
        <v>Fraction of Eligible Industrial Energy Use Shifted to Hydrogen</v>
      </c>
      <c r="D1194" s="356" t="s">
        <v>865</v>
      </c>
      <c r="E1194" t="s">
        <v>899</v>
      </c>
      <c r="F1194" t="s">
        <v>866</v>
      </c>
      <c r="G1194" s="255" t="s">
        <v>900</v>
      </c>
      <c r="H1194" s="18">
        <v>2114</v>
      </c>
      <c r="I1194" s="376" t="s">
        <v>731</v>
      </c>
      <c r="J1194" s="377" t="str">
        <f>IF(ISBLANK(INDEX('Policy Characteristics'!D:D,MATCH($C1194,'Policy Characteristics'!$C:$C,0))),"",INDEX('Policy Characteristics'!D:D,MATCH($C1194,'Policy Characteristics'!$C:$C,0)))</f>
        <v>Hydrogen Combustion</v>
      </c>
      <c r="K1194" s="363"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63" t="str">
        <f>IF(ISBLANK(INDEX('Policy Characteristics'!I:I,MATCH($C1194,'Policy Characteristics'!$C:$C,0))),"",INDEX('Policy Characteristics'!I:I,MATCH($C1194,'Policy Characteristics'!$C:$C,0)))</f>
        <v>% of fuel shifted</v>
      </c>
      <c r="P1194" s="363"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63" t="str">
        <f>IF(ISBLANK(INDEX('Policy Characteristics'!K:K,MATCH($C1194,'Policy Characteristics'!$C:$C,0))),"",INDEX('Policy Characteristics'!K:K,MATCH($C1194,'Policy Characteristics'!$C:$C,0)))</f>
        <v>industry-ag-main.html#fuel-switching</v>
      </c>
      <c r="R1194" s="363" t="str">
        <f>IF(ISBLANK(INDEX('Policy Characteristics'!L:L,MATCH($C1194,'Policy Characteristics'!$C:$C,0))),"",INDEX('Policy Characteristics'!L:L,MATCH($C1194,'Policy Characteristics'!$C:$C,0)))</f>
        <v>industry-elec-and-hydrogen.html</v>
      </c>
    </row>
    <row r="1195" spans="1:18" s="350" customFormat="1" ht="19.95" customHeight="1">
      <c r="A1195" s="363" t="str">
        <f>IF(ISBLANK(INDEX('Policy Characteristics'!A:A,MATCH($C1195,'Policy Characteristics'!$C:$C,0))),"",INDEX('Policy Characteristics'!A:A,MATCH($C1195,'Policy Characteristics'!$C:$C,0)))</f>
        <v>Industry</v>
      </c>
      <c r="B1195" s="375" t="str">
        <f>IF(ISBLANK(INDEX('Policy Characteristics'!B:B,MATCH($C1195,'Policy Characteristics'!$C:$C,0))),"",INDEX('Policy Characteristics'!B:B,MATCH($C1195,'Policy Characteristics'!$C:$C,0)))</f>
        <v>Hydrogen Combustion</v>
      </c>
      <c r="C1195" s="363" t="str">
        <f t="shared" si="46"/>
        <v>Fraction of Eligible Industrial Energy Use Shifted to Hydrogen</v>
      </c>
      <c r="D1195" s="356" t="s">
        <v>865</v>
      </c>
      <c r="E1195" t="s">
        <v>901</v>
      </c>
      <c r="F1195" t="s">
        <v>866</v>
      </c>
      <c r="G1195" s="255" t="s">
        <v>902</v>
      </c>
      <c r="H1195" s="18">
        <v>2115</v>
      </c>
      <c r="I1195" s="376" t="s">
        <v>731</v>
      </c>
      <c r="J1195" s="377" t="str">
        <f>IF(ISBLANK(INDEX('Policy Characteristics'!D:D,MATCH($C1195,'Policy Characteristics'!$C:$C,0))),"",INDEX('Policy Characteristics'!D:D,MATCH($C1195,'Policy Characteristics'!$C:$C,0)))</f>
        <v>Hydrogen Combustion</v>
      </c>
      <c r="K1195" s="363"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63" t="str">
        <f>IF(ISBLANK(INDEX('Policy Characteristics'!I:I,MATCH($C1195,'Policy Characteristics'!$C:$C,0))),"",INDEX('Policy Characteristics'!I:I,MATCH($C1195,'Policy Characteristics'!$C:$C,0)))</f>
        <v>% of fuel shifted</v>
      </c>
      <c r="P1195" s="363"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63" t="str">
        <f>IF(ISBLANK(INDEX('Policy Characteristics'!K:K,MATCH($C1195,'Policy Characteristics'!$C:$C,0))),"",INDEX('Policy Characteristics'!K:K,MATCH($C1195,'Policy Characteristics'!$C:$C,0)))</f>
        <v>industry-ag-main.html#fuel-switching</v>
      </c>
      <c r="R1195" s="363" t="str">
        <f>IF(ISBLANK(INDEX('Policy Characteristics'!L:L,MATCH($C1195,'Policy Characteristics'!$C:$C,0))),"",INDEX('Policy Characteristics'!L:L,MATCH($C1195,'Policy Characteristics'!$C:$C,0)))</f>
        <v>industry-elec-and-hydrogen.html</v>
      </c>
    </row>
    <row r="1196" spans="1:18" s="350" customFormat="1" ht="19.95" customHeight="1">
      <c r="A1196" s="363" t="str">
        <f>IF(ISBLANK(INDEX('Policy Characteristics'!A:A,MATCH($C1196,'Policy Characteristics'!$C:$C,0))),"",INDEX('Policy Characteristics'!A:A,MATCH($C1196,'Policy Characteristics'!$C:$C,0)))</f>
        <v>Industry</v>
      </c>
      <c r="B1196" s="375" t="str">
        <f>IF(ISBLANK(INDEX('Policy Characteristics'!B:B,MATCH($C1196,'Policy Characteristics'!$C:$C,0))),"",INDEX('Policy Characteristics'!B:B,MATCH($C1196,'Policy Characteristics'!$C:$C,0)))</f>
        <v>Hydrogen Combustion</v>
      </c>
      <c r="C1196" s="363" t="str">
        <f t="shared" si="46"/>
        <v>Fraction of Eligible Industrial Energy Use Shifted to Hydrogen</v>
      </c>
      <c r="D1196" s="356" t="s">
        <v>865</v>
      </c>
      <c r="E1196" t="s">
        <v>903</v>
      </c>
      <c r="F1196" t="s">
        <v>866</v>
      </c>
      <c r="G1196" s="255" t="s">
        <v>904</v>
      </c>
      <c r="H1196" s="18">
        <v>2116</v>
      </c>
      <c r="I1196" s="376" t="s">
        <v>731</v>
      </c>
      <c r="J1196" s="377" t="str">
        <f>IF(ISBLANK(INDEX('Policy Characteristics'!D:D,MATCH($C1196,'Policy Characteristics'!$C:$C,0))),"",INDEX('Policy Characteristics'!D:D,MATCH($C1196,'Policy Characteristics'!$C:$C,0)))</f>
        <v>Hydrogen Combustion</v>
      </c>
      <c r="K1196" s="363"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63" t="str">
        <f>IF(ISBLANK(INDEX('Policy Characteristics'!I:I,MATCH($C1196,'Policy Characteristics'!$C:$C,0))),"",INDEX('Policy Characteristics'!I:I,MATCH($C1196,'Policy Characteristics'!$C:$C,0)))</f>
        <v>% of fuel shifted</v>
      </c>
      <c r="P1196" s="363"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63" t="str">
        <f>IF(ISBLANK(INDEX('Policy Characteristics'!K:K,MATCH($C1196,'Policy Characteristics'!$C:$C,0))),"",INDEX('Policy Characteristics'!K:K,MATCH($C1196,'Policy Characteristics'!$C:$C,0)))</f>
        <v>industry-ag-main.html#fuel-switching</v>
      </c>
      <c r="R1196" s="363" t="str">
        <f>IF(ISBLANK(INDEX('Policy Characteristics'!L:L,MATCH($C1196,'Policy Characteristics'!$C:$C,0))),"",INDEX('Policy Characteristics'!L:L,MATCH($C1196,'Policy Characteristics'!$C:$C,0)))</f>
        <v>industry-elec-and-hydrogen.html</v>
      </c>
    </row>
    <row r="1197" spans="1:18" s="350" customFormat="1" ht="19.95" customHeight="1">
      <c r="A1197" s="363" t="str">
        <f>IF(ISBLANK(INDEX('Policy Characteristics'!A:A,MATCH($C1197,'Policy Characteristics'!$C:$C,0))),"",INDEX('Policy Characteristics'!A:A,MATCH($C1197,'Policy Characteristics'!$C:$C,0)))</f>
        <v>Industry</v>
      </c>
      <c r="B1197" s="375" t="str">
        <f>IF(ISBLANK(INDEX('Policy Characteristics'!B:B,MATCH($C1197,'Policy Characteristics'!$C:$C,0))),"",INDEX('Policy Characteristics'!B:B,MATCH($C1197,'Policy Characteristics'!$C:$C,0)))</f>
        <v>Hydrogen Combustion</v>
      </c>
      <c r="C1197" s="363" t="str">
        <f t="shared" si="46"/>
        <v>Fraction of Eligible Industrial Energy Use Shifted to Hydrogen</v>
      </c>
      <c r="D1197" s="356" t="s">
        <v>865</v>
      </c>
      <c r="E1197" t="s">
        <v>905</v>
      </c>
      <c r="F1197" t="s">
        <v>866</v>
      </c>
      <c r="G1197" s="255" t="s">
        <v>906</v>
      </c>
      <c r="H1197" s="18">
        <v>2117</v>
      </c>
      <c r="I1197" s="376" t="s">
        <v>731</v>
      </c>
      <c r="J1197" s="377" t="str">
        <f>IF(ISBLANK(INDEX('Policy Characteristics'!D:D,MATCH($C1197,'Policy Characteristics'!$C:$C,0))),"",INDEX('Policy Characteristics'!D:D,MATCH($C1197,'Policy Characteristics'!$C:$C,0)))</f>
        <v>Hydrogen Combustion</v>
      </c>
      <c r="K1197" s="363"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63" t="str">
        <f>IF(ISBLANK(INDEX('Policy Characteristics'!I:I,MATCH($C1197,'Policy Characteristics'!$C:$C,0))),"",INDEX('Policy Characteristics'!I:I,MATCH($C1197,'Policy Characteristics'!$C:$C,0)))</f>
        <v>% of fuel shifted</v>
      </c>
      <c r="P1197" s="363"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63" t="str">
        <f>IF(ISBLANK(INDEX('Policy Characteristics'!K:K,MATCH($C1197,'Policy Characteristics'!$C:$C,0))),"",INDEX('Policy Characteristics'!K:K,MATCH($C1197,'Policy Characteristics'!$C:$C,0)))</f>
        <v>industry-ag-main.html#fuel-switching</v>
      </c>
      <c r="R1197" s="363" t="str">
        <f>IF(ISBLANK(INDEX('Policy Characteristics'!L:L,MATCH($C1197,'Policy Characteristics'!$C:$C,0))),"",INDEX('Policy Characteristics'!L:L,MATCH($C1197,'Policy Characteristics'!$C:$C,0)))</f>
        <v>industry-elec-and-hydrogen.html</v>
      </c>
    </row>
    <row r="1198" spans="1:18" s="350" customFormat="1" ht="19.95" customHeight="1">
      <c r="A1198" s="363" t="str">
        <f>IF(ISBLANK(INDEX('Policy Characteristics'!A:A,MATCH($C1198,'Policy Characteristics'!$C:$C,0))),"",INDEX('Policy Characteristics'!A:A,MATCH($C1198,'Policy Characteristics'!$C:$C,0)))</f>
        <v>Industry</v>
      </c>
      <c r="B1198" s="375" t="str">
        <f>IF(ISBLANK(INDEX('Policy Characteristics'!B:B,MATCH($C1198,'Policy Characteristics'!$C:$C,0))),"",INDEX('Policy Characteristics'!B:B,MATCH($C1198,'Policy Characteristics'!$C:$C,0)))</f>
        <v>Hydrogen Combustion</v>
      </c>
      <c r="C1198" s="363" t="str">
        <f t="shared" si="46"/>
        <v>Fraction of Eligible Industrial Energy Use Shifted to Hydrogen</v>
      </c>
      <c r="D1198" s="356" t="s">
        <v>865</v>
      </c>
      <c r="E1198" t="s">
        <v>907</v>
      </c>
      <c r="F1198" t="s">
        <v>866</v>
      </c>
      <c r="G1198" s="255" t="s">
        <v>908</v>
      </c>
      <c r="H1198" s="18">
        <v>2118</v>
      </c>
      <c r="I1198" s="376" t="s">
        <v>741</v>
      </c>
      <c r="J1198" s="377" t="str">
        <f>IF(ISBLANK(INDEX('Policy Characteristics'!D:D,MATCH($C1198,'Policy Characteristics'!$C:$C,0))),"",INDEX('Policy Characteristics'!D:D,MATCH($C1198,'Policy Characteristics'!$C:$C,0)))</f>
        <v>Hydrogen Combustion</v>
      </c>
      <c r="K1198" s="363"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63" t="str">
        <f>IF(ISBLANK(INDEX('Policy Characteristics'!I:I,MATCH($C1198,'Policy Characteristics'!$C:$C,0))),"",INDEX('Policy Characteristics'!I:I,MATCH($C1198,'Policy Characteristics'!$C:$C,0)))</f>
        <v>% of fuel shifted</v>
      </c>
      <c r="P1198" s="363"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63" t="str">
        <f>IF(ISBLANK(INDEX('Policy Characteristics'!K:K,MATCH($C1198,'Policy Characteristics'!$C:$C,0))),"",INDEX('Policy Characteristics'!K:K,MATCH($C1198,'Policy Characteristics'!$C:$C,0)))</f>
        <v>industry-ag-main.html#fuel-switching</v>
      </c>
      <c r="R1198" s="363" t="str">
        <f>IF(ISBLANK(INDEX('Policy Characteristics'!L:L,MATCH($C1198,'Policy Characteristics'!$C:$C,0))),"",INDEX('Policy Characteristics'!L:L,MATCH($C1198,'Policy Characteristics'!$C:$C,0)))</f>
        <v>industry-elec-and-hydrogen.html</v>
      </c>
    </row>
    <row r="1199" spans="1:18" s="350" customFormat="1" ht="19.95" customHeight="1">
      <c r="A1199" s="363" t="str">
        <f>IF(ISBLANK(INDEX('Policy Characteristics'!A:A,MATCH($C1199,'Policy Characteristics'!$C:$C,0))),"",INDEX('Policy Characteristics'!A:A,MATCH($C1199,'Policy Characteristics'!$C:$C,0)))</f>
        <v>Industry</v>
      </c>
      <c r="B1199" s="375" t="str">
        <f>IF(ISBLANK(INDEX('Policy Characteristics'!B:B,MATCH($C1199,'Policy Characteristics'!$C:$C,0))),"",INDEX('Policy Characteristics'!B:B,MATCH($C1199,'Policy Characteristics'!$C:$C,0)))</f>
        <v>Hydrogen Combustion</v>
      </c>
      <c r="C1199" s="363" t="str">
        <f t="shared" si="46"/>
        <v>Fraction of Eligible Industrial Energy Use Shifted to Hydrogen</v>
      </c>
      <c r="D1199" s="356" t="s">
        <v>865</v>
      </c>
      <c r="E1199" t="s">
        <v>909</v>
      </c>
      <c r="F1199" t="s">
        <v>866</v>
      </c>
      <c r="G1199" s="255" t="s">
        <v>910</v>
      </c>
      <c r="H1199" s="18">
        <v>2119</v>
      </c>
      <c r="I1199" s="376" t="s">
        <v>741</v>
      </c>
      <c r="J1199" s="377" t="str">
        <f>IF(ISBLANK(INDEX('Policy Characteristics'!D:D,MATCH($C1199,'Policy Characteristics'!$C:$C,0))),"",INDEX('Policy Characteristics'!D:D,MATCH($C1199,'Policy Characteristics'!$C:$C,0)))</f>
        <v>Hydrogen Combustion</v>
      </c>
      <c r="K1199" s="363"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63" t="str">
        <f>IF(ISBLANK(INDEX('Policy Characteristics'!I:I,MATCH($C1199,'Policy Characteristics'!$C:$C,0))),"",INDEX('Policy Characteristics'!I:I,MATCH($C1199,'Policy Characteristics'!$C:$C,0)))</f>
        <v>% of fuel shifted</v>
      </c>
      <c r="P1199" s="363"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63" t="str">
        <f>IF(ISBLANK(INDEX('Policy Characteristics'!K:K,MATCH($C1199,'Policy Characteristics'!$C:$C,0))),"",INDEX('Policy Characteristics'!K:K,MATCH($C1199,'Policy Characteristics'!$C:$C,0)))</f>
        <v>industry-ag-main.html#fuel-switching</v>
      </c>
      <c r="R1199" s="363" t="str">
        <f>IF(ISBLANK(INDEX('Policy Characteristics'!L:L,MATCH($C1199,'Policy Characteristics'!$C:$C,0))),"",INDEX('Policy Characteristics'!L:L,MATCH($C1199,'Policy Characteristics'!$C:$C,0)))</f>
        <v>industry-elec-and-hydrogen.html</v>
      </c>
    </row>
    <row r="1200" spans="1:18" s="350" customFormat="1" ht="19.95" customHeight="1">
      <c r="A1200" s="363" t="str">
        <f>IF(ISBLANK(INDEX('Policy Characteristics'!A:A,MATCH($C1200,'Policy Characteristics'!$C:$C,0))),"",INDEX('Policy Characteristics'!A:A,MATCH($C1200,'Policy Characteristics'!$C:$C,0)))</f>
        <v>Industry</v>
      </c>
      <c r="B1200" s="375" t="str">
        <f>IF(ISBLANK(INDEX('Policy Characteristics'!B:B,MATCH($C1200,'Policy Characteristics'!$C:$C,0))),"",INDEX('Policy Characteristics'!B:B,MATCH($C1200,'Policy Characteristics'!$C:$C,0)))</f>
        <v>Hydrogen Combustion</v>
      </c>
      <c r="C1200" s="363" t="str">
        <f t="shared" si="46"/>
        <v>Fraction of Eligible Industrial Energy Use Shifted to Hydrogen</v>
      </c>
      <c r="D1200" s="356" t="s">
        <v>865</v>
      </c>
      <c r="E1200" t="s">
        <v>911</v>
      </c>
      <c r="F1200" t="s">
        <v>866</v>
      </c>
      <c r="G1200" s="255" t="s">
        <v>912</v>
      </c>
      <c r="H1200" s="18">
        <v>2120</v>
      </c>
      <c r="I1200" s="376" t="s">
        <v>741</v>
      </c>
      <c r="J1200" s="377" t="str">
        <f>IF(ISBLANK(INDEX('Policy Characteristics'!D:D,MATCH($C1200,'Policy Characteristics'!$C:$C,0))),"",INDEX('Policy Characteristics'!D:D,MATCH($C1200,'Policy Characteristics'!$C:$C,0)))</f>
        <v>Hydrogen Combustion</v>
      </c>
      <c r="K1200" s="363"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63" t="str">
        <f>IF(ISBLANK(INDEX('Policy Characteristics'!I:I,MATCH($C1200,'Policy Characteristics'!$C:$C,0))),"",INDEX('Policy Characteristics'!I:I,MATCH($C1200,'Policy Characteristics'!$C:$C,0)))</f>
        <v>% of fuel shifted</v>
      </c>
      <c r="P1200" s="363"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63" t="str">
        <f>IF(ISBLANK(INDEX('Policy Characteristics'!K:K,MATCH($C1200,'Policy Characteristics'!$C:$C,0))),"",INDEX('Policy Characteristics'!K:K,MATCH($C1200,'Policy Characteristics'!$C:$C,0)))</f>
        <v>industry-ag-main.html#fuel-switching</v>
      </c>
      <c r="R1200" s="363" t="str">
        <f>IF(ISBLANK(INDEX('Policy Characteristics'!L:L,MATCH($C1200,'Policy Characteristics'!$C:$C,0))),"",INDEX('Policy Characteristics'!L:L,MATCH($C1200,'Policy Characteristics'!$C:$C,0)))</f>
        <v>industry-elec-and-hydrogen.html</v>
      </c>
    </row>
    <row r="1201" spans="1:18" s="350" customFormat="1" ht="19.95" customHeight="1">
      <c r="A1201" s="363" t="str">
        <f>IF(ISBLANK(INDEX('Policy Characteristics'!A:A,MATCH($C1201,'Policy Characteristics'!$C:$C,0))),"",INDEX('Policy Characteristics'!A:A,MATCH($C1201,'Policy Characteristics'!$C:$C,0)))</f>
        <v>Industry</v>
      </c>
      <c r="B1201" s="375" t="str">
        <f>IF(ISBLANK(INDEX('Policy Characteristics'!B:B,MATCH($C1201,'Policy Characteristics'!$C:$C,0))),"",INDEX('Policy Characteristics'!B:B,MATCH($C1201,'Policy Characteristics'!$C:$C,0)))</f>
        <v>Hydrogen Combustion</v>
      </c>
      <c r="C1201" s="363" t="str">
        <f t="shared" si="46"/>
        <v>Fraction of Eligible Industrial Energy Use Shifted to Hydrogen</v>
      </c>
      <c r="D1201" s="356" t="s">
        <v>865</v>
      </c>
      <c r="E1201" t="s">
        <v>913</v>
      </c>
      <c r="F1201" t="s">
        <v>866</v>
      </c>
      <c r="G1201" s="255" t="s">
        <v>913</v>
      </c>
      <c r="H1201" s="18">
        <v>2121</v>
      </c>
      <c r="I1201" s="376" t="s">
        <v>741</v>
      </c>
      <c r="J1201" s="377" t="str">
        <f>IF(ISBLANK(INDEX('Policy Characteristics'!D:D,MATCH($C1201,'Policy Characteristics'!$C:$C,0))),"",INDEX('Policy Characteristics'!D:D,MATCH($C1201,'Policy Characteristics'!$C:$C,0)))</f>
        <v>Hydrogen Combustion</v>
      </c>
      <c r="K1201" s="363"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63" t="str">
        <f>IF(ISBLANK(INDEX('Policy Characteristics'!I:I,MATCH($C1201,'Policy Characteristics'!$C:$C,0))),"",INDEX('Policy Characteristics'!I:I,MATCH($C1201,'Policy Characteristics'!$C:$C,0)))</f>
        <v>% of fuel shifted</v>
      </c>
      <c r="P1201" s="363"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63" t="str">
        <f>IF(ISBLANK(INDEX('Policy Characteristics'!K:K,MATCH($C1201,'Policy Characteristics'!$C:$C,0))),"",INDEX('Policy Characteristics'!K:K,MATCH($C1201,'Policy Characteristics'!$C:$C,0)))</f>
        <v>industry-ag-main.html#fuel-switching</v>
      </c>
      <c r="R1201" s="363" t="str">
        <f>IF(ISBLANK(INDEX('Policy Characteristics'!L:L,MATCH($C1201,'Policy Characteristics'!$C:$C,0))),"",INDEX('Policy Characteristics'!L:L,MATCH($C1201,'Policy Characteristics'!$C:$C,0)))</f>
        <v>industry-elec-and-hydrogen.html</v>
      </c>
    </row>
    <row r="1202" spans="1:18" s="350" customFormat="1" ht="19.95" customHeight="1">
      <c r="A1202" s="363" t="str">
        <f>IF(ISBLANK(INDEX('Policy Characteristics'!A:A,MATCH($C1202,'Policy Characteristics'!$C:$C,0))),"",INDEX('Policy Characteristics'!A:A,MATCH($C1202,'Policy Characteristics'!$C:$C,0)))</f>
        <v>Industry</v>
      </c>
      <c r="B1202" s="375" t="str">
        <f>IF(ISBLANK(INDEX('Policy Characteristics'!B:B,MATCH($C1202,'Policy Characteristics'!$C:$C,0))),"",INDEX('Policy Characteristics'!B:B,MATCH($C1202,'Policy Characteristics'!$C:$C,0)))</f>
        <v>Hydrogen Combustion</v>
      </c>
      <c r="C1202" s="363" t="str">
        <f t="shared" si="46"/>
        <v>Fraction of Eligible Industrial Energy Use Shifted to Hydrogen</v>
      </c>
      <c r="D1202" s="356" t="s">
        <v>867</v>
      </c>
      <c r="E1202" t="s">
        <v>899</v>
      </c>
      <c r="F1202" t="s">
        <v>868</v>
      </c>
      <c r="G1202" s="255" t="s">
        <v>900</v>
      </c>
      <c r="H1202" s="18">
        <v>2122</v>
      </c>
      <c r="I1202" s="376" t="s">
        <v>741</v>
      </c>
      <c r="J1202" s="377" t="str">
        <f>IF(ISBLANK(INDEX('Policy Characteristics'!D:D,MATCH($C1202,'Policy Characteristics'!$C:$C,0))),"",INDEX('Policy Characteristics'!D:D,MATCH($C1202,'Policy Characteristics'!$C:$C,0)))</f>
        <v>Hydrogen Combustion</v>
      </c>
      <c r="K1202" s="363"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63" t="str">
        <f>IF(ISBLANK(INDEX('Policy Characteristics'!I:I,MATCH($C1202,'Policy Characteristics'!$C:$C,0))),"",INDEX('Policy Characteristics'!I:I,MATCH($C1202,'Policy Characteristics'!$C:$C,0)))</f>
        <v>% of fuel shifted</v>
      </c>
      <c r="P1202" s="363"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63" t="str">
        <f>IF(ISBLANK(INDEX('Policy Characteristics'!K:K,MATCH($C1202,'Policy Characteristics'!$C:$C,0))),"",INDEX('Policy Characteristics'!K:K,MATCH($C1202,'Policy Characteristics'!$C:$C,0)))</f>
        <v>industry-ag-main.html#fuel-switching</v>
      </c>
      <c r="R1202" s="363" t="str">
        <f>IF(ISBLANK(INDEX('Policy Characteristics'!L:L,MATCH($C1202,'Policy Characteristics'!$C:$C,0))),"",INDEX('Policy Characteristics'!L:L,MATCH($C1202,'Policy Characteristics'!$C:$C,0)))</f>
        <v>industry-elec-and-hydrogen.html</v>
      </c>
    </row>
    <row r="1203" spans="1:18" s="350" customFormat="1" ht="19.95" customHeight="1">
      <c r="A1203" s="363" t="str">
        <f>IF(ISBLANK(INDEX('Policy Characteristics'!A:A,MATCH($C1203,'Policy Characteristics'!$C:$C,0))),"",INDEX('Policy Characteristics'!A:A,MATCH($C1203,'Policy Characteristics'!$C:$C,0)))</f>
        <v>Industry</v>
      </c>
      <c r="B1203" s="375" t="str">
        <f>IF(ISBLANK(INDEX('Policy Characteristics'!B:B,MATCH($C1203,'Policy Characteristics'!$C:$C,0))),"",INDEX('Policy Characteristics'!B:B,MATCH($C1203,'Policy Characteristics'!$C:$C,0)))</f>
        <v>Hydrogen Combustion</v>
      </c>
      <c r="C1203" s="363" t="str">
        <f t="shared" si="46"/>
        <v>Fraction of Eligible Industrial Energy Use Shifted to Hydrogen</v>
      </c>
      <c r="D1203" s="356" t="s">
        <v>867</v>
      </c>
      <c r="E1203" t="s">
        <v>901</v>
      </c>
      <c r="F1203" t="s">
        <v>868</v>
      </c>
      <c r="G1203" s="255" t="s">
        <v>902</v>
      </c>
      <c r="H1203" s="18">
        <v>2123</v>
      </c>
      <c r="I1203" s="376" t="s">
        <v>741</v>
      </c>
      <c r="J1203" s="377" t="str">
        <f>IF(ISBLANK(INDEX('Policy Characteristics'!D:D,MATCH($C1203,'Policy Characteristics'!$C:$C,0))),"",INDEX('Policy Characteristics'!D:D,MATCH($C1203,'Policy Characteristics'!$C:$C,0)))</f>
        <v>Hydrogen Combustion</v>
      </c>
      <c r="K1203" s="363"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63" t="str">
        <f>IF(ISBLANK(INDEX('Policy Characteristics'!I:I,MATCH($C1203,'Policy Characteristics'!$C:$C,0))),"",INDEX('Policy Characteristics'!I:I,MATCH($C1203,'Policy Characteristics'!$C:$C,0)))</f>
        <v>% of fuel shifted</v>
      </c>
      <c r="P1203" s="363"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63" t="str">
        <f>IF(ISBLANK(INDEX('Policy Characteristics'!K:K,MATCH($C1203,'Policy Characteristics'!$C:$C,0))),"",INDEX('Policy Characteristics'!K:K,MATCH($C1203,'Policy Characteristics'!$C:$C,0)))</f>
        <v>industry-ag-main.html#fuel-switching</v>
      </c>
      <c r="R1203" s="363" t="str">
        <f>IF(ISBLANK(INDEX('Policy Characteristics'!L:L,MATCH($C1203,'Policy Characteristics'!$C:$C,0))),"",INDEX('Policy Characteristics'!L:L,MATCH($C1203,'Policy Characteristics'!$C:$C,0)))</f>
        <v>industry-elec-and-hydrogen.html</v>
      </c>
    </row>
    <row r="1204" spans="1:18" s="350" customFormat="1" ht="19.95" customHeight="1">
      <c r="A1204" s="363" t="str">
        <f>IF(ISBLANK(INDEX('Policy Characteristics'!A:A,MATCH($C1204,'Policy Characteristics'!$C:$C,0))),"",INDEX('Policy Characteristics'!A:A,MATCH($C1204,'Policy Characteristics'!$C:$C,0)))</f>
        <v>Industry</v>
      </c>
      <c r="B1204" s="375" t="str">
        <f>IF(ISBLANK(INDEX('Policy Characteristics'!B:B,MATCH($C1204,'Policy Characteristics'!$C:$C,0))),"",INDEX('Policy Characteristics'!B:B,MATCH($C1204,'Policy Characteristics'!$C:$C,0)))</f>
        <v>Hydrogen Combustion</v>
      </c>
      <c r="C1204" s="363" t="str">
        <f t="shared" si="46"/>
        <v>Fraction of Eligible Industrial Energy Use Shifted to Hydrogen</v>
      </c>
      <c r="D1204" s="356" t="s">
        <v>867</v>
      </c>
      <c r="E1204" t="s">
        <v>903</v>
      </c>
      <c r="F1204" t="s">
        <v>868</v>
      </c>
      <c r="G1204" s="255" t="s">
        <v>904</v>
      </c>
      <c r="H1204" s="18">
        <v>2124</v>
      </c>
      <c r="I1204" s="376" t="s">
        <v>741</v>
      </c>
      <c r="J1204" s="377" t="str">
        <f>IF(ISBLANK(INDEX('Policy Characteristics'!D:D,MATCH($C1204,'Policy Characteristics'!$C:$C,0))),"",INDEX('Policy Characteristics'!D:D,MATCH($C1204,'Policy Characteristics'!$C:$C,0)))</f>
        <v>Hydrogen Combustion</v>
      </c>
      <c r="K1204" s="363"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63" t="str">
        <f>IF(ISBLANK(INDEX('Policy Characteristics'!I:I,MATCH($C1204,'Policy Characteristics'!$C:$C,0))),"",INDEX('Policy Characteristics'!I:I,MATCH($C1204,'Policy Characteristics'!$C:$C,0)))</f>
        <v>% of fuel shifted</v>
      </c>
      <c r="P1204" s="363"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63" t="str">
        <f>IF(ISBLANK(INDEX('Policy Characteristics'!K:K,MATCH($C1204,'Policy Characteristics'!$C:$C,0))),"",INDEX('Policy Characteristics'!K:K,MATCH($C1204,'Policy Characteristics'!$C:$C,0)))</f>
        <v>industry-ag-main.html#fuel-switching</v>
      </c>
      <c r="R1204" s="363" t="str">
        <f>IF(ISBLANK(INDEX('Policy Characteristics'!L:L,MATCH($C1204,'Policy Characteristics'!$C:$C,0))),"",INDEX('Policy Characteristics'!L:L,MATCH($C1204,'Policy Characteristics'!$C:$C,0)))</f>
        <v>industry-elec-and-hydrogen.html</v>
      </c>
    </row>
    <row r="1205" spans="1:18" s="350" customFormat="1" ht="19.95" customHeight="1">
      <c r="A1205" s="363" t="str">
        <f>IF(ISBLANK(INDEX('Policy Characteristics'!A:A,MATCH($C1205,'Policy Characteristics'!$C:$C,0))),"",INDEX('Policy Characteristics'!A:A,MATCH($C1205,'Policy Characteristics'!$C:$C,0)))</f>
        <v>Industry</v>
      </c>
      <c r="B1205" s="375" t="str">
        <f>IF(ISBLANK(INDEX('Policy Characteristics'!B:B,MATCH($C1205,'Policy Characteristics'!$C:$C,0))),"",INDEX('Policy Characteristics'!B:B,MATCH($C1205,'Policy Characteristics'!$C:$C,0)))</f>
        <v>Hydrogen Combustion</v>
      </c>
      <c r="C1205" s="363" t="str">
        <f t="shared" si="46"/>
        <v>Fraction of Eligible Industrial Energy Use Shifted to Hydrogen</v>
      </c>
      <c r="D1205" s="356" t="s">
        <v>867</v>
      </c>
      <c r="E1205" t="s">
        <v>905</v>
      </c>
      <c r="F1205" t="s">
        <v>868</v>
      </c>
      <c r="G1205" s="255" t="s">
        <v>906</v>
      </c>
      <c r="H1205" s="18">
        <v>2125</v>
      </c>
      <c r="I1205" s="376" t="s">
        <v>731</v>
      </c>
      <c r="J1205" s="377" t="str">
        <f>IF(ISBLANK(INDEX('Policy Characteristics'!D:D,MATCH($C1205,'Policy Characteristics'!$C:$C,0))),"",INDEX('Policy Characteristics'!D:D,MATCH($C1205,'Policy Characteristics'!$C:$C,0)))</f>
        <v>Hydrogen Combustion</v>
      </c>
      <c r="K1205" s="363"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63" t="str">
        <f>IF(ISBLANK(INDEX('Policy Characteristics'!I:I,MATCH($C1205,'Policy Characteristics'!$C:$C,0))),"",INDEX('Policy Characteristics'!I:I,MATCH($C1205,'Policy Characteristics'!$C:$C,0)))</f>
        <v>% of fuel shifted</v>
      </c>
      <c r="P1205" s="363"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63" t="str">
        <f>IF(ISBLANK(INDEX('Policy Characteristics'!K:K,MATCH($C1205,'Policy Characteristics'!$C:$C,0))),"",INDEX('Policy Characteristics'!K:K,MATCH($C1205,'Policy Characteristics'!$C:$C,0)))</f>
        <v>industry-ag-main.html#fuel-switching</v>
      </c>
      <c r="R1205" s="363" t="str">
        <f>IF(ISBLANK(INDEX('Policy Characteristics'!L:L,MATCH($C1205,'Policy Characteristics'!$C:$C,0))),"",INDEX('Policy Characteristics'!L:L,MATCH($C1205,'Policy Characteristics'!$C:$C,0)))</f>
        <v>industry-elec-and-hydrogen.html</v>
      </c>
    </row>
    <row r="1206" spans="1:18" s="350" customFormat="1" ht="19.95" customHeight="1">
      <c r="A1206" s="363" t="str">
        <f>IF(ISBLANK(INDEX('Policy Characteristics'!A:A,MATCH($C1206,'Policy Characteristics'!$C:$C,0))),"",INDEX('Policy Characteristics'!A:A,MATCH($C1206,'Policy Characteristics'!$C:$C,0)))</f>
        <v>Industry</v>
      </c>
      <c r="B1206" s="375" t="str">
        <f>IF(ISBLANK(INDEX('Policy Characteristics'!B:B,MATCH($C1206,'Policy Characteristics'!$C:$C,0))),"",INDEX('Policy Characteristics'!B:B,MATCH($C1206,'Policy Characteristics'!$C:$C,0)))</f>
        <v>Hydrogen Combustion</v>
      </c>
      <c r="C1206" s="363" t="str">
        <f t="shared" si="46"/>
        <v>Fraction of Eligible Industrial Energy Use Shifted to Hydrogen</v>
      </c>
      <c r="D1206" s="356" t="s">
        <v>867</v>
      </c>
      <c r="E1206" t="s">
        <v>907</v>
      </c>
      <c r="F1206" t="s">
        <v>868</v>
      </c>
      <c r="G1206" s="255" t="s">
        <v>908</v>
      </c>
      <c r="H1206" s="18">
        <v>2126</v>
      </c>
      <c r="I1206" s="376" t="s">
        <v>741</v>
      </c>
      <c r="J1206" s="377" t="str">
        <f>IF(ISBLANK(INDEX('Policy Characteristics'!D:D,MATCH($C1206,'Policy Characteristics'!$C:$C,0))),"",INDEX('Policy Characteristics'!D:D,MATCH($C1206,'Policy Characteristics'!$C:$C,0)))</f>
        <v>Hydrogen Combustion</v>
      </c>
      <c r="K1206" s="363"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63" t="str">
        <f>IF(ISBLANK(INDEX('Policy Characteristics'!I:I,MATCH($C1206,'Policy Characteristics'!$C:$C,0))),"",INDEX('Policy Characteristics'!I:I,MATCH($C1206,'Policy Characteristics'!$C:$C,0)))</f>
        <v>% of fuel shifted</v>
      </c>
      <c r="P1206" s="363"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63" t="str">
        <f>IF(ISBLANK(INDEX('Policy Characteristics'!K:K,MATCH($C1206,'Policy Characteristics'!$C:$C,0))),"",INDEX('Policy Characteristics'!K:K,MATCH($C1206,'Policy Characteristics'!$C:$C,0)))</f>
        <v>industry-ag-main.html#fuel-switching</v>
      </c>
      <c r="R1206" s="363" t="str">
        <f>IF(ISBLANK(INDEX('Policy Characteristics'!L:L,MATCH($C1206,'Policy Characteristics'!$C:$C,0))),"",INDEX('Policy Characteristics'!L:L,MATCH($C1206,'Policy Characteristics'!$C:$C,0)))</f>
        <v>industry-elec-and-hydrogen.html</v>
      </c>
    </row>
    <row r="1207" spans="1:18" s="350" customFormat="1" ht="19.95" customHeight="1">
      <c r="A1207" s="363" t="str">
        <f>IF(ISBLANK(INDEX('Policy Characteristics'!A:A,MATCH($C1207,'Policy Characteristics'!$C:$C,0))),"",INDEX('Policy Characteristics'!A:A,MATCH($C1207,'Policy Characteristics'!$C:$C,0)))</f>
        <v>Industry</v>
      </c>
      <c r="B1207" s="375" t="str">
        <f>IF(ISBLANK(INDEX('Policy Characteristics'!B:B,MATCH($C1207,'Policy Characteristics'!$C:$C,0))),"",INDEX('Policy Characteristics'!B:B,MATCH($C1207,'Policy Characteristics'!$C:$C,0)))</f>
        <v>Hydrogen Combustion</v>
      </c>
      <c r="C1207" s="363" t="str">
        <f t="shared" si="46"/>
        <v>Fraction of Eligible Industrial Energy Use Shifted to Hydrogen</v>
      </c>
      <c r="D1207" s="356" t="s">
        <v>867</v>
      </c>
      <c r="E1207" t="s">
        <v>909</v>
      </c>
      <c r="F1207" t="s">
        <v>868</v>
      </c>
      <c r="G1207" s="255" t="s">
        <v>910</v>
      </c>
      <c r="H1207" s="18">
        <v>2127</v>
      </c>
      <c r="I1207" s="376" t="s">
        <v>731</v>
      </c>
      <c r="J1207" s="377" t="str">
        <f>IF(ISBLANK(INDEX('Policy Characteristics'!D:D,MATCH($C1207,'Policy Characteristics'!$C:$C,0))),"",INDEX('Policy Characteristics'!D:D,MATCH($C1207,'Policy Characteristics'!$C:$C,0)))</f>
        <v>Hydrogen Combustion</v>
      </c>
      <c r="K1207" s="363"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63" t="str">
        <f>IF(ISBLANK(INDEX('Policy Characteristics'!I:I,MATCH($C1207,'Policy Characteristics'!$C:$C,0))),"",INDEX('Policy Characteristics'!I:I,MATCH($C1207,'Policy Characteristics'!$C:$C,0)))</f>
        <v>% of fuel shifted</v>
      </c>
      <c r="P1207" s="363"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63" t="str">
        <f>IF(ISBLANK(INDEX('Policy Characteristics'!K:K,MATCH($C1207,'Policy Characteristics'!$C:$C,0))),"",INDEX('Policy Characteristics'!K:K,MATCH($C1207,'Policy Characteristics'!$C:$C,0)))</f>
        <v>industry-ag-main.html#fuel-switching</v>
      </c>
      <c r="R1207" s="363" t="str">
        <f>IF(ISBLANK(INDEX('Policy Characteristics'!L:L,MATCH($C1207,'Policy Characteristics'!$C:$C,0))),"",INDEX('Policy Characteristics'!L:L,MATCH($C1207,'Policy Characteristics'!$C:$C,0)))</f>
        <v>industry-elec-and-hydrogen.html</v>
      </c>
    </row>
    <row r="1208" spans="1:18" s="350" customFormat="1" ht="19.95" customHeight="1">
      <c r="A1208" s="363" t="str">
        <f>IF(ISBLANK(INDEX('Policy Characteristics'!A:A,MATCH($C1208,'Policy Characteristics'!$C:$C,0))),"",INDEX('Policy Characteristics'!A:A,MATCH($C1208,'Policy Characteristics'!$C:$C,0)))</f>
        <v>Industry</v>
      </c>
      <c r="B1208" s="375" t="str">
        <f>IF(ISBLANK(INDEX('Policy Characteristics'!B:B,MATCH($C1208,'Policy Characteristics'!$C:$C,0))),"",INDEX('Policy Characteristics'!B:B,MATCH($C1208,'Policy Characteristics'!$C:$C,0)))</f>
        <v>Hydrogen Combustion</v>
      </c>
      <c r="C1208" s="363" t="str">
        <f t="shared" si="46"/>
        <v>Fraction of Eligible Industrial Energy Use Shifted to Hydrogen</v>
      </c>
      <c r="D1208" s="356" t="s">
        <v>867</v>
      </c>
      <c r="E1208" t="s">
        <v>911</v>
      </c>
      <c r="F1208" t="s">
        <v>868</v>
      </c>
      <c r="G1208" s="255" t="s">
        <v>912</v>
      </c>
      <c r="H1208" s="18">
        <v>2128</v>
      </c>
      <c r="I1208" s="376" t="s">
        <v>741</v>
      </c>
      <c r="J1208" s="377" t="str">
        <f>IF(ISBLANK(INDEX('Policy Characteristics'!D:D,MATCH($C1208,'Policy Characteristics'!$C:$C,0))),"",INDEX('Policy Characteristics'!D:D,MATCH($C1208,'Policy Characteristics'!$C:$C,0)))</f>
        <v>Hydrogen Combustion</v>
      </c>
      <c r="K1208" s="363"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63" t="str">
        <f>IF(ISBLANK(INDEX('Policy Characteristics'!I:I,MATCH($C1208,'Policy Characteristics'!$C:$C,0))),"",INDEX('Policy Characteristics'!I:I,MATCH($C1208,'Policy Characteristics'!$C:$C,0)))</f>
        <v>% of fuel shifted</v>
      </c>
      <c r="P1208" s="363"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63" t="str">
        <f>IF(ISBLANK(INDEX('Policy Characteristics'!K:K,MATCH($C1208,'Policy Characteristics'!$C:$C,0))),"",INDEX('Policy Characteristics'!K:K,MATCH($C1208,'Policy Characteristics'!$C:$C,0)))</f>
        <v>industry-ag-main.html#fuel-switching</v>
      </c>
      <c r="R1208" s="363" t="str">
        <f>IF(ISBLANK(INDEX('Policy Characteristics'!L:L,MATCH($C1208,'Policy Characteristics'!$C:$C,0))),"",INDEX('Policy Characteristics'!L:L,MATCH($C1208,'Policy Characteristics'!$C:$C,0)))</f>
        <v>industry-elec-and-hydrogen.html</v>
      </c>
    </row>
    <row r="1209" spans="1:18" s="350" customFormat="1" ht="19.95" customHeight="1">
      <c r="A1209" s="363" t="str">
        <f>IF(ISBLANK(INDEX('Policy Characteristics'!A:A,MATCH($C1209,'Policy Characteristics'!$C:$C,0))),"",INDEX('Policy Characteristics'!A:A,MATCH($C1209,'Policy Characteristics'!$C:$C,0)))</f>
        <v>Industry</v>
      </c>
      <c r="B1209" s="375" t="str">
        <f>IF(ISBLANK(INDEX('Policy Characteristics'!B:B,MATCH($C1209,'Policy Characteristics'!$C:$C,0))),"",INDEX('Policy Characteristics'!B:B,MATCH($C1209,'Policy Characteristics'!$C:$C,0)))</f>
        <v>Hydrogen Combustion</v>
      </c>
      <c r="C1209" s="363" t="str">
        <f t="shared" si="46"/>
        <v>Fraction of Eligible Industrial Energy Use Shifted to Hydrogen</v>
      </c>
      <c r="D1209" s="356" t="s">
        <v>867</v>
      </c>
      <c r="E1209" t="s">
        <v>913</v>
      </c>
      <c r="F1209" t="s">
        <v>868</v>
      </c>
      <c r="G1209" s="255" t="s">
        <v>913</v>
      </c>
      <c r="H1209" s="18">
        <v>2129</v>
      </c>
      <c r="I1209" s="376" t="s">
        <v>741</v>
      </c>
      <c r="J1209" s="377" t="str">
        <f>IF(ISBLANK(INDEX('Policy Characteristics'!D:D,MATCH($C1209,'Policy Characteristics'!$C:$C,0))),"",INDEX('Policy Characteristics'!D:D,MATCH($C1209,'Policy Characteristics'!$C:$C,0)))</f>
        <v>Hydrogen Combustion</v>
      </c>
      <c r="K1209" s="363"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63" t="str">
        <f>IF(ISBLANK(INDEX('Policy Characteristics'!I:I,MATCH($C1209,'Policy Characteristics'!$C:$C,0))),"",INDEX('Policy Characteristics'!I:I,MATCH($C1209,'Policy Characteristics'!$C:$C,0)))</f>
        <v>% of fuel shifted</v>
      </c>
      <c r="P1209" s="363"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63" t="str">
        <f>IF(ISBLANK(INDEX('Policy Characteristics'!K:K,MATCH($C1209,'Policy Characteristics'!$C:$C,0))),"",INDEX('Policy Characteristics'!K:K,MATCH($C1209,'Policy Characteristics'!$C:$C,0)))</f>
        <v>industry-ag-main.html#fuel-switching</v>
      </c>
      <c r="R1209" s="363" t="str">
        <f>IF(ISBLANK(INDEX('Policy Characteristics'!L:L,MATCH($C1209,'Policy Characteristics'!$C:$C,0))),"",INDEX('Policy Characteristics'!L:L,MATCH($C1209,'Policy Characteristics'!$C:$C,0)))</f>
        <v>industry-elec-and-hydrogen.html</v>
      </c>
    </row>
    <row r="1210" spans="1:18" s="350" customFormat="1" ht="19.95" customHeight="1">
      <c r="A1210" s="363" t="str">
        <f>IF(ISBLANK(INDEX('Policy Characteristics'!A:A,MATCH($C1210,'Policy Characteristics'!$C:$C,0))),"",INDEX('Policy Characteristics'!A:A,MATCH($C1210,'Policy Characteristics'!$C:$C,0)))</f>
        <v>Industry</v>
      </c>
      <c r="B1210" s="375" t="str">
        <f>IF(ISBLANK(INDEX('Policy Characteristics'!B:B,MATCH($C1210,'Policy Characteristics'!$C:$C,0))),"",INDEX('Policy Characteristics'!B:B,MATCH($C1210,'Policy Characteristics'!$C:$C,0)))</f>
        <v>Hydrogen Combustion</v>
      </c>
      <c r="C1210" s="363" t="str">
        <f t="shared" si="46"/>
        <v>Fraction of Eligible Industrial Energy Use Shifted to Hydrogen</v>
      </c>
      <c r="D1210" s="356" t="s">
        <v>869</v>
      </c>
      <c r="E1210" t="s">
        <v>899</v>
      </c>
      <c r="F1210" t="s">
        <v>870</v>
      </c>
      <c r="G1210" s="255" t="s">
        <v>900</v>
      </c>
      <c r="H1210" s="18">
        <v>2130</v>
      </c>
      <c r="I1210" s="376" t="s">
        <v>731</v>
      </c>
      <c r="J1210" s="377" t="str">
        <f>IF(ISBLANK(INDEX('Policy Characteristics'!D:D,MATCH($C1210,'Policy Characteristics'!$C:$C,0))),"",INDEX('Policy Characteristics'!D:D,MATCH($C1210,'Policy Characteristics'!$C:$C,0)))</f>
        <v>Hydrogen Combustion</v>
      </c>
      <c r="K1210" s="363"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63" t="str">
        <f>IF(ISBLANK(INDEX('Policy Characteristics'!I:I,MATCH($C1210,'Policy Characteristics'!$C:$C,0))),"",INDEX('Policy Characteristics'!I:I,MATCH($C1210,'Policy Characteristics'!$C:$C,0)))</f>
        <v>% of fuel shifted</v>
      </c>
      <c r="P1210" s="363"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63" t="str">
        <f>IF(ISBLANK(INDEX('Policy Characteristics'!K:K,MATCH($C1210,'Policy Characteristics'!$C:$C,0))),"",INDEX('Policy Characteristics'!K:K,MATCH($C1210,'Policy Characteristics'!$C:$C,0)))</f>
        <v>industry-ag-main.html#fuel-switching</v>
      </c>
      <c r="R1210" s="363" t="str">
        <f>IF(ISBLANK(INDEX('Policy Characteristics'!L:L,MATCH($C1210,'Policy Characteristics'!$C:$C,0))),"",INDEX('Policy Characteristics'!L:L,MATCH($C1210,'Policy Characteristics'!$C:$C,0)))</f>
        <v>industry-elec-and-hydrogen.html</v>
      </c>
    </row>
    <row r="1211" spans="1:18" s="350" customFormat="1" ht="19.95" customHeight="1">
      <c r="A1211" s="363" t="str">
        <f>IF(ISBLANK(INDEX('Policy Characteristics'!A:A,MATCH($C1211,'Policy Characteristics'!$C:$C,0))),"",INDEX('Policy Characteristics'!A:A,MATCH($C1211,'Policy Characteristics'!$C:$C,0)))</f>
        <v>Industry</v>
      </c>
      <c r="B1211" s="375" t="str">
        <f>IF(ISBLANK(INDEX('Policy Characteristics'!B:B,MATCH($C1211,'Policy Characteristics'!$C:$C,0))),"",INDEX('Policy Characteristics'!B:B,MATCH($C1211,'Policy Characteristics'!$C:$C,0)))</f>
        <v>Hydrogen Combustion</v>
      </c>
      <c r="C1211" s="363" t="str">
        <f t="shared" si="46"/>
        <v>Fraction of Eligible Industrial Energy Use Shifted to Hydrogen</v>
      </c>
      <c r="D1211" s="356" t="s">
        <v>869</v>
      </c>
      <c r="E1211" t="s">
        <v>901</v>
      </c>
      <c r="F1211" t="s">
        <v>870</v>
      </c>
      <c r="G1211" s="255" t="s">
        <v>902</v>
      </c>
      <c r="H1211" s="18">
        <v>2131</v>
      </c>
      <c r="I1211" s="376" t="s">
        <v>731</v>
      </c>
      <c r="J1211" s="377" t="str">
        <f>IF(ISBLANK(INDEX('Policy Characteristics'!D:D,MATCH($C1211,'Policy Characteristics'!$C:$C,0))),"",INDEX('Policy Characteristics'!D:D,MATCH($C1211,'Policy Characteristics'!$C:$C,0)))</f>
        <v>Hydrogen Combustion</v>
      </c>
      <c r="K1211" s="363"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63" t="str">
        <f>IF(ISBLANK(INDEX('Policy Characteristics'!I:I,MATCH($C1211,'Policy Characteristics'!$C:$C,0))),"",INDEX('Policy Characteristics'!I:I,MATCH($C1211,'Policy Characteristics'!$C:$C,0)))</f>
        <v>% of fuel shifted</v>
      </c>
      <c r="P1211" s="363"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63" t="str">
        <f>IF(ISBLANK(INDEX('Policy Characteristics'!K:K,MATCH($C1211,'Policy Characteristics'!$C:$C,0))),"",INDEX('Policy Characteristics'!K:K,MATCH($C1211,'Policy Characteristics'!$C:$C,0)))</f>
        <v>industry-ag-main.html#fuel-switching</v>
      </c>
      <c r="R1211" s="363" t="str">
        <f>IF(ISBLANK(INDEX('Policy Characteristics'!L:L,MATCH($C1211,'Policy Characteristics'!$C:$C,0))),"",INDEX('Policy Characteristics'!L:L,MATCH($C1211,'Policy Characteristics'!$C:$C,0)))</f>
        <v>industry-elec-and-hydrogen.html</v>
      </c>
    </row>
    <row r="1212" spans="1:18" s="350" customFormat="1" ht="19.95" customHeight="1">
      <c r="A1212" s="363" t="str">
        <f>IF(ISBLANK(INDEX('Policy Characteristics'!A:A,MATCH($C1212,'Policy Characteristics'!$C:$C,0))),"",INDEX('Policy Characteristics'!A:A,MATCH($C1212,'Policy Characteristics'!$C:$C,0)))</f>
        <v>Industry</v>
      </c>
      <c r="B1212" s="375" t="str">
        <f>IF(ISBLANK(INDEX('Policy Characteristics'!B:B,MATCH($C1212,'Policy Characteristics'!$C:$C,0))),"",INDEX('Policy Characteristics'!B:B,MATCH($C1212,'Policy Characteristics'!$C:$C,0)))</f>
        <v>Hydrogen Combustion</v>
      </c>
      <c r="C1212" s="363" t="str">
        <f t="shared" si="46"/>
        <v>Fraction of Eligible Industrial Energy Use Shifted to Hydrogen</v>
      </c>
      <c r="D1212" s="356" t="s">
        <v>869</v>
      </c>
      <c r="E1212" t="s">
        <v>903</v>
      </c>
      <c r="F1212" t="s">
        <v>870</v>
      </c>
      <c r="G1212" s="255" t="s">
        <v>904</v>
      </c>
      <c r="H1212" s="18">
        <v>2132</v>
      </c>
      <c r="I1212" s="376" t="s">
        <v>731</v>
      </c>
      <c r="J1212" s="377" t="str">
        <f>IF(ISBLANK(INDEX('Policy Characteristics'!D:D,MATCH($C1212,'Policy Characteristics'!$C:$C,0))),"",INDEX('Policy Characteristics'!D:D,MATCH($C1212,'Policy Characteristics'!$C:$C,0)))</f>
        <v>Hydrogen Combustion</v>
      </c>
      <c r="K1212" s="363"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63" t="str">
        <f>IF(ISBLANK(INDEX('Policy Characteristics'!I:I,MATCH($C1212,'Policy Characteristics'!$C:$C,0))),"",INDEX('Policy Characteristics'!I:I,MATCH($C1212,'Policy Characteristics'!$C:$C,0)))</f>
        <v>% of fuel shifted</v>
      </c>
      <c r="P1212" s="363"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63" t="str">
        <f>IF(ISBLANK(INDEX('Policy Characteristics'!K:K,MATCH($C1212,'Policy Characteristics'!$C:$C,0))),"",INDEX('Policy Characteristics'!K:K,MATCH($C1212,'Policy Characteristics'!$C:$C,0)))</f>
        <v>industry-ag-main.html#fuel-switching</v>
      </c>
      <c r="R1212" s="363" t="str">
        <f>IF(ISBLANK(INDEX('Policy Characteristics'!L:L,MATCH($C1212,'Policy Characteristics'!$C:$C,0))),"",INDEX('Policy Characteristics'!L:L,MATCH($C1212,'Policy Characteristics'!$C:$C,0)))</f>
        <v>industry-elec-and-hydrogen.html</v>
      </c>
    </row>
    <row r="1213" spans="1:18" s="350" customFormat="1" ht="19.95" customHeight="1">
      <c r="A1213" s="363" t="str">
        <f>IF(ISBLANK(INDEX('Policy Characteristics'!A:A,MATCH($C1213,'Policy Characteristics'!$C:$C,0))),"",INDEX('Policy Characteristics'!A:A,MATCH($C1213,'Policy Characteristics'!$C:$C,0)))</f>
        <v>Industry</v>
      </c>
      <c r="B1213" s="375" t="str">
        <f>IF(ISBLANK(INDEX('Policy Characteristics'!B:B,MATCH($C1213,'Policy Characteristics'!$C:$C,0))),"",INDEX('Policy Characteristics'!B:B,MATCH($C1213,'Policy Characteristics'!$C:$C,0)))</f>
        <v>Hydrogen Combustion</v>
      </c>
      <c r="C1213" s="363" t="str">
        <f t="shared" si="46"/>
        <v>Fraction of Eligible Industrial Energy Use Shifted to Hydrogen</v>
      </c>
      <c r="D1213" s="356" t="s">
        <v>869</v>
      </c>
      <c r="E1213" t="s">
        <v>905</v>
      </c>
      <c r="F1213" t="s">
        <v>870</v>
      </c>
      <c r="G1213" s="255" t="s">
        <v>906</v>
      </c>
      <c r="H1213" s="18">
        <v>2133</v>
      </c>
      <c r="I1213" s="376" t="s">
        <v>731</v>
      </c>
      <c r="J1213" s="377" t="str">
        <f>IF(ISBLANK(INDEX('Policy Characteristics'!D:D,MATCH($C1213,'Policy Characteristics'!$C:$C,0))),"",INDEX('Policy Characteristics'!D:D,MATCH($C1213,'Policy Characteristics'!$C:$C,0)))</f>
        <v>Hydrogen Combustion</v>
      </c>
      <c r="K1213" s="363"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63" t="str">
        <f>IF(ISBLANK(INDEX('Policy Characteristics'!I:I,MATCH($C1213,'Policy Characteristics'!$C:$C,0))),"",INDEX('Policy Characteristics'!I:I,MATCH($C1213,'Policy Characteristics'!$C:$C,0)))</f>
        <v>% of fuel shifted</v>
      </c>
      <c r="P1213" s="363"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63" t="str">
        <f>IF(ISBLANK(INDEX('Policy Characteristics'!K:K,MATCH($C1213,'Policy Characteristics'!$C:$C,0))),"",INDEX('Policy Characteristics'!K:K,MATCH($C1213,'Policy Characteristics'!$C:$C,0)))</f>
        <v>industry-ag-main.html#fuel-switching</v>
      </c>
      <c r="R1213" s="363" t="str">
        <f>IF(ISBLANK(INDEX('Policy Characteristics'!L:L,MATCH($C1213,'Policy Characteristics'!$C:$C,0))),"",INDEX('Policy Characteristics'!L:L,MATCH($C1213,'Policy Characteristics'!$C:$C,0)))</f>
        <v>industry-elec-and-hydrogen.html</v>
      </c>
    </row>
    <row r="1214" spans="1:18" s="350" customFormat="1" ht="19.95" customHeight="1">
      <c r="A1214" s="363" t="str">
        <f>IF(ISBLANK(INDEX('Policy Characteristics'!A:A,MATCH($C1214,'Policy Characteristics'!$C:$C,0))),"",INDEX('Policy Characteristics'!A:A,MATCH($C1214,'Policy Characteristics'!$C:$C,0)))</f>
        <v>Industry</v>
      </c>
      <c r="B1214" s="375" t="str">
        <f>IF(ISBLANK(INDEX('Policy Characteristics'!B:B,MATCH($C1214,'Policy Characteristics'!$C:$C,0))),"",INDEX('Policy Characteristics'!B:B,MATCH($C1214,'Policy Characteristics'!$C:$C,0)))</f>
        <v>Hydrogen Combustion</v>
      </c>
      <c r="C1214" s="363" t="str">
        <f t="shared" si="46"/>
        <v>Fraction of Eligible Industrial Energy Use Shifted to Hydrogen</v>
      </c>
      <c r="D1214" s="356" t="s">
        <v>869</v>
      </c>
      <c r="E1214" t="s">
        <v>907</v>
      </c>
      <c r="F1214" t="s">
        <v>870</v>
      </c>
      <c r="G1214" s="255" t="s">
        <v>908</v>
      </c>
      <c r="H1214" s="18">
        <v>2134</v>
      </c>
      <c r="I1214" s="376" t="s">
        <v>731</v>
      </c>
      <c r="J1214" s="377" t="str">
        <f>IF(ISBLANK(INDEX('Policy Characteristics'!D:D,MATCH($C1214,'Policy Characteristics'!$C:$C,0))),"",INDEX('Policy Characteristics'!D:D,MATCH($C1214,'Policy Characteristics'!$C:$C,0)))</f>
        <v>Hydrogen Combustion</v>
      </c>
      <c r="K1214" s="363"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63" t="str">
        <f>IF(ISBLANK(INDEX('Policy Characteristics'!I:I,MATCH($C1214,'Policy Characteristics'!$C:$C,0))),"",INDEX('Policy Characteristics'!I:I,MATCH($C1214,'Policy Characteristics'!$C:$C,0)))</f>
        <v>% of fuel shifted</v>
      </c>
      <c r="P1214" s="363"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63" t="str">
        <f>IF(ISBLANK(INDEX('Policy Characteristics'!K:K,MATCH($C1214,'Policy Characteristics'!$C:$C,0))),"",INDEX('Policy Characteristics'!K:K,MATCH($C1214,'Policy Characteristics'!$C:$C,0)))</f>
        <v>industry-ag-main.html#fuel-switching</v>
      </c>
      <c r="R1214" s="363" t="str">
        <f>IF(ISBLANK(INDEX('Policy Characteristics'!L:L,MATCH($C1214,'Policy Characteristics'!$C:$C,0))),"",INDEX('Policy Characteristics'!L:L,MATCH($C1214,'Policy Characteristics'!$C:$C,0)))</f>
        <v>industry-elec-and-hydrogen.html</v>
      </c>
    </row>
    <row r="1215" spans="1:18" s="350" customFormat="1" ht="19.95" customHeight="1">
      <c r="A1215" s="363" t="str">
        <f>IF(ISBLANK(INDEX('Policy Characteristics'!A:A,MATCH($C1215,'Policy Characteristics'!$C:$C,0))),"",INDEX('Policy Characteristics'!A:A,MATCH($C1215,'Policy Characteristics'!$C:$C,0)))</f>
        <v>Industry</v>
      </c>
      <c r="B1215" s="375" t="str">
        <f>IF(ISBLANK(INDEX('Policy Characteristics'!B:B,MATCH($C1215,'Policy Characteristics'!$C:$C,0))),"",INDEX('Policy Characteristics'!B:B,MATCH($C1215,'Policy Characteristics'!$C:$C,0)))</f>
        <v>Hydrogen Combustion</v>
      </c>
      <c r="C1215" s="363" t="str">
        <f t="shared" si="46"/>
        <v>Fraction of Eligible Industrial Energy Use Shifted to Hydrogen</v>
      </c>
      <c r="D1215" s="356" t="s">
        <v>869</v>
      </c>
      <c r="E1215" t="s">
        <v>909</v>
      </c>
      <c r="F1215" t="s">
        <v>870</v>
      </c>
      <c r="G1215" s="255" t="s">
        <v>910</v>
      </c>
      <c r="H1215" s="18">
        <v>2135</v>
      </c>
      <c r="I1215" s="376" t="s">
        <v>731</v>
      </c>
      <c r="J1215" s="377" t="str">
        <f>IF(ISBLANK(INDEX('Policy Characteristics'!D:D,MATCH($C1215,'Policy Characteristics'!$C:$C,0))),"",INDEX('Policy Characteristics'!D:D,MATCH($C1215,'Policy Characteristics'!$C:$C,0)))</f>
        <v>Hydrogen Combustion</v>
      </c>
      <c r="K1215" s="363"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63" t="str">
        <f>IF(ISBLANK(INDEX('Policy Characteristics'!I:I,MATCH($C1215,'Policy Characteristics'!$C:$C,0))),"",INDEX('Policy Characteristics'!I:I,MATCH($C1215,'Policy Characteristics'!$C:$C,0)))</f>
        <v>% of fuel shifted</v>
      </c>
      <c r="P1215" s="363"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63" t="str">
        <f>IF(ISBLANK(INDEX('Policy Characteristics'!K:K,MATCH($C1215,'Policy Characteristics'!$C:$C,0))),"",INDEX('Policy Characteristics'!K:K,MATCH($C1215,'Policy Characteristics'!$C:$C,0)))</f>
        <v>industry-ag-main.html#fuel-switching</v>
      </c>
      <c r="R1215" s="363" t="str">
        <f>IF(ISBLANK(INDEX('Policy Characteristics'!L:L,MATCH($C1215,'Policy Characteristics'!$C:$C,0))),"",INDEX('Policy Characteristics'!L:L,MATCH($C1215,'Policy Characteristics'!$C:$C,0)))</f>
        <v>industry-elec-and-hydrogen.html</v>
      </c>
    </row>
    <row r="1216" spans="1:18" s="350" customFormat="1" ht="19.95" customHeight="1">
      <c r="A1216" s="363" t="str">
        <f>IF(ISBLANK(INDEX('Policy Characteristics'!A:A,MATCH($C1216,'Policy Characteristics'!$C:$C,0))),"",INDEX('Policy Characteristics'!A:A,MATCH($C1216,'Policy Characteristics'!$C:$C,0)))</f>
        <v>Industry</v>
      </c>
      <c r="B1216" s="375" t="str">
        <f>IF(ISBLANK(INDEX('Policy Characteristics'!B:B,MATCH($C1216,'Policy Characteristics'!$C:$C,0))),"",INDEX('Policy Characteristics'!B:B,MATCH($C1216,'Policy Characteristics'!$C:$C,0)))</f>
        <v>Hydrogen Combustion</v>
      </c>
      <c r="C1216" s="363" t="str">
        <f t="shared" si="46"/>
        <v>Fraction of Eligible Industrial Energy Use Shifted to Hydrogen</v>
      </c>
      <c r="D1216" s="356" t="s">
        <v>869</v>
      </c>
      <c r="E1216" t="s">
        <v>911</v>
      </c>
      <c r="F1216" t="s">
        <v>870</v>
      </c>
      <c r="G1216" s="255" t="s">
        <v>912</v>
      </c>
      <c r="H1216" s="18">
        <v>2136</v>
      </c>
      <c r="I1216" s="376" t="s">
        <v>741</v>
      </c>
      <c r="J1216" s="377" t="str">
        <f>IF(ISBLANK(INDEX('Policy Characteristics'!D:D,MATCH($C1216,'Policy Characteristics'!$C:$C,0))),"",INDEX('Policy Characteristics'!D:D,MATCH($C1216,'Policy Characteristics'!$C:$C,0)))</f>
        <v>Hydrogen Combustion</v>
      </c>
      <c r="K1216" s="363"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63" t="str">
        <f>IF(ISBLANK(INDEX('Policy Characteristics'!I:I,MATCH($C1216,'Policy Characteristics'!$C:$C,0))),"",INDEX('Policy Characteristics'!I:I,MATCH($C1216,'Policy Characteristics'!$C:$C,0)))</f>
        <v>% of fuel shifted</v>
      </c>
      <c r="P1216" s="363"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63" t="str">
        <f>IF(ISBLANK(INDEX('Policy Characteristics'!K:K,MATCH($C1216,'Policy Characteristics'!$C:$C,0))),"",INDEX('Policy Characteristics'!K:K,MATCH($C1216,'Policy Characteristics'!$C:$C,0)))</f>
        <v>industry-ag-main.html#fuel-switching</v>
      </c>
      <c r="R1216" s="363" t="str">
        <f>IF(ISBLANK(INDEX('Policy Characteristics'!L:L,MATCH($C1216,'Policy Characteristics'!$C:$C,0))),"",INDEX('Policy Characteristics'!L:L,MATCH($C1216,'Policy Characteristics'!$C:$C,0)))</f>
        <v>industry-elec-and-hydrogen.html</v>
      </c>
    </row>
    <row r="1217" spans="1:18" s="350" customFormat="1" ht="19.95" customHeight="1">
      <c r="A1217" s="363" t="str">
        <f>IF(ISBLANK(INDEX('Policy Characteristics'!A:A,MATCH($C1217,'Policy Characteristics'!$C:$C,0))),"",INDEX('Policy Characteristics'!A:A,MATCH($C1217,'Policy Characteristics'!$C:$C,0)))</f>
        <v>Industry</v>
      </c>
      <c r="B1217" s="375" t="str">
        <f>IF(ISBLANK(INDEX('Policy Characteristics'!B:B,MATCH($C1217,'Policy Characteristics'!$C:$C,0))),"",INDEX('Policy Characteristics'!B:B,MATCH($C1217,'Policy Characteristics'!$C:$C,0)))</f>
        <v>Hydrogen Combustion</v>
      </c>
      <c r="C1217" s="363" t="str">
        <f t="shared" si="46"/>
        <v>Fraction of Eligible Industrial Energy Use Shifted to Hydrogen</v>
      </c>
      <c r="D1217" s="356" t="s">
        <v>869</v>
      </c>
      <c r="E1217" t="s">
        <v>913</v>
      </c>
      <c r="F1217" t="s">
        <v>870</v>
      </c>
      <c r="G1217" s="255" t="s">
        <v>913</v>
      </c>
      <c r="H1217" s="18">
        <v>2137</v>
      </c>
      <c r="I1217" s="376" t="s">
        <v>741</v>
      </c>
      <c r="J1217" s="377" t="str">
        <f>IF(ISBLANK(INDEX('Policy Characteristics'!D:D,MATCH($C1217,'Policy Characteristics'!$C:$C,0))),"",INDEX('Policy Characteristics'!D:D,MATCH($C1217,'Policy Characteristics'!$C:$C,0)))</f>
        <v>Hydrogen Combustion</v>
      </c>
      <c r="K1217" s="363"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63" t="str">
        <f>IF(ISBLANK(INDEX('Policy Characteristics'!I:I,MATCH($C1217,'Policy Characteristics'!$C:$C,0))),"",INDEX('Policy Characteristics'!I:I,MATCH($C1217,'Policy Characteristics'!$C:$C,0)))</f>
        <v>% of fuel shifted</v>
      </c>
      <c r="P1217" s="363"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63" t="str">
        <f>IF(ISBLANK(INDEX('Policy Characteristics'!K:K,MATCH($C1217,'Policy Characteristics'!$C:$C,0))),"",INDEX('Policy Characteristics'!K:K,MATCH($C1217,'Policy Characteristics'!$C:$C,0)))</f>
        <v>industry-ag-main.html#fuel-switching</v>
      </c>
      <c r="R1217" s="363" t="str">
        <f>IF(ISBLANK(INDEX('Policy Characteristics'!L:L,MATCH($C1217,'Policy Characteristics'!$C:$C,0))),"",INDEX('Policy Characteristics'!L:L,MATCH($C1217,'Policy Characteristics'!$C:$C,0)))</f>
        <v>industry-elec-and-hydrogen.html</v>
      </c>
    </row>
    <row r="1218" spans="1:18" s="350" customFormat="1" ht="19.95" customHeight="1">
      <c r="A1218" s="363" t="str">
        <f>IF(ISBLANK(INDEX('Policy Characteristics'!A:A,MATCH($C1218,'Policy Characteristics'!$C:$C,0))),"",INDEX('Policy Characteristics'!A:A,MATCH($C1218,'Policy Characteristics'!$C:$C,0)))</f>
        <v>Industry</v>
      </c>
      <c r="B1218" s="375" t="str">
        <f>IF(ISBLANK(INDEX('Policy Characteristics'!B:B,MATCH($C1218,'Policy Characteristics'!$C:$C,0))),"",INDEX('Policy Characteristics'!B:B,MATCH($C1218,'Policy Characteristics'!$C:$C,0)))</f>
        <v>Hydrogen Combustion</v>
      </c>
      <c r="C1218" s="363" t="str">
        <f t="shared" si="46"/>
        <v>Fraction of Eligible Industrial Energy Use Shifted to Hydrogen</v>
      </c>
      <c r="D1218" s="356" t="s">
        <v>871</v>
      </c>
      <c r="E1218" t="s">
        <v>899</v>
      </c>
      <c r="F1218" t="s">
        <v>872</v>
      </c>
      <c r="G1218" s="255" t="s">
        <v>900</v>
      </c>
      <c r="H1218" s="18">
        <v>2138</v>
      </c>
      <c r="I1218" s="376" t="s">
        <v>731</v>
      </c>
      <c r="J1218" s="377" t="str">
        <f>IF(ISBLANK(INDEX('Policy Characteristics'!D:D,MATCH($C1218,'Policy Characteristics'!$C:$C,0))),"",INDEX('Policy Characteristics'!D:D,MATCH($C1218,'Policy Characteristics'!$C:$C,0)))</f>
        <v>Hydrogen Combustion</v>
      </c>
      <c r="K1218" s="363"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63" t="str">
        <f>IF(ISBLANK(INDEX('Policy Characteristics'!I:I,MATCH($C1218,'Policy Characteristics'!$C:$C,0))),"",INDEX('Policy Characteristics'!I:I,MATCH($C1218,'Policy Characteristics'!$C:$C,0)))</f>
        <v>% of fuel shifted</v>
      </c>
      <c r="P1218" s="363"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63" t="str">
        <f>IF(ISBLANK(INDEX('Policy Characteristics'!K:K,MATCH($C1218,'Policy Characteristics'!$C:$C,0))),"",INDEX('Policy Characteristics'!K:K,MATCH($C1218,'Policy Characteristics'!$C:$C,0)))</f>
        <v>industry-ag-main.html#fuel-switching</v>
      </c>
      <c r="R1218" s="363" t="str">
        <f>IF(ISBLANK(INDEX('Policy Characteristics'!L:L,MATCH($C1218,'Policy Characteristics'!$C:$C,0))),"",INDEX('Policy Characteristics'!L:L,MATCH($C1218,'Policy Characteristics'!$C:$C,0)))</f>
        <v>industry-elec-and-hydrogen.html</v>
      </c>
    </row>
    <row r="1219" spans="1:18" s="350" customFormat="1" ht="19.95" customHeight="1">
      <c r="A1219" s="363" t="str">
        <f>IF(ISBLANK(INDEX('Policy Characteristics'!A:A,MATCH($C1219,'Policy Characteristics'!$C:$C,0))),"",INDEX('Policy Characteristics'!A:A,MATCH($C1219,'Policy Characteristics'!$C:$C,0)))</f>
        <v>Industry</v>
      </c>
      <c r="B1219" s="375" t="str">
        <f>IF(ISBLANK(INDEX('Policy Characteristics'!B:B,MATCH($C1219,'Policy Characteristics'!$C:$C,0))),"",INDEX('Policy Characteristics'!B:B,MATCH($C1219,'Policy Characteristics'!$C:$C,0)))</f>
        <v>Hydrogen Combustion</v>
      </c>
      <c r="C1219" s="363" t="str">
        <f t="shared" si="46"/>
        <v>Fraction of Eligible Industrial Energy Use Shifted to Hydrogen</v>
      </c>
      <c r="D1219" s="356" t="s">
        <v>871</v>
      </c>
      <c r="E1219" t="s">
        <v>901</v>
      </c>
      <c r="F1219" t="s">
        <v>872</v>
      </c>
      <c r="G1219" s="255" t="s">
        <v>902</v>
      </c>
      <c r="H1219" s="18">
        <v>2139</v>
      </c>
      <c r="I1219" s="376" t="s">
        <v>731</v>
      </c>
      <c r="J1219" s="377" t="str">
        <f>IF(ISBLANK(INDEX('Policy Characteristics'!D:D,MATCH($C1219,'Policy Characteristics'!$C:$C,0))),"",INDEX('Policy Characteristics'!D:D,MATCH($C1219,'Policy Characteristics'!$C:$C,0)))</f>
        <v>Hydrogen Combustion</v>
      </c>
      <c r="K1219" s="363"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63" t="str">
        <f>IF(ISBLANK(INDEX('Policy Characteristics'!I:I,MATCH($C1219,'Policy Characteristics'!$C:$C,0))),"",INDEX('Policy Characteristics'!I:I,MATCH($C1219,'Policy Characteristics'!$C:$C,0)))</f>
        <v>% of fuel shifted</v>
      </c>
      <c r="P1219" s="363"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63" t="str">
        <f>IF(ISBLANK(INDEX('Policy Characteristics'!K:K,MATCH($C1219,'Policy Characteristics'!$C:$C,0))),"",INDEX('Policy Characteristics'!K:K,MATCH($C1219,'Policy Characteristics'!$C:$C,0)))</f>
        <v>industry-ag-main.html#fuel-switching</v>
      </c>
      <c r="R1219" s="363" t="str">
        <f>IF(ISBLANK(INDEX('Policy Characteristics'!L:L,MATCH($C1219,'Policy Characteristics'!$C:$C,0))),"",INDEX('Policy Characteristics'!L:L,MATCH($C1219,'Policy Characteristics'!$C:$C,0)))</f>
        <v>industry-elec-and-hydrogen.html</v>
      </c>
    </row>
    <row r="1220" spans="1:18" s="350" customFormat="1" ht="19.95" customHeight="1">
      <c r="A1220" s="363" t="str">
        <f>IF(ISBLANK(INDEX('Policy Characteristics'!A:A,MATCH($C1220,'Policy Characteristics'!$C:$C,0))),"",INDEX('Policy Characteristics'!A:A,MATCH($C1220,'Policy Characteristics'!$C:$C,0)))</f>
        <v>Industry</v>
      </c>
      <c r="B1220" s="375" t="str">
        <f>IF(ISBLANK(INDEX('Policy Characteristics'!B:B,MATCH($C1220,'Policy Characteristics'!$C:$C,0))),"",INDEX('Policy Characteristics'!B:B,MATCH($C1220,'Policy Characteristics'!$C:$C,0)))</f>
        <v>Hydrogen Combustion</v>
      </c>
      <c r="C1220" s="363" t="str">
        <f t="shared" si="46"/>
        <v>Fraction of Eligible Industrial Energy Use Shifted to Hydrogen</v>
      </c>
      <c r="D1220" s="356" t="s">
        <v>871</v>
      </c>
      <c r="E1220" t="s">
        <v>903</v>
      </c>
      <c r="F1220" t="s">
        <v>872</v>
      </c>
      <c r="G1220" s="255" t="s">
        <v>904</v>
      </c>
      <c r="H1220" s="18">
        <v>2140</v>
      </c>
      <c r="I1220" s="376" t="s">
        <v>731</v>
      </c>
      <c r="J1220" s="377" t="str">
        <f>IF(ISBLANK(INDEX('Policy Characteristics'!D:D,MATCH($C1220,'Policy Characteristics'!$C:$C,0))),"",INDEX('Policy Characteristics'!D:D,MATCH($C1220,'Policy Characteristics'!$C:$C,0)))</f>
        <v>Hydrogen Combustion</v>
      </c>
      <c r="K1220" s="363"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63" t="str">
        <f>IF(ISBLANK(INDEX('Policy Characteristics'!I:I,MATCH($C1220,'Policy Characteristics'!$C:$C,0))),"",INDEX('Policy Characteristics'!I:I,MATCH($C1220,'Policy Characteristics'!$C:$C,0)))</f>
        <v>% of fuel shifted</v>
      </c>
      <c r="P1220" s="363"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63" t="str">
        <f>IF(ISBLANK(INDEX('Policy Characteristics'!K:K,MATCH($C1220,'Policy Characteristics'!$C:$C,0))),"",INDEX('Policy Characteristics'!K:K,MATCH($C1220,'Policy Characteristics'!$C:$C,0)))</f>
        <v>industry-ag-main.html#fuel-switching</v>
      </c>
      <c r="R1220" s="363" t="str">
        <f>IF(ISBLANK(INDEX('Policy Characteristics'!L:L,MATCH($C1220,'Policy Characteristics'!$C:$C,0))),"",INDEX('Policy Characteristics'!L:L,MATCH($C1220,'Policy Characteristics'!$C:$C,0)))</f>
        <v>industry-elec-and-hydrogen.html</v>
      </c>
    </row>
    <row r="1221" spans="1:18" s="350" customFormat="1" ht="19.95" customHeight="1">
      <c r="A1221" s="363" t="str">
        <f>IF(ISBLANK(INDEX('Policy Characteristics'!A:A,MATCH($C1221,'Policy Characteristics'!$C:$C,0))),"",INDEX('Policy Characteristics'!A:A,MATCH($C1221,'Policy Characteristics'!$C:$C,0)))</f>
        <v>Industry</v>
      </c>
      <c r="B1221" s="375" t="str">
        <f>IF(ISBLANK(INDEX('Policy Characteristics'!B:B,MATCH($C1221,'Policy Characteristics'!$C:$C,0))),"",INDEX('Policy Characteristics'!B:B,MATCH($C1221,'Policy Characteristics'!$C:$C,0)))</f>
        <v>Hydrogen Combustion</v>
      </c>
      <c r="C1221" s="363" t="str">
        <f t="shared" si="46"/>
        <v>Fraction of Eligible Industrial Energy Use Shifted to Hydrogen</v>
      </c>
      <c r="D1221" s="356" t="s">
        <v>871</v>
      </c>
      <c r="E1221" t="s">
        <v>905</v>
      </c>
      <c r="F1221" t="s">
        <v>872</v>
      </c>
      <c r="G1221" s="255" t="s">
        <v>906</v>
      </c>
      <c r="H1221" s="18">
        <v>2141</v>
      </c>
      <c r="I1221" s="376" t="s">
        <v>731</v>
      </c>
      <c r="J1221" s="377" t="str">
        <f>IF(ISBLANK(INDEX('Policy Characteristics'!D:D,MATCH($C1221,'Policy Characteristics'!$C:$C,0))),"",INDEX('Policy Characteristics'!D:D,MATCH($C1221,'Policy Characteristics'!$C:$C,0)))</f>
        <v>Hydrogen Combustion</v>
      </c>
      <c r="K1221" s="363"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63" t="str">
        <f>IF(ISBLANK(INDEX('Policy Characteristics'!I:I,MATCH($C1221,'Policy Characteristics'!$C:$C,0))),"",INDEX('Policy Characteristics'!I:I,MATCH($C1221,'Policy Characteristics'!$C:$C,0)))</f>
        <v>% of fuel shifted</v>
      </c>
      <c r="P1221" s="363"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63" t="str">
        <f>IF(ISBLANK(INDEX('Policy Characteristics'!K:K,MATCH($C1221,'Policy Characteristics'!$C:$C,0))),"",INDEX('Policy Characteristics'!K:K,MATCH($C1221,'Policy Characteristics'!$C:$C,0)))</f>
        <v>industry-ag-main.html#fuel-switching</v>
      </c>
      <c r="R1221" s="363" t="str">
        <f>IF(ISBLANK(INDEX('Policy Characteristics'!L:L,MATCH($C1221,'Policy Characteristics'!$C:$C,0))),"",INDEX('Policy Characteristics'!L:L,MATCH($C1221,'Policy Characteristics'!$C:$C,0)))</f>
        <v>industry-elec-and-hydrogen.html</v>
      </c>
    </row>
    <row r="1222" spans="1:18" s="350" customFormat="1" ht="19.95" customHeight="1">
      <c r="A1222" s="363" t="str">
        <f>IF(ISBLANK(INDEX('Policy Characteristics'!A:A,MATCH($C1222,'Policy Characteristics'!$C:$C,0))),"",INDEX('Policy Characteristics'!A:A,MATCH($C1222,'Policy Characteristics'!$C:$C,0)))</f>
        <v>Industry</v>
      </c>
      <c r="B1222" s="375" t="str">
        <f>IF(ISBLANK(INDEX('Policy Characteristics'!B:B,MATCH($C1222,'Policy Characteristics'!$C:$C,0))),"",INDEX('Policy Characteristics'!B:B,MATCH($C1222,'Policy Characteristics'!$C:$C,0)))</f>
        <v>Hydrogen Combustion</v>
      </c>
      <c r="C1222" s="363" t="str">
        <f t="shared" si="46"/>
        <v>Fraction of Eligible Industrial Energy Use Shifted to Hydrogen</v>
      </c>
      <c r="D1222" s="356" t="s">
        <v>871</v>
      </c>
      <c r="E1222" t="s">
        <v>907</v>
      </c>
      <c r="F1222" t="s">
        <v>872</v>
      </c>
      <c r="G1222" s="255" t="s">
        <v>908</v>
      </c>
      <c r="H1222" s="18">
        <v>2142</v>
      </c>
      <c r="I1222" s="376" t="s">
        <v>731</v>
      </c>
      <c r="J1222" s="377" t="str">
        <f>IF(ISBLANK(INDEX('Policy Characteristics'!D:D,MATCH($C1222,'Policy Characteristics'!$C:$C,0))),"",INDEX('Policy Characteristics'!D:D,MATCH($C1222,'Policy Characteristics'!$C:$C,0)))</f>
        <v>Hydrogen Combustion</v>
      </c>
      <c r="K1222" s="363"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63" t="str">
        <f>IF(ISBLANK(INDEX('Policy Characteristics'!I:I,MATCH($C1222,'Policy Characteristics'!$C:$C,0))),"",INDEX('Policy Characteristics'!I:I,MATCH($C1222,'Policy Characteristics'!$C:$C,0)))</f>
        <v>% of fuel shifted</v>
      </c>
      <c r="P1222" s="363"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63" t="str">
        <f>IF(ISBLANK(INDEX('Policy Characteristics'!K:K,MATCH($C1222,'Policy Characteristics'!$C:$C,0))),"",INDEX('Policy Characteristics'!K:K,MATCH($C1222,'Policy Characteristics'!$C:$C,0)))</f>
        <v>industry-ag-main.html#fuel-switching</v>
      </c>
      <c r="R1222" s="363" t="str">
        <f>IF(ISBLANK(INDEX('Policy Characteristics'!L:L,MATCH($C1222,'Policy Characteristics'!$C:$C,0))),"",INDEX('Policy Characteristics'!L:L,MATCH($C1222,'Policy Characteristics'!$C:$C,0)))</f>
        <v>industry-elec-and-hydrogen.html</v>
      </c>
    </row>
    <row r="1223" spans="1:18" s="350" customFormat="1" ht="19.95" customHeight="1">
      <c r="A1223" s="363" t="str">
        <f>IF(ISBLANK(INDEX('Policy Characteristics'!A:A,MATCH($C1223,'Policy Characteristics'!$C:$C,0))),"",INDEX('Policy Characteristics'!A:A,MATCH($C1223,'Policy Characteristics'!$C:$C,0)))</f>
        <v>Industry</v>
      </c>
      <c r="B1223" s="375" t="str">
        <f>IF(ISBLANK(INDEX('Policy Characteristics'!B:B,MATCH($C1223,'Policy Characteristics'!$C:$C,0))),"",INDEX('Policy Characteristics'!B:B,MATCH($C1223,'Policy Characteristics'!$C:$C,0)))</f>
        <v>Hydrogen Combustion</v>
      </c>
      <c r="C1223" s="363" t="str">
        <f t="shared" si="46"/>
        <v>Fraction of Eligible Industrial Energy Use Shifted to Hydrogen</v>
      </c>
      <c r="D1223" s="356" t="s">
        <v>871</v>
      </c>
      <c r="E1223" t="s">
        <v>909</v>
      </c>
      <c r="F1223" t="s">
        <v>872</v>
      </c>
      <c r="G1223" s="255" t="s">
        <v>910</v>
      </c>
      <c r="H1223" s="18">
        <v>2143</v>
      </c>
      <c r="I1223" s="376" t="s">
        <v>731</v>
      </c>
      <c r="J1223" s="377" t="str">
        <f>IF(ISBLANK(INDEX('Policy Characteristics'!D:D,MATCH($C1223,'Policy Characteristics'!$C:$C,0))),"",INDEX('Policy Characteristics'!D:D,MATCH($C1223,'Policy Characteristics'!$C:$C,0)))</f>
        <v>Hydrogen Combustion</v>
      </c>
      <c r="K1223" s="363"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63" t="str">
        <f>IF(ISBLANK(INDEX('Policy Characteristics'!I:I,MATCH($C1223,'Policy Characteristics'!$C:$C,0))),"",INDEX('Policy Characteristics'!I:I,MATCH($C1223,'Policy Characteristics'!$C:$C,0)))</f>
        <v>% of fuel shifted</v>
      </c>
      <c r="P1223" s="363"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63" t="str">
        <f>IF(ISBLANK(INDEX('Policy Characteristics'!K:K,MATCH($C1223,'Policy Characteristics'!$C:$C,0))),"",INDEX('Policy Characteristics'!K:K,MATCH($C1223,'Policy Characteristics'!$C:$C,0)))</f>
        <v>industry-ag-main.html#fuel-switching</v>
      </c>
      <c r="R1223" s="363" t="str">
        <f>IF(ISBLANK(INDEX('Policy Characteristics'!L:L,MATCH($C1223,'Policy Characteristics'!$C:$C,0))),"",INDEX('Policy Characteristics'!L:L,MATCH($C1223,'Policy Characteristics'!$C:$C,0)))</f>
        <v>industry-elec-and-hydrogen.html</v>
      </c>
    </row>
    <row r="1224" spans="1:18" s="350" customFormat="1" ht="19.95" customHeight="1">
      <c r="A1224" s="363" t="str">
        <f>IF(ISBLANK(INDEX('Policy Characteristics'!A:A,MATCH($C1224,'Policy Characteristics'!$C:$C,0))),"",INDEX('Policy Characteristics'!A:A,MATCH($C1224,'Policy Characteristics'!$C:$C,0)))</f>
        <v>Industry</v>
      </c>
      <c r="B1224" s="375" t="str">
        <f>IF(ISBLANK(INDEX('Policy Characteristics'!B:B,MATCH($C1224,'Policy Characteristics'!$C:$C,0))),"",INDEX('Policy Characteristics'!B:B,MATCH($C1224,'Policy Characteristics'!$C:$C,0)))</f>
        <v>Hydrogen Combustion</v>
      </c>
      <c r="C1224" s="363" t="str">
        <f t="shared" si="46"/>
        <v>Fraction of Eligible Industrial Energy Use Shifted to Hydrogen</v>
      </c>
      <c r="D1224" s="356" t="s">
        <v>871</v>
      </c>
      <c r="E1224" t="s">
        <v>911</v>
      </c>
      <c r="F1224" t="s">
        <v>872</v>
      </c>
      <c r="G1224" s="255" t="s">
        <v>912</v>
      </c>
      <c r="H1224" s="18">
        <v>2144</v>
      </c>
      <c r="I1224" s="376" t="s">
        <v>741</v>
      </c>
      <c r="J1224" s="377" t="str">
        <f>IF(ISBLANK(INDEX('Policy Characteristics'!D:D,MATCH($C1224,'Policy Characteristics'!$C:$C,0))),"",INDEX('Policy Characteristics'!D:D,MATCH($C1224,'Policy Characteristics'!$C:$C,0)))</f>
        <v>Hydrogen Combustion</v>
      </c>
      <c r="K1224" s="363"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63" t="str">
        <f>IF(ISBLANK(INDEX('Policy Characteristics'!I:I,MATCH($C1224,'Policy Characteristics'!$C:$C,0))),"",INDEX('Policy Characteristics'!I:I,MATCH($C1224,'Policy Characteristics'!$C:$C,0)))</f>
        <v>% of fuel shifted</v>
      </c>
      <c r="P1224" s="363"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63" t="str">
        <f>IF(ISBLANK(INDEX('Policy Characteristics'!K:K,MATCH($C1224,'Policy Characteristics'!$C:$C,0))),"",INDEX('Policy Characteristics'!K:K,MATCH($C1224,'Policy Characteristics'!$C:$C,0)))</f>
        <v>industry-ag-main.html#fuel-switching</v>
      </c>
      <c r="R1224" s="363" t="str">
        <f>IF(ISBLANK(INDEX('Policy Characteristics'!L:L,MATCH($C1224,'Policy Characteristics'!$C:$C,0))),"",INDEX('Policy Characteristics'!L:L,MATCH($C1224,'Policy Characteristics'!$C:$C,0)))</f>
        <v>industry-elec-and-hydrogen.html</v>
      </c>
    </row>
    <row r="1225" spans="1:18" s="350" customFormat="1" ht="19.95" customHeight="1">
      <c r="A1225" s="363" t="str">
        <f>IF(ISBLANK(INDEX('Policy Characteristics'!A:A,MATCH($C1225,'Policy Characteristics'!$C:$C,0))),"",INDEX('Policy Characteristics'!A:A,MATCH($C1225,'Policy Characteristics'!$C:$C,0)))</f>
        <v>Industry</v>
      </c>
      <c r="B1225" s="375" t="str">
        <f>IF(ISBLANK(INDEX('Policy Characteristics'!B:B,MATCH($C1225,'Policy Characteristics'!$C:$C,0))),"",INDEX('Policy Characteristics'!B:B,MATCH($C1225,'Policy Characteristics'!$C:$C,0)))</f>
        <v>Hydrogen Combustion</v>
      </c>
      <c r="C1225" s="363" t="str">
        <f t="shared" si="46"/>
        <v>Fraction of Eligible Industrial Energy Use Shifted to Hydrogen</v>
      </c>
      <c r="D1225" s="356" t="s">
        <v>871</v>
      </c>
      <c r="E1225" t="s">
        <v>913</v>
      </c>
      <c r="F1225" t="s">
        <v>872</v>
      </c>
      <c r="G1225" s="255" t="s">
        <v>913</v>
      </c>
      <c r="H1225" s="18">
        <v>2145</v>
      </c>
      <c r="I1225" s="376" t="s">
        <v>731</v>
      </c>
      <c r="J1225" s="377" t="str">
        <f>IF(ISBLANK(INDEX('Policy Characteristics'!D:D,MATCH($C1225,'Policy Characteristics'!$C:$C,0))),"",INDEX('Policy Characteristics'!D:D,MATCH($C1225,'Policy Characteristics'!$C:$C,0)))</f>
        <v>Hydrogen Combustion</v>
      </c>
      <c r="K1225" s="363"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63" t="str">
        <f>IF(ISBLANK(INDEX('Policy Characteristics'!I:I,MATCH($C1225,'Policy Characteristics'!$C:$C,0))),"",INDEX('Policy Characteristics'!I:I,MATCH($C1225,'Policy Characteristics'!$C:$C,0)))</f>
        <v>% of fuel shifted</v>
      </c>
      <c r="P1225" s="363"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63" t="str">
        <f>IF(ISBLANK(INDEX('Policy Characteristics'!K:K,MATCH($C1225,'Policy Characteristics'!$C:$C,0))),"",INDEX('Policy Characteristics'!K:K,MATCH($C1225,'Policy Characteristics'!$C:$C,0)))</f>
        <v>industry-ag-main.html#fuel-switching</v>
      </c>
      <c r="R1225" s="363" t="str">
        <f>IF(ISBLANK(INDEX('Policy Characteristics'!L:L,MATCH($C1225,'Policy Characteristics'!$C:$C,0))),"",INDEX('Policy Characteristics'!L:L,MATCH($C1225,'Policy Characteristics'!$C:$C,0)))</f>
        <v>industry-elec-and-hydrogen.html</v>
      </c>
    </row>
    <row r="1226" spans="1:18" s="350" customFormat="1" ht="19.95" customHeight="1">
      <c r="A1226" s="363" t="str">
        <f>IF(ISBLANK(INDEX('Policy Characteristics'!A:A,MATCH($C1226,'Policy Characteristics'!$C:$C,0))),"",INDEX('Policy Characteristics'!A:A,MATCH($C1226,'Policy Characteristics'!$C:$C,0)))</f>
        <v>Industry</v>
      </c>
      <c r="B1226" s="375" t="str">
        <f>IF(ISBLANK(INDEX('Policy Characteristics'!B:B,MATCH($C1226,'Policy Characteristics'!$C:$C,0))),"",INDEX('Policy Characteristics'!B:B,MATCH($C1226,'Policy Characteristics'!$C:$C,0)))</f>
        <v>Hydrogen Combustion</v>
      </c>
      <c r="C1226" s="363" t="str">
        <f t="shared" si="46"/>
        <v>Fraction of Eligible Industrial Energy Use Shifted to Hydrogen</v>
      </c>
      <c r="D1226" s="356" t="s">
        <v>873</v>
      </c>
      <c r="E1226" t="s">
        <v>899</v>
      </c>
      <c r="F1226" t="s">
        <v>874</v>
      </c>
      <c r="G1226" s="255" t="s">
        <v>900</v>
      </c>
      <c r="H1226" s="18">
        <v>2146</v>
      </c>
      <c r="I1226" s="376" t="s">
        <v>731</v>
      </c>
      <c r="J1226" s="377" t="str">
        <f>IF(ISBLANK(INDEX('Policy Characteristics'!D:D,MATCH($C1226,'Policy Characteristics'!$C:$C,0))),"",INDEX('Policy Characteristics'!D:D,MATCH($C1226,'Policy Characteristics'!$C:$C,0)))</f>
        <v>Hydrogen Combustion</v>
      </c>
      <c r="K1226" s="363"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63" t="str">
        <f>IF(ISBLANK(INDEX('Policy Characteristics'!I:I,MATCH($C1226,'Policy Characteristics'!$C:$C,0))),"",INDEX('Policy Characteristics'!I:I,MATCH($C1226,'Policy Characteristics'!$C:$C,0)))</f>
        <v>% of fuel shifted</v>
      </c>
      <c r="P1226" s="363"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63" t="str">
        <f>IF(ISBLANK(INDEX('Policy Characteristics'!K:K,MATCH($C1226,'Policy Characteristics'!$C:$C,0))),"",INDEX('Policy Characteristics'!K:K,MATCH($C1226,'Policy Characteristics'!$C:$C,0)))</f>
        <v>industry-ag-main.html#fuel-switching</v>
      </c>
      <c r="R1226" s="363" t="str">
        <f>IF(ISBLANK(INDEX('Policy Characteristics'!L:L,MATCH($C1226,'Policy Characteristics'!$C:$C,0))),"",INDEX('Policy Characteristics'!L:L,MATCH($C1226,'Policy Characteristics'!$C:$C,0)))</f>
        <v>industry-elec-and-hydrogen.html</v>
      </c>
    </row>
    <row r="1227" spans="1:18" s="350" customFormat="1" ht="19.95" customHeight="1">
      <c r="A1227" s="363" t="str">
        <f>IF(ISBLANK(INDEX('Policy Characteristics'!A:A,MATCH($C1227,'Policy Characteristics'!$C:$C,0))),"",INDEX('Policy Characteristics'!A:A,MATCH($C1227,'Policy Characteristics'!$C:$C,0)))</f>
        <v>Industry</v>
      </c>
      <c r="B1227" s="375" t="str">
        <f>IF(ISBLANK(INDEX('Policy Characteristics'!B:B,MATCH($C1227,'Policy Characteristics'!$C:$C,0))),"",INDEX('Policy Characteristics'!B:B,MATCH($C1227,'Policy Characteristics'!$C:$C,0)))</f>
        <v>Hydrogen Combustion</v>
      </c>
      <c r="C1227" s="363" t="str">
        <f t="shared" si="46"/>
        <v>Fraction of Eligible Industrial Energy Use Shifted to Hydrogen</v>
      </c>
      <c r="D1227" s="356" t="s">
        <v>873</v>
      </c>
      <c r="E1227" t="s">
        <v>901</v>
      </c>
      <c r="F1227" t="s">
        <v>874</v>
      </c>
      <c r="G1227" s="255" t="s">
        <v>902</v>
      </c>
      <c r="H1227" s="18">
        <v>2147</v>
      </c>
      <c r="I1227" s="376" t="s">
        <v>731</v>
      </c>
      <c r="J1227" s="377" t="str">
        <f>IF(ISBLANK(INDEX('Policy Characteristics'!D:D,MATCH($C1227,'Policy Characteristics'!$C:$C,0))),"",INDEX('Policy Characteristics'!D:D,MATCH($C1227,'Policy Characteristics'!$C:$C,0)))</f>
        <v>Hydrogen Combustion</v>
      </c>
      <c r="K1227" s="363"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63" t="str">
        <f>IF(ISBLANK(INDEX('Policy Characteristics'!I:I,MATCH($C1227,'Policy Characteristics'!$C:$C,0))),"",INDEX('Policy Characteristics'!I:I,MATCH($C1227,'Policy Characteristics'!$C:$C,0)))</f>
        <v>% of fuel shifted</v>
      </c>
      <c r="P1227" s="363"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63" t="str">
        <f>IF(ISBLANK(INDEX('Policy Characteristics'!K:K,MATCH($C1227,'Policy Characteristics'!$C:$C,0))),"",INDEX('Policy Characteristics'!K:K,MATCH($C1227,'Policy Characteristics'!$C:$C,0)))</f>
        <v>industry-ag-main.html#fuel-switching</v>
      </c>
      <c r="R1227" s="363" t="str">
        <f>IF(ISBLANK(INDEX('Policy Characteristics'!L:L,MATCH($C1227,'Policy Characteristics'!$C:$C,0))),"",INDEX('Policy Characteristics'!L:L,MATCH($C1227,'Policy Characteristics'!$C:$C,0)))</f>
        <v>industry-elec-and-hydrogen.html</v>
      </c>
    </row>
    <row r="1228" spans="1:18" s="350" customFormat="1" ht="19.95" customHeight="1">
      <c r="A1228" s="363" t="str">
        <f>IF(ISBLANK(INDEX('Policy Characteristics'!A:A,MATCH($C1228,'Policy Characteristics'!$C:$C,0))),"",INDEX('Policy Characteristics'!A:A,MATCH($C1228,'Policy Characteristics'!$C:$C,0)))</f>
        <v>Industry</v>
      </c>
      <c r="B1228" s="375" t="str">
        <f>IF(ISBLANK(INDEX('Policy Characteristics'!B:B,MATCH($C1228,'Policy Characteristics'!$C:$C,0))),"",INDEX('Policy Characteristics'!B:B,MATCH($C1228,'Policy Characteristics'!$C:$C,0)))</f>
        <v>Hydrogen Combustion</v>
      </c>
      <c r="C1228" s="363" t="str">
        <f t="shared" si="46"/>
        <v>Fraction of Eligible Industrial Energy Use Shifted to Hydrogen</v>
      </c>
      <c r="D1228" s="356" t="s">
        <v>873</v>
      </c>
      <c r="E1228" t="s">
        <v>903</v>
      </c>
      <c r="F1228" t="s">
        <v>874</v>
      </c>
      <c r="G1228" s="255" t="s">
        <v>904</v>
      </c>
      <c r="H1228" s="18">
        <v>2148</v>
      </c>
      <c r="I1228" s="376" t="s">
        <v>731</v>
      </c>
      <c r="J1228" s="377" t="str">
        <f>IF(ISBLANK(INDEX('Policy Characteristics'!D:D,MATCH($C1228,'Policy Characteristics'!$C:$C,0))),"",INDEX('Policy Characteristics'!D:D,MATCH($C1228,'Policy Characteristics'!$C:$C,0)))</f>
        <v>Hydrogen Combustion</v>
      </c>
      <c r="K1228" s="363"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63" t="str">
        <f>IF(ISBLANK(INDEX('Policy Characteristics'!I:I,MATCH($C1228,'Policy Characteristics'!$C:$C,0))),"",INDEX('Policy Characteristics'!I:I,MATCH($C1228,'Policy Characteristics'!$C:$C,0)))</f>
        <v>% of fuel shifted</v>
      </c>
      <c r="P1228" s="363"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63" t="str">
        <f>IF(ISBLANK(INDEX('Policy Characteristics'!K:K,MATCH($C1228,'Policy Characteristics'!$C:$C,0))),"",INDEX('Policy Characteristics'!K:K,MATCH($C1228,'Policy Characteristics'!$C:$C,0)))</f>
        <v>industry-ag-main.html#fuel-switching</v>
      </c>
      <c r="R1228" s="363" t="str">
        <f>IF(ISBLANK(INDEX('Policy Characteristics'!L:L,MATCH($C1228,'Policy Characteristics'!$C:$C,0))),"",INDEX('Policy Characteristics'!L:L,MATCH($C1228,'Policy Characteristics'!$C:$C,0)))</f>
        <v>industry-elec-and-hydrogen.html</v>
      </c>
    </row>
    <row r="1229" spans="1:18" s="350" customFormat="1" ht="19.95" customHeight="1">
      <c r="A1229" s="363" t="str">
        <f>IF(ISBLANK(INDEX('Policy Characteristics'!A:A,MATCH($C1229,'Policy Characteristics'!$C:$C,0))),"",INDEX('Policy Characteristics'!A:A,MATCH($C1229,'Policy Characteristics'!$C:$C,0)))</f>
        <v>Industry</v>
      </c>
      <c r="B1229" s="375" t="str">
        <f>IF(ISBLANK(INDEX('Policy Characteristics'!B:B,MATCH($C1229,'Policy Characteristics'!$C:$C,0))),"",INDEX('Policy Characteristics'!B:B,MATCH($C1229,'Policy Characteristics'!$C:$C,0)))</f>
        <v>Hydrogen Combustion</v>
      </c>
      <c r="C1229" s="363" t="str">
        <f t="shared" si="46"/>
        <v>Fraction of Eligible Industrial Energy Use Shifted to Hydrogen</v>
      </c>
      <c r="D1229" s="356" t="s">
        <v>873</v>
      </c>
      <c r="E1229" t="s">
        <v>905</v>
      </c>
      <c r="F1229" t="s">
        <v>874</v>
      </c>
      <c r="G1229" s="255" t="s">
        <v>906</v>
      </c>
      <c r="H1229" s="18">
        <v>2149</v>
      </c>
      <c r="I1229" s="376" t="s">
        <v>731</v>
      </c>
      <c r="J1229" s="377" t="str">
        <f>IF(ISBLANK(INDEX('Policy Characteristics'!D:D,MATCH($C1229,'Policy Characteristics'!$C:$C,0))),"",INDEX('Policy Characteristics'!D:D,MATCH($C1229,'Policy Characteristics'!$C:$C,0)))</f>
        <v>Hydrogen Combustion</v>
      </c>
      <c r="K1229" s="363"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63" t="str">
        <f>IF(ISBLANK(INDEX('Policy Characteristics'!I:I,MATCH($C1229,'Policy Characteristics'!$C:$C,0))),"",INDEX('Policy Characteristics'!I:I,MATCH($C1229,'Policy Characteristics'!$C:$C,0)))</f>
        <v>% of fuel shifted</v>
      </c>
      <c r="P1229" s="363"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63" t="str">
        <f>IF(ISBLANK(INDEX('Policy Characteristics'!K:K,MATCH($C1229,'Policy Characteristics'!$C:$C,0))),"",INDEX('Policy Characteristics'!K:K,MATCH($C1229,'Policy Characteristics'!$C:$C,0)))</f>
        <v>industry-ag-main.html#fuel-switching</v>
      </c>
      <c r="R1229" s="363" t="str">
        <f>IF(ISBLANK(INDEX('Policy Characteristics'!L:L,MATCH($C1229,'Policy Characteristics'!$C:$C,0))),"",INDEX('Policy Characteristics'!L:L,MATCH($C1229,'Policy Characteristics'!$C:$C,0)))</f>
        <v>industry-elec-and-hydrogen.html</v>
      </c>
    </row>
    <row r="1230" spans="1:18" s="350" customFormat="1" ht="19.95" customHeight="1">
      <c r="A1230" s="363" t="str">
        <f>IF(ISBLANK(INDEX('Policy Characteristics'!A:A,MATCH($C1230,'Policy Characteristics'!$C:$C,0))),"",INDEX('Policy Characteristics'!A:A,MATCH($C1230,'Policy Characteristics'!$C:$C,0)))</f>
        <v>Industry</v>
      </c>
      <c r="B1230" s="375" t="str">
        <f>IF(ISBLANK(INDEX('Policy Characteristics'!B:B,MATCH($C1230,'Policy Characteristics'!$C:$C,0))),"",INDEX('Policy Characteristics'!B:B,MATCH($C1230,'Policy Characteristics'!$C:$C,0)))</f>
        <v>Hydrogen Combustion</v>
      </c>
      <c r="C1230" s="363" t="str">
        <f t="shared" si="46"/>
        <v>Fraction of Eligible Industrial Energy Use Shifted to Hydrogen</v>
      </c>
      <c r="D1230" s="356" t="s">
        <v>873</v>
      </c>
      <c r="E1230" t="s">
        <v>907</v>
      </c>
      <c r="F1230" t="s">
        <v>874</v>
      </c>
      <c r="G1230" s="255" t="s">
        <v>908</v>
      </c>
      <c r="H1230" s="18">
        <v>2150</v>
      </c>
      <c r="I1230" s="376" t="s">
        <v>741</v>
      </c>
      <c r="J1230" s="377" t="str">
        <f>IF(ISBLANK(INDEX('Policy Characteristics'!D:D,MATCH($C1230,'Policy Characteristics'!$C:$C,0))),"",INDEX('Policy Characteristics'!D:D,MATCH($C1230,'Policy Characteristics'!$C:$C,0)))</f>
        <v>Hydrogen Combustion</v>
      </c>
      <c r="K1230" s="363"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63" t="str">
        <f>IF(ISBLANK(INDEX('Policy Characteristics'!I:I,MATCH($C1230,'Policy Characteristics'!$C:$C,0))),"",INDEX('Policy Characteristics'!I:I,MATCH($C1230,'Policy Characteristics'!$C:$C,0)))</f>
        <v>% of fuel shifted</v>
      </c>
      <c r="P1230" s="363"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63" t="str">
        <f>IF(ISBLANK(INDEX('Policy Characteristics'!K:K,MATCH($C1230,'Policy Characteristics'!$C:$C,0))),"",INDEX('Policy Characteristics'!K:K,MATCH($C1230,'Policy Characteristics'!$C:$C,0)))</f>
        <v>industry-ag-main.html#fuel-switching</v>
      </c>
      <c r="R1230" s="363" t="str">
        <f>IF(ISBLANK(INDEX('Policy Characteristics'!L:L,MATCH($C1230,'Policy Characteristics'!$C:$C,0))),"",INDEX('Policy Characteristics'!L:L,MATCH($C1230,'Policy Characteristics'!$C:$C,0)))</f>
        <v>industry-elec-and-hydrogen.html</v>
      </c>
    </row>
    <row r="1231" spans="1:18" s="350" customFormat="1" ht="19.95" customHeight="1">
      <c r="A1231" s="363" t="str">
        <f>IF(ISBLANK(INDEX('Policy Characteristics'!A:A,MATCH($C1231,'Policy Characteristics'!$C:$C,0))),"",INDEX('Policy Characteristics'!A:A,MATCH($C1231,'Policy Characteristics'!$C:$C,0)))</f>
        <v>Industry</v>
      </c>
      <c r="B1231" s="375" t="str">
        <f>IF(ISBLANK(INDEX('Policy Characteristics'!B:B,MATCH($C1231,'Policy Characteristics'!$C:$C,0))),"",INDEX('Policy Characteristics'!B:B,MATCH($C1231,'Policy Characteristics'!$C:$C,0)))</f>
        <v>Hydrogen Combustion</v>
      </c>
      <c r="C1231" s="363" t="str">
        <f t="shared" si="46"/>
        <v>Fraction of Eligible Industrial Energy Use Shifted to Hydrogen</v>
      </c>
      <c r="D1231" s="356" t="s">
        <v>873</v>
      </c>
      <c r="E1231" t="s">
        <v>909</v>
      </c>
      <c r="F1231" t="s">
        <v>874</v>
      </c>
      <c r="G1231" s="255" t="s">
        <v>910</v>
      </c>
      <c r="H1231" s="18">
        <v>2151</v>
      </c>
      <c r="I1231" s="376" t="s">
        <v>741</v>
      </c>
      <c r="J1231" s="377" t="str">
        <f>IF(ISBLANK(INDEX('Policy Characteristics'!D:D,MATCH($C1231,'Policy Characteristics'!$C:$C,0))),"",INDEX('Policy Characteristics'!D:D,MATCH($C1231,'Policy Characteristics'!$C:$C,0)))</f>
        <v>Hydrogen Combustion</v>
      </c>
      <c r="K1231" s="363"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63" t="str">
        <f>IF(ISBLANK(INDEX('Policy Characteristics'!I:I,MATCH($C1231,'Policy Characteristics'!$C:$C,0))),"",INDEX('Policy Characteristics'!I:I,MATCH($C1231,'Policy Characteristics'!$C:$C,0)))</f>
        <v>% of fuel shifted</v>
      </c>
      <c r="P1231" s="363"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63" t="str">
        <f>IF(ISBLANK(INDEX('Policy Characteristics'!K:K,MATCH($C1231,'Policy Characteristics'!$C:$C,0))),"",INDEX('Policy Characteristics'!K:K,MATCH($C1231,'Policy Characteristics'!$C:$C,0)))</f>
        <v>industry-ag-main.html#fuel-switching</v>
      </c>
      <c r="R1231" s="363" t="str">
        <f>IF(ISBLANK(INDEX('Policy Characteristics'!L:L,MATCH($C1231,'Policy Characteristics'!$C:$C,0))),"",INDEX('Policy Characteristics'!L:L,MATCH($C1231,'Policy Characteristics'!$C:$C,0)))</f>
        <v>industry-elec-and-hydrogen.html</v>
      </c>
    </row>
    <row r="1232" spans="1:18" s="350" customFormat="1" ht="19.95" customHeight="1">
      <c r="A1232" s="363" t="str">
        <f>IF(ISBLANK(INDEX('Policy Characteristics'!A:A,MATCH($C1232,'Policy Characteristics'!$C:$C,0))),"",INDEX('Policy Characteristics'!A:A,MATCH($C1232,'Policy Characteristics'!$C:$C,0)))</f>
        <v>Industry</v>
      </c>
      <c r="B1232" s="375" t="str">
        <f>IF(ISBLANK(INDEX('Policy Characteristics'!B:B,MATCH($C1232,'Policy Characteristics'!$C:$C,0))),"",INDEX('Policy Characteristics'!B:B,MATCH($C1232,'Policy Characteristics'!$C:$C,0)))</f>
        <v>Hydrogen Combustion</v>
      </c>
      <c r="C1232" s="363" t="str">
        <f t="shared" si="46"/>
        <v>Fraction of Eligible Industrial Energy Use Shifted to Hydrogen</v>
      </c>
      <c r="D1232" s="356" t="s">
        <v>873</v>
      </c>
      <c r="E1232" t="s">
        <v>911</v>
      </c>
      <c r="F1232" t="s">
        <v>874</v>
      </c>
      <c r="G1232" s="255" t="s">
        <v>912</v>
      </c>
      <c r="H1232" s="18">
        <v>2152</v>
      </c>
      <c r="I1232" s="376" t="s">
        <v>741</v>
      </c>
      <c r="J1232" s="377" t="str">
        <f>IF(ISBLANK(INDEX('Policy Characteristics'!D:D,MATCH($C1232,'Policy Characteristics'!$C:$C,0))),"",INDEX('Policy Characteristics'!D:D,MATCH($C1232,'Policy Characteristics'!$C:$C,0)))</f>
        <v>Hydrogen Combustion</v>
      </c>
      <c r="K1232" s="363"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63" t="str">
        <f>IF(ISBLANK(INDEX('Policy Characteristics'!I:I,MATCH($C1232,'Policy Characteristics'!$C:$C,0))),"",INDEX('Policy Characteristics'!I:I,MATCH($C1232,'Policy Characteristics'!$C:$C,0)))</f>
        <v>% of fuel shifted</v>
      </c>
      <c r="P1232" s="363"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63" t="str">
        <f>IF(ISBLANK(INDEX('Policy Characteristics'!K:K,MATCH($C1232,'Policy Characteristics'!$C:$C,0))),"",INDEX('Policy Characteristics'!K:K,MATCH($C1232,'Policy Characteristics'!$C:$C,0)))</f>
        <v>industry-ag-main.html#fuel-switching</v>
      </c>
      <c r="R1232" s="363" t="str">
        <f>IF(ISBLANK(INDEX('Policy Characteristics'!L:L,MATCH($C1232,'Policy Characteristics'!$C:$C,0))),"",INDEX('Policy Characteristics'!L:L,MATCH($C1232,'Policy Characteristics'!$C:$C,0)))</f>
        <v>industry-elec-and-hydrogen.html</v>
      </c>
    </row>
    <row r="1233" spans="1:18" s="350" customFormat="1" ht="19.95" customHeight="1">
      <c r="A1233" s="363" t="str">
        <f>IF(ISBLANK(INDEX('Policy Characteristics'!A:A,MATCH($C1233,'Policy Characteristics'!$C:$C,0))),"",INDEX('Policy Characteristics'!A:A,MATCH($C1233,'Policy Characteristics'!$C:$C,0)))</f>
        <v>Industry</v>
      </c>
      <c r="B1233" s="375" t="str">
        <f>IF(ISBLANK(INDEX('Policy Characteristics'!B:B,MATCH($C1233,'Policy Characteristics'!$C:$C,0))),"",INDEX('Policy Characteristics'!B:B,MATCH($C1233,'Policy Characteristics'!$C:$C,0)))</f>
        <v>Hydrogen Combustion</v>
      </c>
      <c r="C1233" s="363" t="str">
        <f t="shared" si="46"/>
        <v>Fraction of Eligible Industrial Energy Use Shifted to Hydrogen</v>
      </c>
      <c r="D1233" s="356" t="s">
        <v>873</v>
      </c>
      <c r="E1233" t="s">
        <v>913</v>
      </c>
      <c r="F1233" t="s">
        <v>874</v>
      </c>
      <c r="G1233" s="255" t="s">
        <v>913</v>
      </c>
      <c r="H1233" s="18">
        <v>2153</v>
      </c>
      <c r="I1233" s="376" t="s">
        <v>741</v>
      </c>
      <c r="J1233" s="377" t="str">
        <f>IF(ISBLANK(INDEX('Policy Characteristics'!D:D,MATCH($C1233,'Policy Characteristics'!$C:$C,0))),"",INDEX('Policy Characteristics'!D:D,MATCH($C1233,'Policy Characteristics'!$C:$C,0)))</f>
        <v>Hydrogen Combustion</v>
      </c>
      <c r="K1233" s="363"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63" t="str">
        <f>IF(ISBLANK(INDEX('Policy Characteristics'!I:I,MATCH($C1233,'Policy Characteristics'!$C:$C,0))),"",INDEX('Policy Characteristics'!I:I,MATCH($C1233,'Policy Characteristics'!$C:$C,0)))</f>
        <v>% of fuel shifted</v>
      </c>
      <c r="P1233" s="363"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63" t="str">
        <f>IF(ISBLANK(INDEX('Policy Characteristics'!K:K,MATCH($C1233,'Policy Characteristics'!$C:$C,0))),"",INDEX('Policy Characteristics'!K:K,MATCH($C1233,'Policy Characteristics'!$C:$C,0)))</f>
        <v>industry-ag-main.html#fuel-switching</v>
      </c>
      <c r="R1233" s="363" t="str">
        <f>IF(ISBLANK(INDEX('Policy Characteristics'!L:L,MATCH($C1233,'Policy Characteristics'!$C:$C,0))),"",INDEX('Policy Characteristics'!L:L,MATCH($C1233,'Policy Characteristics'!$C:$C,0)))</f>
        <v>industry-elec-and-hydrogen.html</v>
      </c>
    </row>
    <row r="1234" spans="1:18" s="350" customFormat="1" ht="19.95" customHeight="1">
      <c r="A1234" s="363" t="str">
        <f>IF(ISBLANK(INDEX('Policy Characteristics'!A:A,MATCH($C1234,'Policy Characteristics'!$C:$C,0))),"",INDEX('Policy Characteristics'!A:A,MATCH($C1234,'Policy Characteristics'!$C:$C,0)))</f>
        <v>Industry</v>
      </c>
      <c r="B1234" s="375" t="str">
        <f>IF(ISBLANK(INDEX('Policy Characteristics'!B:B,MATCH($C1234,'Policy Characteristics'!$C:$C,0))),"",INDEX('Policy Characteristics'!B:B,MATCH($C1234,'Policy Characteristics'!$C:$C,0)))</f>
        <v>Hydrogen Combustion</v>
      </c>
      <c r="C1234" s="363" t="str">
        <f t="shared" si="46"/>
        <v>Fraction of Eligible Industrial Energy Use Shifted to Hydrogen</v>
      </c>
      <c r="D1234" s="356" t="s">
        <v>875</v>
      </c>
      <c r="E1234" t="s">
        <v>899</v>
      </c>
      <c r="F1234" t="s">
        <v>876</v>
      </c>
      <c r="G1234" s="255" t="s">
        <v>900</v>
      </c>
      <c r="H1234" s="18">
        <v>2154</v>
      </c>
      <c r="I1234" s="376" t="s">
        <v>731</v>
      </c>
      <c r="J1234" s="377" t="str">
        <f>IF(ISBLANK(INDEX('Policy Characteristics'!D:D,MATCH($C1234,'Policy Characteristics'!$C:$C,0))),"",INDEX('Policy Characteristics'!D:D,MATCH($C1234,'Policy Characteristics'!$C:$C,0)))</f>
        <v>Hydrogen Combustion</v>
      </c>
      <c r="K1234" s="363"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63" t="str">
        <f>IF(ISBLANK(INDEX('Policy Characteristics'!I:I,MATCH($C1234,'Policy Characteristics'!$C:$C,0))),"",INDEX('Policy Characteristics'!I:I,MATCH($C1234,'Policy Characteristics'!$C:$C,0)))</f>
        <v>% of fuel shifted</v>
      </c>
      <c r="P1234" s="363"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63" t="str">
        <f>IF(ISBLANK(INDEX('Policy Characteristics'!K:K,MATCH($C1234,'Policy Characteristics'!$C:$C,0))),"",INDEX('Policy Characteristics'!K:K,MATCH($C1234,'Policy Characteristics'!$C:$C,0)))</f>
        <v>industry-ag-main.html#fuel-switching</v>
      </c>
      <c r="R1234" s="363" t="str">
        <f>IF(ISBLANK(INDEX('Policy Characteristics'!L:L,MATCH($C1234,'Policy Characteristics'!$C:$C,0))),"",INDEX('Policy Characteristics'!L:L,MATCH($C1234,'Policy Characteristics'!$C:$C,0)))</f>
        <v>industry-elec-and-hydrogen.html</v>
      </c>
    </row>
    <row r="1235" spans="1:18" s="350" customFormat="1" ht="19.95" customHeight="1">
      <c r="A1235" s="363" t="str">
        <f>IF(ISBLANK(INDEX('Policy Characteristics'!A:A,MATCH($C1235,'Policy Characteristics'!$C:$C,0))),"",INDEX('Policy Characteristics'!A:A,MATCH($C1235,'Policy Characteristics'!$C:$C,0)))</f>
        <v>Industry</v>
      </c>
      <c r="B1235" s="375" t="str">
        <f>IF(ISBLANK(INDEX('Policy Characteristics'!B:B,MATCH($C1235,'Policy Characteristics'!$C:$C,0))),"",INDEX('Policy Characteristics'!B:B,MATCH($C1235,'Policy Characteristics'!$C:$C,0)))</f>
        <v>Hydrogen Combustion</v>
      </c>
      <c r="C1235" s="363" t="str">
        <f t="shared" si="46"/>
        <v>Fraction of Eligible Industrial Energy Use Shifted to Hydrogen</v>
      </c>
      <c r="D1235" s="356" t="s">
        <v>875</v>
      </c>
      <c r="E1235" t="s">
        <v>901</v>
      </c>
      <c r="F1235" t="s">
        <v>876</v>
      </c>
      <c r="G1235" s="255" t="s">
        <v>902</v>
      </c>
      <c r="H1235" s="18">
        <v>2155</v>
      </c>
      <c r="I1235" s="376" t="s">
        <v>731</v>
      </c>
      <c r="J1235" s="377" t="str">
        <f>IF(ISBLANK(INDEX('Policy Characteristics'!D:D,MATCH($C1235,'Policy Characteristics'!$C:$C,0))),"",INDEX('Policy Characteristics'!D:D,MATCH($C1235,'Policy Characteristics'!$C:$C,0)))</f>
        <v>Hydrogen Combustion</v>
      </c>
      <c r="K1235" s="363"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63" t="str">
        <f>IF(ISBLANK(INDEX('Policy Characteristics'!I:I,MATCH($C1235,'Policy Characteristics'!$C:$C,0))),"",INDEX('Policy Characteristics'!I:I,MATCH($C1235,'Policy Characteristics'!$C:$C,0)))</f>
        <v>% of fuel shifted</v>
      </c>
      <c r="P1235" s="363"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63" t="str">
        <f>IF(ISBLANK(INDEX('Policy Characteristics'!K:K,MATCH($C1235,'Policy Characteristics'!$C:$C,0))),"",INDEX('Policy Characteristics'!K:K,MATCH($C1235,'Policy Characteristics'!$C:$C,0)))</f>
        <v>industry-ag-main.html#fuel-switching</v>
      </c>
      <c r="R1235" s="363" t="str">
        <f>IF(ISBLANK(INDEX('Policy Characteristics'!L:L,MATCH($C1235,'Policy Characteristics'!$C:$C,0))),"",INDEX('Policy Characteristics'!L:L,MATCH($C1235,'Policy Characteristics'!$C:$C,0)))</f>
        <v>industry-elec-and-hydrogen.html</v>
      </c>
    </row>
    <row r="1236" spans="1:18" s="350" customFormat="1" ht="19.95" customHeight="1">
      <c r="A1236" s="363" t="str">
        <f>IF(ISBLANK(INDEX('Policy Characteristics'!A:A,MATCH($C1236,'Policy Characteristics'!$C:$C,0))),"",INDEX('Policy Characteristics'!A:A,MATCH($C1236,'Policy Characteristics'!$C:$C,0)))</f>
        <v>Industry</v>
      </c>
      <c r="B1236" s="375" t="str">
        <f>IF(ISBLANK(INDEX('Policy Characteristics'!B:B,MATCH($C1236,'Policy Characteristics'!$C:$C,0))),"",INDEX('Policy Characteristics'!B:B,MATCH($C1236,'Policy Characteristics'!$C:$C,0)))</f>
        <v>Hydrogen Combustion</v>
      </c>
      <c r="C1236" s="363" t="str">
        <f t="shared" si="46"/>
        <v>Fraction of Eligible Industrial Energy Use Shifted to Hydrogen</v>
      </c>
      <c r="D1236" s="356" t="s">
        <v>875</v>
      </c>
      <c r="E1236" t="s">
        <v>903</v>
      </c>
      <c r="F1236" t="s">
        <v>876</v>
      </c>
      <c r="G1236" s="255" t="s">
        <v>904</v>
      </c>
      <c r="H1236" s="18">
        <v>2156</v>
      </c>
      <c r="I1236" s="376" t="s">
        <v>731</v>
      </c>
      <c r="J1236" s="377" t="str">
        <f>IF(ISBLANK(INDEX('Policy Characteristics'!D:D,MATCH($C1236,'Policy Characteristics'!$C:$C,0))),"",INDEX('Policy Characteristics'!D:D,MATCH($C1236,'Policy Characteristics'!$C:$C,0)))</f>
        <v>Hydrogen Combustion</v>
      </c>
      <c r="K1236" s="363"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63" t="str">
        <f>IF(ISBLANK(INDEX('Policy Characteristics'!I:I,MATCH($C1236,'Policy Characteristics'!$C:$C,0))),"",INDEX('Policy Characteristics'!I:I,MATCH($C1236,'Policy Characteristics'!$C:$C,0)))</f>
        <v>% of fuel shifted</v>
      </c>
      <c r="P1236" s="363"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63" t="str">
        <f>IF(ISBLANK(INDEX('Policy Characteristics'!K:K,MATCH($C1236,'Policy Characteristics'!$C:$C,0))),"",INDEX('Policy Characteristics'!K:K,MATCH($C1236,'Policy Characteristics'!$C:$C,0)))</f>
        <v>industry-ag-main.html#fuel-switching</v>
      </c>
      <c r="R1236" s="363" t="str">
        <f>IF(ISBLANK(INDEX('Policy Characteristics'!L:L,MATCH($C1236,'Policy Characteristics'!$C:$C,0))),"",INDEX('Policy Characteristics'!L:L,MATCH($C1236,'Policy Characteristics'!$C:$C,0)))</f>
        <v>industry-elec-and-hydrogen.html</v>
      </c>
    </row>
    <row r="1237" spans="1:18" s="350" customFormat="1" ht="19.95" customHeight="1">
      <c r="A1237" s="363" t="str">
        <f>IF(ISBLANK(INDEX('Policy Characteristics'!A:A,MATCH($C1237,'Policy Characteristics'!$C:$C,0))),"",INDEX('Policy Characteristics'!A:A,MATCH($C1237,'Policy Characteristics'!$C:$C,0)))</f>
        <v>Industry</v>
      </c>
      <c r="B1237" s="375" t="str">
        <f>IF(ISBLANK(INDEX('Policy Characteristics'!B:B,MATCH($C1237,'Policy Characteristics'!$C:$C,0))),"",INDEX('Policy Characteristics'!B:B,MATCH($C1237,'Policy Characteristics'!$C:$C,0)))</f>
        <v>Hydrogen Combustion</v>
      </c>
      <c r="C1237" s="363" t="str">
        <f t="shared" si="46"/>
        <v>Fraction of Eligible Industrial Energy Use Shifted to Hydrogen</v>
      </c>
      <c r="D1237" s="356" t="s">
        <v>875</v>
      </c>
      <c r="E1237" t="s">
        <v>905</v>
      </c>
      <c r="F1237" t="s">
        <v>876</v>
      </c>
      <c r="G1237" s="255" t="s">
        <v>906</v>
      </c>
      <c r="H1237" s="18">
        <v>2157</v>
      </c>
      <c r="I1237" s="376" t="s">
        <v>731</v>
      </c>
      <c r="J1237" s="377" t="str">
        <f>IF(ISBLANK(INDEX('Policy Characteristics'!D:D,MATCH($C1237,'Policy Characteristics'!$C:$C,0))),"",INDEX('Policy Characteristics'!D:D,MATCH($C1237,'Policy Characteristics'!$C:$C,0)))</f>
        <v>Hydrogen Combustion</v>
      </c>
      <c r="K1237" s="363"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63" t="str">
        <f>IF(ISBLANK(INDEX('Policy Characteristics'!I:I,MATCH($C1237,'Policy Characteristics'!$C:$C,0))),"",INDEX('Policy Characteristics'!I:I,MATCH($C1237,'Policy Characteristics'!$C:$C,0)))</f>
        <v>% of fuel shifted</v>
      </c>
      <c r="P1237" s="363"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63" t="str">
        <f>IF(ISBLANK(INDEX('Policy Characteristics'!K:K,MATCH($C1237,'Policy Characteristics'!$C:$C,0))),"",INDEX('Policy Characteristics'!K:K,MATCH($C1237,'Policy Characteristics'!$C:$C,0)))</f>
        <v>industry-ag-main.html#fuel-switching</v>
      </c>
      <c r="R1237" s="363" t="str">
        <f>IF(ISBLANK(INDEX('Policy Characteristics'!L:L,MATCH($C1237,'Policy Characteristics'!$C:$C,0))),"",INDEX('Policy Characteristics'!L:L,MATCH($C1237,'Policy Characteristics'!$C:$C,0)))</f>
        <v>industry-elec-and-hydrogen.html</v>
      </c>
    </row>
    <row r="1238" spans="1:18" s="350" customFormat="1" ht="19.95" customHeight="1">
      <c r="A1238" s="363" t="str">
        <f>IF(ISBLANK(INDEX('Policy Characteristics'!A:A,MATCH($C1238,'Policy Characteristics'!$C:$C,0))),"",INDEX('Policy Characteristics'!A:A,MATCH($C1238,'Policy Characteristics'!$C:$C,0)))</f>
        <v>Industry</v>
      </c>
      <c r="B1238" s="375" t="str">
        <f>IF(ISBLANK(INDEX('Policy Characteristics'!B:B,MATCH($C1238,'Policy Characteristics'!$C:$C,0))),"",INDEX('Policy Characteristics'!B:B,MATCH($C1238,'Policy Characteristics'!$C:$C,0)))</f>
        <v>Hydrogen Combustion</v>
      </c>
      <c r="C1238" s="363" t="str">
        <f t="shared" si="46"/>
        <v>Fraction of Eligible Industrial Energy Use Shifted to Hydrogen</v>
      </c>
      <c r="D1238" s="356" t="s">
        <v>875</v>
      </c>
      <c r="E1238" t="s">
        <v>907</v>
      </c>
      <c r="F1238" t="s">
        <v>876</v>
      </c>
      <c r="G1238" s="255" t="s">
        <v>908</v>
      </c>
      <c r="H1238" s="18">
        <v>2158</v>
      </c>
      <c r="I1238" s="376" t="s">
        <v>741</v>
      </c>
      <c r="J1238" s="377" t="str">
        <f>IF(ISBLANK(INDEX('Policy Characteristics'!D:D,MATCH($C1238,'Policy Characteristics'!$C:$C,0))),"",INDEX('Policy Characteristics'!D:D,MATCH($C1238,'Policy Characteristics'!$C:$C,0)))</f>
        <v>Hydrogen Combustion</v>
      </c>
      <c r="K1238" s="363"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63" t="str">
        <f>IF(ISBLANK(INDEX('Policy Characteristics'!I:I,MATCH($C1238,'Policy Characteristics'!$C:$C,0))),"",INDEX('Policy Characteristics'!I:I,MATCH($C1238,'Policy Characteristics'!$C:$C,0)))</f>
        <v>% of fuel shifted</v>
      </c>
      <c r="P1238" s="363"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63" t="str">
        <f>IF(ISBLANK(INDEX('Policy Characteristics'!K:K,MATCH($C1238,'Policy Characteristics'!$C:$C,0))),"",INDEX('Policy Characteristics'!K:K,MATCH($C1238,'Policy Characteristics'!$C:$C,0)))</f>
        <v>industry-ag-main.html#fuel-switching</v>
      </c>
      <c r="R1238" s="363" t="str">
        <f>IF(ISBLANK(INDEX('Policy Characteristics'!L:L,MATCH($C1238,'Policy Characteristics'!$C:$C,0))),"",INDEX('Policy Characteristics'!L:L,MATCH($C1238,'Policy Characteristics'!$C:$C,0)))</f>
        <v>industry-elec-and-hydrogen.html</v>
      </c>
    </row>
    <row r="1239" spans="1:18" s="350" customFormat="1" ht="19.95" customHeight="1">
      <c r="A1239" s="363" t="str">
        <f>IF(ISBLANK(INDEX('Policy Characteristics'!A:A,MATCH($C1239,'Policy Characteristics'!$C:$C,0))),"",INDEX('Policy Characteristics'!A:A,MATCH($C1239,'Policy Characteristics'!$C:$C,0)))</f>
        <v>Industry</v>
      </c>
      <c r="B1239" s="375" t="str">
        <f>IF(ISBLANK(INDEX('Policy Characteristics'!B:B,MATCH($C1239,'Policy Characteristics'!$C:$C,0))),"",INDEX('Policy Characteristics'!B:B,MATCH($C1239,'Policy Characteristics'!$C:$C,0)))</f>
        <v>Hydrogen Combustion</v>
      </c>
      <c r="C1239" s="363" t="str">
        <f t="shared" si="46"/>
        <v>Fraction of Eligible Industrial Energy Use Shifted to Hydrogen</v>
      </c>
      <c r="D1239" s="356" t="s">
        <v>875</v>
      </c>
      <c r="E1239" t="s">
        <v>909</v>
      </c>
      <c r="F1239" t="s">
        <v>876</v>
      </c>
      <c r="G1239" s="255" t="s">
        <v>910</v>
      </c>
      <c r="H1239" s="18">
        <v>2159</v>
      </c>
      <c r="I1239" s="376" t="s">
        <v>741</v>
      </c>
      <c r="J1239" s="377" t="str">
        <f>IF(ISBLANK(INDEX('Policy Characteristics'!D:D,MATCH($C1239,'Policy Characteristics'!$C:$C,0))),"",INDEX('Policy Characteristics'!D:D,MATCH($C1239,'Policy Characteristics'!$C:$C,0)))</f>
        <v>Hydrogen Combustion</v>
      </c>
      <c r="K1239" s="363"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63" t="str">
        <f>IF(ISBLANK(INDEX('Policy Characteristics'!I:I,MATCH($C1239,'Policy Characteristics'!$C:$C,0))),"",INDEX('Policy Characteristics'!I:I,MATCH($C1239,'Policy Characteristics'!$C:$C,0)))</f>
        <v>% of fuel shifted</v>
      </c>
      <c r="P1239" s="363"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63" t="str">
        <f>IF(ISBLANK(INDEX('Policy Characteristics'!K:K,MATCH($C1239,'Policy Characteristics'!$C:$C,0))),"",INDEX('Policy Characteristics'!K:K,MATCH($C1239,'Policy Characteristics'!$C:$C,0)))</f>
        <v>industry-ag-main.html#fuel-switching</v>
      </c>
      <c r="R1239" s="363" t="str">
        <f>IF(ISBLANK(INDEX('Policy Characteristics'!L:L,MATCH($C1239,'Policy Characteristics'!$C:$C,0))),"",INDEX('Policy Characteristics'!L:L,MATCH($C1239,'Policy Characteristics'!$C:$C,0)))</f>
        <v>industry-elec-and-hydrogen.html</v>
      </c>
    </row>
    <row r="1240" spans="1:18" s="350" customFormat="1" ht="19.95" customHeight="1">
      <c r="A1240" s="363" t="str">
        <f>IF(ISBLANK(INDEX('Policy Characteristics'!A:A,MATCH($C1240,'Policy Characteristics'!$C:$C,0))),"",INDEX('Policy Characteristics'!A:A,MATCH($C1240,'Policy Characteristics'!$C:$C,0)))</f>
        <v>Industry</v>
      </c>
      <c r="B1240" s="375" t="str">
        <f>IF(ISBLANK(INDEX('Policy Characteristics'!B:B,MATCH($C1240,'Policy Characteristics'!$C:$C,0))),"",INDEX('Policy Characteristics'!B:B,MATCH($C1240,'Policy Characteristics'!$C:$C,0)))</f>
        <v>Hydrogen Combustion</v>
      </c>
      <c r="C1240" s="363" t="str">
        <f t="shared" si="46"/>
        <v>Fraction of Eligible Industrial Energy Use Shifted to Hydrogen</v>
      </c>
      <c r="D1240" s="356" t="s">
        <v>875</v>
      </c>
      <c r="E1240" t="s">
        <v>911</v>
      </c>
      <c r="F1240" t="s">
        <v>876</v>
      </c>
      <c r="G1240" s="255" t="s">
        <v>912</v>
      </c>
      <c r="H1240" s="18">
        <v>2160</v>
      </c>
      <c r="I1240" s="376" t="s">
        <v>741</v>
      </c>
      <c r="J1240" s="377" t="str">
        <f>IF(ISBLANK(INDEX('Policy Characteristics'!D:D,MATCH($C1240,'Policy Characteristics'!$C:$C,0))),"",INDEX('Policy Characteristics'!D:D,MATCH($C1240,'Policy Characteristics'!$C:$C,0)))</f>
        <v>Hydrogen Combustion</v>
      </c>
      <c r="K1240" s="363"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63" t="str">
        <f>IF(ISBLANK(INDEX('Policy Characteristics'!I:I,MATCH($C1240,'Policy Characteristics'!$C:$C,0))),"",INDEX('Policy Characteristics'!I:I,MATCH($C1240,'Policy Characteristics'!$C:$C,0)))</f>
        <v>% of fuel shifted</v>
      </c>
      <c r="P1240" s="363"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63" t="str">
        <f>IF(ISBLANK(INDEX('Policy Characteristics'!K:K,MATCH($C1240,'Policy Characteristics'!$C:$C,0))),"",INDEX('Policy Characteristics'!K:K,MATCH($C1240,'Policy Characteristics'!$C:$C,0)))</f>
        <v>industry-ag-main.html#fuel-switching</v>
      </c>
      <c r="R1240" s="363" t="str">
        <f>IF(ISBLANK(INDEX('Policy Characteristics'!L:L,MATCH($C1240,'Policy Characteristics'!$C:$C,0))),"",INDEX('Policy Characteristics'!L:L,MATCH($C1240,'Policy Characteristics'!$C:$C,0)))</f>
        <v>industry-elec-and-hydrogen.html</v>
      </c>
    </row>
    <row r="1241" spans="1:18" s="350" customFormat="1" ht="19.95" customHeight="1">
      <c r="A1241" s="363" t="str">
        <f>IF(ISBLANK(INDEX('Policy Characteristics'!A:A,MATCH($C1241,'Policy Characteristics'!$C:$C,0))),"",INDEX('Policy Characteristics'!A:A,MATCH($C1241,'Policy Characteristics'!$C:$C,0)))</f>
        <v>Industry</v>
      </c>
      <c r="B1241" s="375" t="str">
        <f>IF(ISBLANK(INDEX('Policy Characteristics'!B:B,MATCH($C1241,'Policy Characteristics'!$C:$C,0))),"",INDEX('Policy Characteristics'!B:B,MATCH($C1241,'Policy Characteristics'!$C:$C,0)))</f>
        <v>Hydrogen Combustion</v>
      </c>
      <c r="C1241" s="363" t="str">
        <f t="shared" si="46"/>
        <v>Fraction of Eligible Industrial Energy Use Shifted to Hydrogen</v>
      </c>
      <c r="D1241" s="356" t="s">
        <v>875</v>
      </c>
      <c r="E1241" t="s">
        <v>913</v>
      </c>
      <c r="F1241" t="s">
        <v>876</v>
      </c>
      <c r="G1241" s="255" t="s">
        <v>913</v>
      </c>
      <c r="H1241" s="18">
        <v>2161</v>
      </c>
      <c r="I1241" s="376" t="s">
        <v>741</v>
      </c>
      <c r="J1241" s="377" t="str">
        <f>IF(ISBLANK(INDEX('Policy Characteristics'!D:D,MATCH($C1241,'Policy Characteristics'!$C:$C,0))),"",INDEX('Policy Characteristics'!D:D,MATCH($C1241,'Policy Characteristics'!$C:$C,0)))</f>
        <v>Hydrogen Combustion</v>
      </c>
      <c r="K1241" s="363"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63" t="str">
        <f>IF(ISBLANK(INDEX('Policy Characteristics'!I:I,MATCH($C1241,'Policy Characteristics'!$C:$C,0))),"",INDEX('Policy Characteristics'!I:I,MATCH($C1241,'Policy Characteristics'!$C:$C,0)))</f>
        <v>% of fuel shifted</v>
      </c>
      <c r="P1241" s="363"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63" t="str">
        <f>IF(ISBLANK(INDEX('Policy Characteristics'!K:K,MATCH($C1241,'Policy Characteristics'!$C:$C,0))),"",INDEX('Policy Characteristics'!K:K,MATCH($C1241,'Policy Characteristics'!$C:$C,0)))</f>
        <v>industry-ag-main.html#fuel-switching</v>
      </c>
      <c r="R1241" s="363" t="str">
        <f>IF(ISBLANK(INDEX('Policy Characteristics'!L:L,MATCH($C1241,'Policy Characteristics'!$C:$C,0))),"",INDEX('Policy Characteristics'!L:L,MATCH($C1241,'Policy Characteristics'!$C:$C,0)))</f>
        <v>industry-elec-and-hydrogen.html</v>
      </c>
    </row>
    <row r="1242" spans="1:18" s="350" customFormat="1" ht="19.95" customHeight="1">
      <c r="A1242" s="363" t="str">
        <f>IF(ISBLANK(INDEX('Policy Characteristics'!A:A,MATCH($C1242,'Policy Characteristics'!$C:$C,0))),"",INDEX('Policy Characteristics'!A:A,MATCH($C1242,'Policy Characteristics'!$C:$C,0)))</f>
        <v>Industry</v>
      </c>
      <c r="B1242" s="375" t="str">
        <f>IF(ISBLANK(INDEX('Policy Characteristics'!B:B,MATCH($C1242,'Policy Characteristics'!$C:$C,0))),"",INDEX('Policy Characteristics'!B:B,MATCH($C1242,'Policy Characteristics'!$C:$C,0)))</f>
        <v>Hydrogen Combustion</v>
      </c>
      <c r="C1242" s="363" t="str">
        <f t="shared" si="46"/>
        <v>Fraction of Eligible Industrial Energy Use Shifted to Hydrogen</v>
      </c>
      <c r="D1242" s="356" t="s">
        <v>877</v>
      </c>
      <c r="E1242" t="s">
        <v>899</v>
      </c>
      <c r="F1242" t="s">
        <v>878</v>
      </c>
      <c r="G1242" s="255" t="s">
        <v>900</v>
      </c>
      <c r="H1242" s="18">
        <v>2162</v>
      </c>
      <c r="I1242" s="376" t="s">
        <v>731</v>
      </c>
      <c r="J1242" s="377" t="str">
        <f>IF(ISBLANK(INDEX('Policy Characteristics'!D:D,MATCH($C1242,'Policy Characteristics'!$C:$C,0))),"",INDEX('Policy Characteristics'!D:D,MATCH($C1242,'Policy Characteristics'!$C:$C,0)))</f>
        <v>Hydrogen Combustion</v>
      </c>
      <c r="K1242" s="363"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63" t="str">
        <f>IF(ISBLANK(INDEX('Policy Characteristics'!I:I,MATCH($C1242,'Policy Characteristics'!$C:$C,0))),"",INDEX('Policy Characteristics'!I:I,MATCH($C1242,'Policy Characteristics'!$C:$C,0)))</f>
        <v>% of fuel shifted</v>
      </c>
      <c r="P1242" s="363"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63" t="str">
        <f>IF(ISBLANK(INDEX('Policy Characteristics'!K:K,MATCH($C1242,'Policy Characteristics'!$C:$C,0))),"",INDEX('Policy Characteristics'!K:K,MATCH($C1242,'Policy Characteristics'!$C:$C,0)))</f>
        <v>industry-ag-main.html#fuel-switching</v>
      </c>
      <c r="R1242" s="363" t="str">
        <f>IF(ISBLANK(INDEX('Policy Characteristics'!L:L,MATCH($C1242,'Policy Characteristics'!$C:$C,0))),"",INDEX('Policy Characteristics'!L:L,MATCH($C1242,'Policy Characteristics'!$C:$C,0)))</f>
        <v>industry-elec-and-hydrogen.html</v>
      </c>
    </row>
    <row r="1243" spans="1:18" s="350" customFormat="1" ht="19.95" customHeight="1">
      <c r="A1243" s="363" t="str">
        <f>IF(ISBLANK(INDEX('Policy Characteristics'!A:A,MATCH($C1243,'Policy Characteristics'!$C:$C,0))),"",INDEX('Policy Characteristics'!A:A,MATCH($C1243,'Policy Characteristics'!$C:$C,0)))</f>
        <v>Industry</v>
      </c>
      <c r="B1243" s="375" t="str">
        <f>IF(ISBLANK(INDEX('Policy Characteristics'!B:B,MATCH($C1243,'Policy Characteristics'!$C:$C,0))),"",INDEX('Policy Characteristics'!B:B,MATCH($C1243,'Policy Characteristics'!$C:$C,0)))</f>
        <v>Hydrogen Combustion</v>
      </c>
      <c r="C1243" s="363" t="str">
        <f t="shared" si="46"/>
        <v>Fraction of Eligible Industrial Energy Use Shifted to Hydrogen</v>
      </c>
      <c r="D1243" s="356" t="s">
        <v>877</v>
      </c>
      <c r="E1243" t="s">
        <v>901</v>
      </c>
      <c r="F1243" t="s">
        <v>878</v>
      </c>
      <c r="G1243" s="255" t="s">
        <v>902</v>
      </c>
      <c r="H1243" s="18">
        <v>2163</v>
      </c>
      <c r="I1243" s="376" t="s">
        <v>731</v>
      </c>
      <c r="J1243" s="377" t="str">
        <f>IF(ISBLANK(INDEX('Policy Characteristics'!D:D,MATCH($C1243,'Policy Characteristics'!$C:$C,0))),"",INDEX('Policy Characteristics'!D:D,MATCH($C1243,'Policy Characteristics'!$C:$C,0)))</f>
        <v>Hydrogen Combustion</v>
      </c>
      <c r="K1243" s="363"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63" t="str">
        <f>IF(ISBLANK(INDEX('Policy Characteristics'!I:I,MATCH($C1243,'Policy Characteristics'!$C:$C,0))),"",INDEX('Policy Characteristics'!I:I,MATCH($C1243,'Policy Characteristics'!$C:$C,0)))</f>
        <v>% of fuel shifted</v>
      </c>
      <c r="P1243" s="363"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63" t="str">
        <f>IF(ISBLANK(INDEX('Policy Characteristics'!K:K,MATCH($C1243,'Policy Characteristics'!$C:$C,0))),"",INDEX('Policy Characteristics'!K:K,MATCH($C1243,'Policy Characteristics'!$C:$C,0)))</f>
        <v>industry-ag-main.html#fuel-switching</v>
      </c>
      <c r="R1243" s="363" t="str">
        <f>IF(ISBLANK(INDEX('Policy Characteristics'!L:L,MATCH($C1243,'Policy Characteristics'!$C:$C,0))),"",INDEX('Policy Characteristics'!L:L,MATCH($C1243,'Policy Characteristics'!$C:$C,0)))</f>
        <v>industry-elec-and-hydrogen.html</v>
      </c>
    </row>
    <row r="1244" spans="1:18" s="350" customFormat="1" ht="19.95" customHeight="1">
      <c r="A1244" s="363" t="str">
        <f>IF(ISBLANK(INDEX('Policy Characteristics'!A:A,MATCH($C1244,'Policy Characteristics'!$C:$C,0))),"",INDEX('Policy Characteristics'!A:A,MATCH($C1244,'Policy Characteristics'!$C:$C,0)))</f>
        <v>Industry</v>
      </c>
      <c r="B1244" s="375" t="str">
        <f>IF(ISBLANK(INDEX('Policy Characteristics'!B:B,MATCH($C1244,'Policy Characteristics'!$C:$C,0))),"",INDEX('Policy Characteristics'!B:B,MATCH($C1244,'Policy Characteristics'!$C:$C,0)))</f>
        <v>Hydrogen Combustion</v>
      </c>
      <c r="C1244" s="363" t="str">
        <f t="shared" ref="C1244:C1307" si="47">C$1114</f>
        <v>Fraction of Eligible Industrial Energy Use Shifted to Hydrogen</v>
      </c>
      <c r="D1244" s="356" t="s">
        <v>877</v>
      </c>
      <c r="E1244" t="s">
        <v>903</v>
      </c>
      <c r="F1244" t="s">
        <v>878</v>
      </c>
      <c r="G1244" s="255" t="s">
        <v>904</v>
      </c>
      <c r="H1244" s="18">
        <v>2164</v>
      </c>
      <c r="I1244" s="376" t="s">
        <v>731</v>
      </c>
      <c r="J1244" s="377" t="str">
        <f>IF(ISBLANK(INDEX('Policy Characteristics'!D:D,MATCH($C1244,'Policy Characteristics'!$C:$C,0))),"",INDEX('Policy Characteristics'!D:D,MATCH($C1244,'Policy Characteristics'!$C:$C,0)))</f>
        <v>Hydrogen Combustion</v>
      </c>
      <c r="K1244" s="363"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63" t="str">
        <f>IF(ISBLANK(INDEX('Policy Characteristics'!I:I,MATCH($C1244,'Policy Characteristics'!$C:$C,0))),"",INDEX('Policy Characteristics'!I:I,MATCH($C1244,'Policy Characteristics'!$C:$C,0)))</f>
        <v>% of fuel shifted</v>
      </c>
      <c r="P1244" s="363"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63" t="str">
        <f>IF(ISBLANK(INDEX('Policy Characteristics'!K:K,MATCH($C1244,'Policy Characteristics'!$C:$C,0))),"",INDEX('Policy Characteristics'!K:K,MATCH($C1244,'Policy Characteristics'!$C:$C,0)))</f>
        <v>industry-ag-main.html#fuel-switching</v>
      </c>
      <c r="R1244" s="363" t="str">
        <f>IF(ISBLANK(INDEX('Policy Characteristics'!L:L,MATCH($C1244,'Policy Characteristics'!$C:$C,0))),"",INDEX('Policy Characteristics'!L:L,MATCH($C1244,'Policy Characteristics'!$C:$C,0)))</f>
        <v>industry-elec-and-hydrogen.html</v>
      </c>
    </row>
    <row r="1245" spans="1:18" s="350" customFormat="1" ht="19.95" customHeight="1">
      <c r="A1245" s="363" t="str">
        <f>IF(ISBLANK(INDEX('Policy Characteristics'!A:A,MATCH($C1245,'Policy Characteristics'!$C:$C,0))),"",INDEX('Policy Characteristics'!A:A,MATCH($C1245,'Policy Characteristics'!$C:$C,0)))</f>
        <v>Industry</v>
      </c>
      <c r="B1245" s="375" t="str">
        <f>IF(ISBLANK(INDEX('Policy Characteristics'!B:B,MATCH($C1245,'Policy Characteristics'!$C:$C,0))),"",INDEX('Policy Characteristics'!B:B,MATCH($C1245,'Policy Characteristics'!$C:$C,0)))</f>
        <v>Hydrogen Combustion</v>
      </c>
      <c r="C1245" s="363" t="str">
        <f t="shared" si="47"/>
        <v>Fraction of Eligible Industrial Energy Use Shifted to Hydrogen</v>
      </c>
      <c r="D1245" s="356" t="s">
        <v>877</v>
      </c>
      <c r="E1245" t="s">
        <v>905</v>
      </c>
      <c r="F1245" t="s">
        <v>878</v>
      </c>
      <c r="G1245" s="255" t="s">
        <v>906</v>
      </c>
      <c r="H1245" s="18">
        <v>2165</v>
      </c>
      <c r="I1245" s="376" t="s">
        <v>731</v>
      </c>
      <c r="J1245" s="377" t="str">
        <f>IF(ISBLANK(INDEX('Policy Characteristics'!D:D,MATCH($C1245,'Policy Characteristics'!$C:$C,0))),"",INDEX('Policy Characteristics'!D:D,MATCH($C1245,'Policy Characteristics'!$C:$C,0)))</f>
        <v>Hydrogen Combustion</v>
      </c>
      <c r="K1245" s="363"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63" t="str">
        <f>IF(ISBLANK(INDEX('Policy Characteristics'!I:I,MATCH($C1245,'Policy Characteristics'!$C:$C,0))),"",INDEX('Policy Characteristics'!I:I,MATCH($C1245,'Policy Characteristics'!$C:$C,0)))</f>
        <v>% of fuel shifted</v>
      </c>
      <c r="P1245" s="363"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63" t="str">
        <f>IF(ISBLANK(INDEX('Policy Characteristics'!K:K,MATCH($C1245,'Policy Characteristics'!$C:$C,0))),"",INDEX('Policy Characteristics'!K:K,MATCH($C1245,'Policy Characteristics'!$C:$C,0)))</f>
        <v>industry-ag-main.html#fuel-switching</v>
      </c>
      <c r="R1245" s="363" t="str">
        <f>IF(ISBLANK(INDEX('Policy Characteristics'!L:L,MATCH($C1245,'Policy Characteristics'!$C:$C,0))),"",INDEX('Policy Characteristics'!L:L,MATCH($C1245,'Policy Characteristics'!$C:$C,0)))</f>
        <v>industry-elec-and-hydrogen.html</v>
      </c>
    </row>
    <row r="1246" spans="1:18" s="350" customFormat="1" ht="19.95" customHeight="1">
      <c r="A1246" s="363" t="str">
        <f>IF(ISBLANK(INDEX('Policy Characteristics'!A:A,MATCH($C1246,'Policy Characteristics'!$C:$C,0))),"",INDEX('Policy Characteristics'!A:A,MATCH($C1246,'Policy Characteristics'!$C:$C,0)))</f>
        <v>Industry</v>
      </c>
      <c r="B1246" s="375" t="str">
        <f>IF(ISBLANK(INDEX('Policy Characteristics'!B:B,MATCH($C1246,'Policy Characteristics'!$C:$C,0))),"",INDEX('Policy Characteristics'!B:B,MATCH($C1246,'Policy Characteristics'!$C:$C,0)))</f>
        <v>Hydrogen Combustion</v>
      </c>
      <c r="C1246" s="363" t="str">
        <f t="shared" si="47"/>
        <v>Fraction of Eligible Industrial Energy Use Shifted to Hydrogen</v>
      </c>
      <c r="D1246" s="356" t="s">
        <v>877</v>
      </c>
      <c r="E1246" t="s">
        <v>907</v>
      </c>
      <c r="F1246" t="s">
        <v>878</v>
      </c>
      <c r="G1246" s="255" t="s">
        <v>908</v>
      </c>
      <c r="H1246" s="18">
        <v>2166</v>
      </c>
      <c r="I1246" s="376" t="s">
        <v>741</v>
      </c>
      <c r="J1246" s="377" t="str">
        <f>IF(ISBLANK(INDEX('Policy Characteristics'!D:D,MATCH($C1246,'Policy Characteristics'!$C:$C,0))),"",INDEX('Policy Characteristics'!D:D,MATCH($C1246,'Policy Characteristics'!$C:$C,0)))</f>
        <v>Hydrogen Combustion</v>
      </c>
      <c r="K1246" s="363"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63" t="str">
        <f>IF(ISBLANK(INDEX('Policy Characteristics'!I:I,MATCH($C1246,'Policy Characteristics'!$C:$C,0))),"",INDEX('Policy Characteristics'!I:I,MATCH($C1246,'Policy Characteristics'!$C:$C,0)))</f>
        <v>% of fuel shifted</v>
      </c>
      <c r="P1246" s="363"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63" t="str">
        <f>IF(ISBLANK(INDEX('Policy Characteristics'!K:K,MATCH($C1246,'Policy Characteristics'!$C:$C,0))),"",INDEX('Policy Characteristics'!K:K,MATCH($C1246,'Policy Characteristics'!$C:$C,0)))</f>
        <v>industry-ag-main.html#fuel-switching</v>
      </c>
      <c r="R1246" s="363" t="str">
        <f>IF(ISBLANK(INDEX('Policy Characteristics'!L:L,MATCH($C1246,'Policy Characteristics'!$C:$C,0))),"",INDEX('Policy Characteristics'!L:L,MATCH($C1246,'Policy Characteristics'!$C:$C,0)))</f>
        <v>industry-elec-and-hydrogen.html</v>
      </c>
    </row>
    <row r="1247" spans="1:18" s="350" customFormat="1" ht="19.95" customHeight="1">
      <c r="A1247" s="363" t="str">
        <f>IF(ISBLANK(INDEX('Policy Characteristics'!A:A,MATCH($C1247,'Policy Characteristics'!$C:$C,0))),"",INDEX('Policy Characteristics'!A:A,MATCH($C1247,'Policy Characteristics'!$C:$C,0)))</f>
        <v>Industry</v>
      </c>
      <c r="B1247" s="375" t="str">
        <f>IF(ISBLANK(INDEX('Policy Characteristics'!B:B,MATCH($C1247,'Policy Characteristics'!$C:$C,0))),"",INDEX('Policy Characteristics'!B:B,MATCH($C1247,'Policy Characteristics'!$C:$C,0)))</f>
        <v>Hydrogen Combustion</v>
      </c>
      <c r="C1247" s="363" t="str">
        <f t="shared" si="47"/>
        <v>Fraction of Eligible Industrial Energy Use Shifted to Hydrogen</v>
      </c>
      <c r="D1247" s="356" t="s">
        <v>877</v>
      </c>
      <c r="E1247" t="s">
        <v>909</v>
      </c>
      <c r="F1247" t="s">
        <v>878</v>
      </c>
      <c r="G1247" s="255" t="s">
        <v>910</v>
      </c>
      <c r="H1247" s="18">
        <v>2167</v>
      </c>
      <c r="I1247" s="376" t="s">
        <v>741</v>
      </c>
      <c r="J1247" s="377" t="str">
        <f>IF(ISBLANK(INDEX('Policy Characteristics'!D:D,MATCH($C1247,'Policy Characteristics'!$C:$C,0))),"",INDEX('Policy Characteristics'!D:D,MATCH($C1247,'Policy Characteristics'!$C:$C,0)))</f>
        <v>Hydrogen Combustion</v>
      </c>
      <c r="K1247" s="363"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63" t="str">
        <f>IF(ISBLANK(INDEX('Policy Characteristics'!I:I,MATCH($C1247,'Policy Characteristics'!$C:$C,0))),"",INDEX('Policy Characteristics'!I:I,MATCH($C1247,'Policy Characteristics'!$C:$C,0)))</f>
        <v>% of fuel shifted</v>
      </c>
      <c r="P1247" s="363"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63" t="str">
        <f>IF(ISBLANK(INDEX('Policy Characteristics'!K:K,MATCH($C1247,'Policy Characteristics'!$C:$C,0))),"",INDEX('Policy Characteristics'!K:K,MATCH($C1247,'Policy Characteristics'!$C:$C,0)))</f>
        <v>industry-ag-main.html#fuel-switching</v>
      </c>
      <c r="R1247" s="363" t="str">
        <f>IF(ISBLANK(INDEX('Policy Characteristics'!L:L,MATCH($C1247,'Policy Characteristics'!$C:$C,0))),"",INDEX('Policy Characteristics'!L:L,MATCH($C1247,'Policy Characteristics'!$C:$C,0)))</f>
        <v>industry-elec-and-hydrogen.html</v>
      </c>
    </row>
    <row r="1248" spans="1:18" s="350" customFormat="1" ht="19.95" customHeight="1">
      <c r="A1248" s="363" t="str">
        <f>IF(ISBLANK(INDEX('Policy Characteristics'!A:A,MATCH($C1248,'Policy Characteristics'!$C:$C,0))),"",INDEX('Policy Characteristics'!A:A,MATCH($C1248,'Policy Characteristics'!$C:$C,0)))</f>
        <v>Industry</v>
      </c>
      <c r="B1248" s="375" t="str">
        <f>IF(ISBLANK(INDEX('Policy Characteristics'!B:B,MATCH($C1248,'Policy Characteristics'!$C:$C,0))),"",INDEX('Policy Characteristics'!B:B,MATCH($C1248,'Policy Characteristics'!$C:$C,0)))</f>
        <v>Hydrogen Combustion</v>
      </c>
      <c r="C1248" s="363" t="str">
        <f t="shared" si="47"/>
        <v>Fraction of Eligible Industrial Energy Use Shifted to Hydrogen</v>
      </c>
      <c r="D1248" s="356" t="s">
        <v>877</v>
      </c>
      <c r="E1248" t="s">
        <v>911</v>
      </c>
      <c r="F1248" t="s">
        <v>878</v>
      </c>
      <c r="G1248" s="255" t="s">
        <v>912</v>
      </c>
      <c r="H1248" s="18">
        <v>2168</v>
      </c>
      <c r="I1248" s="376" t="s">
        <v>741</v>
      </c>
      <c r="J1248" s="377" t="str">
        <f>IF(ISBLANK(INDEX('Policy Characteristics'!D:D,MATCH($C1248,'Policy Characteristics'!$C:$C,0))),"",INDEX('Policy Characteristics'!D:D,MATCH($C1248,'Policy Characteristics'!$C:$C,0)))</f>
        <v>Hydrogen Combustion</v>
      </c>
      <c r="K1248" s="363"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63" t="str">
        <f>IF(ISBLANK(INDEX('Policy Characteristics'!I:I,MATCH($C1248,'Policy Characteristics'!$C:$C,0))),"",INDEX('Policy Characteristics'!I:I,MATCH($C1248,'Policy Characteristics'!$C:$C,0)))</f>
        <v>% of fuel shifted</v>
      </c>
      <c r="P1248" s="363"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63" t="str">
        <f>IF(ISBLANK(INDEX('Policy Characteristics'!K:K,MATCH($C1248,'Policy Characteristics'!$C:$C,0))),"",INDEX('Policy Characteristics'!K:K,MATCH($C1248,'Policy Characteristics'!$C:$C,0)))</f>
        <v>industry-ag-main.html#fuel-switching</v>
      </c>
      <c r="R1248" s="363" t="str">
        <f>IF(ISBLANK(INDEX('Policy Characteristics'!L:L,MATCH($C1248,'Policy Characteristics'!$C:$C,0))),"",INDEX('Policy Characteristics'!L:L,MATCH($C1248,'Policy Characteristics'!$C:$C,0)))</f>
        <v>industry-elec-and-hydrogen.html</v>
      </c>
    </row>
    <row r="1249" spans="1:18" s="350" customFormat="1" ht="19.95" customHeight="1">
      <c r="A1249" s="363" t="str">
        <f>IF(ISBLANK(INDEX('Policy Characteristics'!A:A,MATCH($C1249,'Policy Characteristics'!$C:$C,0))),"",INDEX('Policy Characteristics'!A:A,MATCH($C1249,'Policy Characteristics'!$C:$C,0)))</f>
        <v>Industry</v>
      </c>
      <c r="B1249" s="375" t="str">
        <f>IF(ISBLANK(INDEX('Policy Characteristics'!B:B,MATCH($C1249,'Policy Characteristics'!$C:$C,0))),"",INDEX('Policy Characteristics'!B:B,MATCH($C1249,'Policy Characteristics'!$C:$C,0)))</f>
        <v>Hydrogen Combustion</v>
      </c>
      <c r="C1249" s="363" t="str">
        <f t="shared" si="47"/>
        <v>Fraction of Eligible Industrial Energy Use Shifted to Hydrogen</v>
      </c>
      <c r="D1249" s="356" t="s">
        <v>877</v>
      </c>
      <c r="E1249" t="s">
        <v>913</v>
      </c>
      <c r="F1249" t="s">
        <v>878</v>
      </c>
      <c r="G1249" s="255" t="s">
        <v>913</v>
      </c>
      <c r="H1249" s="18">
        <v>2169</v>
      </c>
      <c r="I1249" s="376" t="s">
        <v>731</v>
      </c>
      <c r="J1249" s="377" t="str">
        <f>IF(ISBLANK(INDEX('Policy Characteristics'!D:D,MATCH($C1249,'Policy Characteristics'!$C:$C,0))),"",INDEX('Policy Characteristics'!D:D,MATCH($C1249,'Policy Characteristics'!$C:$C,0)))</f>
        <v>Hydrogen Combustion</v>
      </c>
      <c r="K1249" s="363"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63" t="str">
        <f>IF(ISBLANK(INDEX('Policy Characteristics'!I:I,MATCH($C1249,'Policy Characteristics'!$C:$C,0))),"",INDEX('Policy Characteristics'!I:I,MATCH($C1249,'Policy Characteristics'!$C:$C,0)))</f>
        <v>% of fuel shifted</v>
      </c>
      <c r="P1249" s="363"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63" t="str">
        <f>IF(ISBLANK(INDEX('Policy Characteristics'!K:K,MATCH($C1249,'Policy Characteristics'!$C:$C,0))),"",INDEX('Policy Characteristics'!K:K,MATCH($C1249,'Policy Characteristics'!$C:$C,0)))</f>
        <v>industry-ag-main.html#fuel-switching</v>
      </c>
      <c r="R1249" s="363" t="str">
        <f>IF(ISBLANK(INDEX('Policy Characteristics'!L:L,MATCH($C1249,'Policy Characteristics'!$C:$C,0))),"",INDEX('Policy Characteristics'!L:L,MATCH($C1249,'Policy Characteristics'!$C:$C,0)))</f>
        <v>industry-elec-and-hydrogen.html</v>
      </c>
    </row>
    <row r="1250" spans="1:18" s="350" customFormat="1" ht="19.95" customHeight="1">
      <c r="A1250" s="363" t="str">
        <f>IF(ISBLANK(INDEX('Policy Characteristics'!A:A,MATCH($C1250,'Policy Characteristics'!$C:$C,0))),"",INDEX('Policy Characteristics'!A:A,MATCH($C1250,'Policy Characteristics'!$C:$C,0)))</f>
        <v>Industry</v>
      </c>
      <c r="B1250" s="375" t="str">
        <f>IF(ISBLANK(INDEX('Policy Characteristics'!B:B,MATCH($C1250,'Policy Characteristics'!$C:$C,0))),"",INDEX('Policy Characteristics'!B:B,MATCH($C1250,'Policy Characteristics'!$C:$C,0)))</f>
        <v>Hydrogen Combustion</v>
      </c>
      <c r="C1250" s="363" t="str">
        <f t="shared" si="47"/>
        <v>Fraction of Eligible Industrial Energy Use Shifted to Hydrogen</v>
      </c>
      <c r="D1250" s="356" t="s">
        <v>879</v>
      </c>
      <c r="E1250" t="s">
        <v>899</v>
      </c>
      <c r="F1250" t="s">
        <v>880</v>
      </c>
      <c r="G1250" s="255" t="s">
        <v>900</v>
      </c>
      <c r="H1250" s="18">
        <v>2170</v>
      </c>
      <c r="I1250" s="376" t="s">
        <v>731</v>
      </c>
      <c r="J1250" s="377" t="str">
        <f>IF(ISBLANK(INDEX('Policy Characteristics'!D:D,MATCH($C1250,'Policy Characteristics'!$C:$C,0))),"",INDEX('Policy Characteristics'!D:D,MATCH($C1250,'Policy Characteristics'!$C:$C,0)))</f>
        <v>Hydrogen Combustion</v>
      </c>
      <c r="K1250" s="363"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63" t="str">
        <f>IF(ISBLANK(INDEX('Policy Characteristics'!I:I,MATCH($C1250,'Policy Characteristics'!$C:$C,0))),"",INDEX('Policy Characteristics'!I:I,MATCH($C1250,'Policy Characteristics'!$C:$C,0)))</f>
        <v>% of fuel shifted</v>
      </c>
      <c r="P1250" s="363"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63" t="str">
        <f>IF(ISBLANK(INDEX('Policy Characteristics'!K:K,MATCH($C1250,'Policy Characteristics'!$C:$C,0))),"",INDEX('Policy Characteristics'!K:K,MATCH($C1250,'Policy Characteristics'!$C:$C,0)))</f>
        <v>industry-ag-main.html#fuel-switching</v>
      </c>
      <c r="R1250" s="363" t="str">
        <f>IF(ISBLANK(INDEX('Policy Characteristics'!L:L,MATCH($C1250,'Policy Characteristics'!$C:$C,0))),"",INDEX('Policy Characteristics'!L:L,MATCH($C1250,'Policy Characteristics'!$C:$C,0)))</f>
        <v>industry-elec-and-hydrogen.html</v>
      </c>
    </row>
    <row r="1251" spans="1:18" s="350" customFormat="1" ht="19.95" customHeight="1">
      <c r="A1251" s="363" t="str">
        <f>IF(ISBLANK(INDEX('Policy Characteristics'!A:A,MATCH($C1251,'Policy Characteristics'!$C:$C,0))),"",INDEX('Policy Characteristics'!A:A,MATCH($C1251,'Policy Characteristics'!$C:$C,0)))</f>
        <v>Industry</v>
      </c>
      <c r="B1251" s="375" t="str">
        <f>IF(ISBLANK(INDEX('Policy Characteristics'!B:B,MATCH($C1251,'Policy Characteristics'!$C:$C,0))),"",INDEX('Policy Characteristics'!B:B,MATCH($C1251,'Policy Characteristics'!$C:$C,0)))</f>
        <v>Hydrogen Combustion</v>
      </c>
      <c r="C1251" s="363" t="str">
        <f t="shared" si="47"/>
        <v>Fraction of Eligible Industrial Energy Use Shifted to Hydrogen</v>
      </c>
      <c r="D1251" s="356" t="s">
        <v>879</v>
      </c>
      <c r="E1251" t="s">
        <v>901</v>
      </c>
      <c r="F1251" t="s">
        <v>880</v>
      </c>
      <c r="G1251" s="255" t="s">
        <v>902</v>
      </c>
      <c r="H1251" s="18">
        <v>2171</v>
      </c>
      <c r="I1251" s="376" t="s">
        <v>731</v>
      </c>
      <c r="J1251" s="377" t="str">
        <f>IF(ISBLANK(INDEX('Policy Characteristics'!D:D,MATCH($C1251,'Policy Characteristics'!$C:$C,0))),"",INDEX('Policy Characteristics'!D:D,MATCH($C1251,'Policy Characteristics'!$C:$C,0)))</f>
        <v>Hydrogen Combustion</v>
      </c>
      <c r="K1251" s="363"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63" t="str">
        <f>IF(ISBLANK(INDEX('Policy Characteristics'!I:I,MATCH($C1251,'Policy Characteristics'!$C:$C,0))),"",INDEX('Policy Characteristics'!I:I,MATCH($C1251,'Policy Characteristics'!$C:$C,0)))</f>
        <v>% of fuel shifted</v>
      </c>
      <c r="P1251" s="363"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63" t="str">
        <f>IF(ISBLANK(INDEX('Policy Characteristics'!K:K,MATCH($C1251,'Policy Characteristics'!$C:$C,0))),"",INDEX('Policy Characteristics'!K:K,MATCH($C1251,'Policy Characteristics'!$C:$C,0)))</f>
        <v>industry-ag-main.html#fuel-switching</v>
      </c>
      <c r="R1251" s="363" t="str">
        <f>IF(ISBLANK(INDEX('Policy Characteristics'!L:L,MATCH($C1251,'Policy Characteristics'!$C:$C,0))),"",INDEX('Policy Characteristics'!L:L,MATCH($C1251,'Policy Characteristics'!$C:$C,0)))</f>
        <v>industry-elec-and-hydrogen.html</v>
      </c>
    </row>
    <row r="1252" spans="1:18" s="350" customFormat="1" ht="19.95" customHeight="1">
      <c r="A1252" s="363" t="str">
        <f>IF(ISBLANK(INDEX('Policy Characteristics'!A:A,MATCH($C1252,'Policy Characteristics'!$C:$C,0))),"",INDEX('Policy Characteristics'!A:A,MATCH($C1252,'Policy Characteristics'!$C:$C,0)))</f>
        <v>Industry</v>
      </c>
      <c r="B1252" s="375" t="str">
        <f>IF(ISBLANK(INDEX('Policy Characteristics'!B:B,MATCH($C1252,'Policy Characteristics'!$C:$C,0))),"",INDEX('Policy Characteristics'!B:B,MATCH($C1252,'Policy Characteristics'!$C:$C,0)))</f>
        <v>Hydrogen Combustion</v>
      </c>
      <c r="C1252" s="363" t="str">
        <f t="shared" si="47"/>
        <v>Fraction of Eligible Industrial Energy Use Shifted to Hydrogen</v>
      </c>
      <c r="D1252" s="356" t="s">
        <v>879</v>
      </c>
      <c r="E1252" t="s">
        <v>903</v>
      </c>
      <c r="F1252" t="s">
        <v>880</v>
      </c>
      <c r="G1252" s="255" t="s">
        <v>904</v>
      </c>
      <c r="H1252" s="18">
        <v>2172</v>
      </c>
      <c r="I1252" s="376" t="s">
        <v>731</v>
      </c>
      <c r="J1252" s="377" t="str">
        <f>IF(ISBLANK(INDEX('Policy Characteristics'!D:D,MATCH($C1252,'Policy Characteristics'!$C:$C,0))),"",INDEX('Policy Characteristics'!D:D,MATCH($C1252,'Policy Characteristics'!$C:$C,0)))</f>
        <v>Hydrogen Combustion</v>
      </c>
      <c r="K1252" s="363"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63" t="str">
        <f>IF(ISBLANK(INDEX('Policy Characteristics'!I:I,MATCH($C1252,'Policy Characteristics'!$C:$C,0))),"",INDEX('Policy Characteristics'!I:I,MATCH($C1252,'Policy Characteristics'!$C:$C,0)))</f>
        <v>% of fuel shifted</v>
      </c>
      <c r="P1252" s="363"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63" t="str">
        <f>IF(ISBLANK(INDEX('Policy Characteristics'!K:K,MATCH($C1252,'Policy Characteristics'!$C:$C,0))),"",INDEX('Policy Characteristics'!K:K,MATCH($C1252,'Policy Characteristics'!$C:$C,0)))</f>
        <v>industry-ag-main.html#fuel-switching</v>
      </c>
      <c r="R1252" s="363" t="str">
        <f>IF(ISBLANK(INDEX('Policy Characteristics'!L:L,MATCH($C1252,'Policy Characteristics'!$C:$C,0))),"",INDEX('Policy Characteristics'!L:L,MATCH($C1252,'Policy Characteristics'!$C:$C,0)))</f>
        <v>industry-elec-and-hydrogen.html</v>
      </c>
    </row>
    <row r="1253" spans="1:18" s="350" customFormat="1" ht="19.95" customHeight="1">
      <c r="A1253" s="363" t="str">
        <f>IF(ISBLANK(INDEX('Policy Characteristics'!A:A,MATCH($C1253,'Policy Characteristics'!$C:$C,0))),"",INDEX('Policy Characteristics'!A:A,MATCH($C1253,'Policy Characteristics'!$C:$C,0)))</f>
        <v>Industry</v>
      </c>
      <c r="B1253" s="375" t="str">
        <f>IF(ISBLANK(INDEX('Policy Characteristics'!B:B,MATCH($C1253,'Policy Characteristics'!$C:$C,0))),"",INDEX('Policy Characteristics'!B:B,MATCH($C1253,'Policy Characteristics'!$C:$C,0)))</f>
        <v>Hydrogen Combustion</v>
      </c>
      <c r="C1253" s="363" t="str">
        <f t="shared" si="47"/>
        <v>Fraction of Eligible Industrial Energy Use Shifted to Hydrogen</v>
      </c>
      <c r="D1253" s="356" t="s">
        <v>879</v>
      </c>
      <c r="E1253" t="s">
        <v>905</v>
      </c>
      <c r="F1253" t="s">
        <v>880</v>
      </c>
      <c r="G1253" s="255" t="s">
        <v>906</v>
      </c>
      <c r="H1253" s="18">
        <v>2173</v>
      </c>
      <c r="I1253" s="376" t="s">
        <v>731</v>
      </c>
      <c r="J1253" s="377" t="str">
        <f>IF(ISBLANK(INDEX('Policy Characteristics'!D:D,MATCH($C1253,'Policy Characteristics'!$C:$C,0))),"",INDEX('Policy Characteristics'!D:D,MATCH($C1253,'Policy Characteristics'!$C:$C,0)))</f>
        <v>Hydrogen Combustion</v>
      </c>
      <c r="K1253" s="363"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63" t="str">
        <f>IF(ISBLANK(INDEX('Policy Characteristics'!I:I,MATCH($C1253,'Policy Characteristics'!$C:$C,0))),"",INDEX('Policy Characteristics'!I:I,MATCH($C1253,'Policy Characteristics'!$C:$C,0)))</f>
        <v>% of fuel shifted</v>
      </c>
      <c r="P1253" s="363"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63" t="str">
        <f>IF(ISBLANK(INDEX('Policy Characteristics'!K:K,MATCH($C1253,'Policy Characteristics'!$C:$C,0))),"",INDEX('Policy Characteristics'!K:K,MATCH($C1253,'Policy Characteristics'!$C:$C,0)))</f>
        <v>industry-ag-main.html#fuel-switching</v>
      </c>
      <c r="R1253" s="363" t="str">
        <f>IF(ISBLANK(INDEX('Policy Characteristics'!L:L,MATCH($C1253,'Policy Characteristics'!$C:$C,0))),"",INDEX('Policy Characteristics'!L:L,MATCH($C1253,'Policy Characteristics'!$C:$C,0)))</f>
        <v>industry-elec-and-hydrogen.html</v>
      </c>
    </row>
    <row r="1254" spans="1:18" s="350" customFormat="1" ht="19.95" customHeight="1">
      <c r="A1254" s="363" t="str">
        <f>IF(ISBLANK(INDEX('Policy Characteristics'!A:A,MATCH($C1254,'Policy Characteristics'!$C:$C,0))),"",INDEX('Policy Characteristics'!A:A,MATCH($C1254,'Policy Characteristics'!$C:$C,0)))</f>
        <v>Industry</v>
      </c>
      <c r="B1254" s="375" t="str">
        <f>IF(ISBLANK(INDEX('Policy Characteristics'!B:B,MATCH($C1254,'Policy Characteristics'!$C:$C,0))),"",INDEX('Policy Characteristics'!B:B,MATCH($C1254,'Policy Characteristics'!$C:$C,0)))</f>
        <v>Hydrogen Combustion</v>
      </c>
      <c r="C1254" s="363" t="str">
        <f t="shared" si="47"/>
        <v>Fraction of Eligible Industrial Energy Use Shifted to Hydrogen</v>
      </c>
      <c r="D1254" s="356" t="s">
        <v>879</v>
      </c>
      <c r="E1254" t="s">
        <v>907</v>
      </c>
      <c r="F1254" t="s">
        <v>880</v>
      </c>
      <c r="G1254" s="255" t="s">
        <v>908</v>
      </c>
      <c r="H1254" s="18">
        <v>2174</v>
      </c>
      <c r="I1254" s="376" t="s">
        <v>741</v>
      </c>
      <c r="J1254" s="377" t="str">
        <f>IF(ISBLANK(INDEX('Policy Characteristics'!D:D,MATCH($C1254,'Policy Characteristics'!$C:$C,0))),"",INDEX('Policy Characteristics'!D:D,MATCH($C1254,'Policy Characteristics'!$C:$C,0)))</f>
        <v>Hydrogen Combustion</v>
      </c>
      <c r="K1254" s="363"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63" t="str">
        <f>IF(ISBLANK(INDEX('Policy Characteristics'!I:I,MATCH($C1254,'Policy Characteristics'!$C:$C,0))),"",INDEX('Policy Characteristics'!I:I,MATCH($C1254,'Policy Characteristics'!$C:$C,0)))</f>
        <v>% of fuel shifted</v>
      </c>
      <c r="P1254" s="363"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63" t="str">
        <f>IF(ISBLANK(INDEX('Policy Characteristics'!K:K,MATCH($C1254,'Policy Characteristics'!$C:$C,0))),"",INDEX('Policy Characteristics'!K:K,MATCH($C1254,'Policy Characteristics'!$C:$C,0)))</f>
        <v>industry-ag-main.html#fuel-switching</v>
      </c>
      <c r="R1254" s="363" t="str">
        <f>IF(ISBLANK(INDEX('Policy Characteristics'!L:L,MATCH($C1254,'Policy Characteristics'!$C:$C,0))),"",INDEX('Policy Characteristics'!L:L,MATCH($C1254,'Policy Characteristics'!$C:$C,0)))</f>
        <v>industry-elec-and-hydrogen.html</v>
      </c>
    </row>
    <row r="1255" spans="1:18" s="350" customFormat="1" ht="19.95" customHeight="1">
      <c r="A1255" s="363" t="str">
        <f>IF(ISBLANK(INDEX('Policy Characteristics'!A:A,MATCH($C1255,'Policy Characteristics'!$C:$C,0))),"",INDEX('Policy Characteristics'!A:A,MATCH($C1255,'Policy Characteristics'!$C:$C,0)))</f>
        <v>Industry</v>
      </c>
      <c r="B1255" s="375" t="str">
        <f>IF(ISBLANK(INDEX('Policy Characteristics'!B:B,MATCH($C1255,'Policy Characteristics'!$C:$C,0))),"",INDEX('Policy Characteristics'!B:B,MATCH($C1255,'Policy Characteristics'!$C:$C,0)))</f>
        <v>Hydrogen Combustion</v>
      </c>
      <c r="C1255" s="363" t="str">
        <f t="shared" si="47"/>
        <v>Fraction of Eligible Industrial Energy Use Shifted to Hydrogen</v>
      </c>
      <c r="D1255" s="356" t="s">
        <v>879</v>
      </c>
      <c r="E1255" t="s">
        <v>909</v>
      </c>
      <c r="F1255" t="s">
        <v>880</v>
      </c>
      <c r="G1255" s="255" t="s">
        <v>910</v>
      </c>
      <c r="H1255" s="18">
        <v>2175</v>
      </c>
      <c r="I1255" s="376" t="s">
        <v>741</v>
      </c>
      <c r="J1255" s="377" t="str">
        <f>IF(ISBLANK(INDEX('Policy Characteristics'!D:D,MATCH($C1255,'Policy Characteristics'!$C:$C,0))),"",INDEX('Policy Characteristics'!D:D,MATCH($C1255,'Policy Characteristics'!$C:$C,0)))</f>
        <v>Hydrogen Combustion</v>
      </c>
      <c r="K1255" s="363"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63" t="str">
        <f>IF(ISBLANK(INDEX('Policy Characteristics'!I:I,MATCH($C1255,'Policy Characteristics'!$C:$C,0))),"",INDEX('Policy Characteristics'!I:I,MATCH($C1255,'Policy Characteristics'!$C:$C,0)))</f>
        <v>% of fuel shifted</v>
      </c>
      <c r="P1255" s="363"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63" t="str">
        <f>IF(ISBLANK(INDEX('Policy Characteristics'!K:K,MATCH($C1255,'Policy Characteristics'!$C:$C,0))),"",INDEX('Policy Characteristics'!K:K,MATCH($C1255,'Policy Characteristics'!$C:$C,0)))</f>
        <v>industry-ag-main.html#fuel-switching</v>
      </c>
      <c r="R1255" s="363" t="str">
        <f>IF(ISBLANK(INDEX('Policy Characteristics'!L:L,MATCH($C1255,'Policy Characteristics'!$C:$C,0))),"",INDEX('Policy Characteristics'!L:L,MATCH($C1255,'Policy Characteristics'!$C:$C,0)))</f>
        <v>industry-elec-and-hydrogen.html</v>
      </c>
    </row>
    <row r="1256" spans="1:18" s="350" customFormat="1" ht="19.95" customHeight="1">
      <c r="A1256" s="363" t="str">
        <f>IF(ISBLANK(INDEX('Policy Characteristics'!A:A,MATCH($C1256,'Policy Characteristics'!$C:$C,0))),"",INDEX('Policy Characteristics'!A:A,MATCH($C1256,'Policy Characteristics'!$C:$C,0)))</f>
        <v>Industry</v>
      </c>
      <c r="B1256" s="375" t="str">
        <f>IF(ISBLANK(INDEX('Policy Characteristics'!B:B,MATCH($C1256,'Policy Characteristics'!$C:$C,0))),"",INDEX('Policy Characteristics'!B:B,MATCH($C1256,'Policy Characteristics'!$C:$C,0)))</f>
        <v>Hydrogen Combustion</v>
      </c>
      <c r="C1256" s="363" t="str">
        <f t="shared" si="47"/>
        <v>Fraction of Eligible Industrial Energy Use Shifted to Hydrogen</v>
      </c>
      <c r="D1256" s="356" t="s">
        <v>879</v>
      </c>
      <c r="E1256" t="s">
        <v>911</v>
      </c>
      <c r="F1256" t="s">
        <v>880</v>
      </c>
      <c r="G1256" s="255" t="s">
        <v>912</v>
      </c>
      <c r="H1256" s="18">
        <v>2176</v>
      </c>
      <c r="I1256" s="376" t="s">
        <v>741</v>
      </c>
      <c r="J1256" s="377" t="str">
        <f>IF(ISBLANK(INDEX('Policy Characteristics'!D:D,MATCH($C1256,'Policy Characteristics'!$C:$C,0))),"",INDEX('Policy Characteristics'!D:D,MATCH($C1256,'Policy Characteristics'!$C:$C,0)))</f>
        <v>Hydrogen Combustion</v>
      </c>
      <c r="K1256" s="363"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63" t="str">
        <f>IF(ISBLANK(INDEX('Policy Characteristics'!I:I,MATCH($C1256,'Policy Characteristics'!$C:$C,0))),"",INDEX('Policy Characteristics'!I:I,MATCH($C1256,'Policy Characteristics'!$C:$C,0)))</f>
        <v>% of fuel shifted</v>
      </c>
      <c r="P1256" s="363"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63" t="str">
        <f>IF(ISBLANK(INDEX('Policy Characteristics'!K:K,MATCH($C1256,'Policy Characteristics'!$C:$C,0))),"",INDEX('Policy Characteristics'!K:K,MATCH($C1256,'Policy Characteristics'!$C:$C,0)))</f>
        <v>industry-ag-main.html#fuel-switching</v>
      </c>
      <c r="R1256" s="363" t="str">
        <f>IF(ISBLANK(INDEX('Policy Characteristics'!L:L,MATCH($C1256,'Policy Characteristics'!$C:$C,0))),"",INDEX('Policy Characteristics'!L:L,MATCH($C1256,'Policy Characteristics'!$C:$C,0)))</f>
        <v>industry-elec-and-hydrogen.html</v>
      </c>
    </row>
    <row r="1257" spans="1:18" s="350" customFormat="1" ht="19.95" customHeight="1">
      <c r="A1257" s="363" t="str">
        <f>IF(ISBLANK(INDEX('Policy Characteristics'!A:A,MATCH($C1257,'Policy Characteristics'!$C:$C,0))),"",INDEX('Policy Characteristics'!A:A,MATCH($C1257,'Policy Characteristics'!$C:$C,0)))</f>
        <v>Industry</v>
      </c>
      <c r="B1257" s="375" t="str">
        <f>IF(ISBLANK(INDEX('Policy Characteristics'!B:B,MATCH($C1257,'Policy Characteristics'!$C:$C,0))),"",INDEX('Policy Characteristics'!B:B,MATCH($C1257,'Policy Characteristics'!$C:$C,0)))</f>
        <v>Hydrogen Combustion</v>
      </c>
      <c r="C1257" s="363" t="str">
        <f t="shared" si="47"/>
        <v>Fraction of Eligible Industrial Energy Use Shifted to Hydrogen</v>
      </c>
      <c r="D1257" s="356" t="s">
        <v>879</v>
      </c>
      <c r="E1257" t="s">
        <v>913</v>
      </c>
      <c r="F1257" t="s">
        <v>880</v>
      </c>
      <c r="G1257" s="255" t="s">
        <v>913</v>
      </c>
      <c r="H1257" s="18">
        <v>2177</v>
      </c>
      <c r="I1257" s="376" t="s">
        <v>741</v>
      </c>
      <c r="J1257" s="377" t="str">
        <f>IF(ISBLANK(INDEX('Policy Characteristics'!D:D,MATCH($C1257,'Policy Characteristics'!$C:$C,0))),"",INDEX('Policy Characteristics'!D:D,MATCH($C1257,'Policy Characteristics'!$C:$C,0)))</f>
        <v>Hydrogen Combustion</v>
      </c>
      <c r="K1257" s="363"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63" t="str">
        <f>IF(ISBLANK(INDEX('Policy Characteristics'!I:I,MATCH($C1257,'Policy Characteristics'!$C:$C,0))),"",INDEX('Policy Characteristics'!I:I,MATCH($C1257,'Policy Characteristics'!$C:$C,0)))</f>
        <v>% of fuel shifted</v>
      </c>
      <c r="P1257" s="363"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63" t="str">
        <f>IF(ISBLANK(INDEX('Policy Characteristics'!K:K,MATCH($C1257,'Policy Characteristics'!$C:$C,0))),"",INDEX('Policy Characteristics'!K:K,MATCH($C1257,'Policy Characteristics'!$C:$C,0)))</f>
        <v>industry-ag-main.html#fuel-switching</v>
      </c>
      <c r="R1257" s="363" t="str">
        <f>IF(ISBLANK(INDEX('Policy Characteristics'!L:L,MATCH($C1257,'Policy Characteristics'!$C:$C,0))),"",INDEX('Policy Characteristics'!L:L,MATCH($C1257,'Policy Characteristics'!$C:$C,0)))</f>
        <v>industry-elec-and-hydrogen.html</v>
      </c>
    </row>
    <row r="1258" spans="1:18" s="350" customFormat="1" ht="19.95" customHeight="1">
      <c r="A1258" s="363" t="str">
        <f>IF(ISBLANK(INDEX('Policy Characteristics'!A:A,MATCH($C1258,'Policy Characteristics'!$C:$C,0))),"",INDEX('Policy Characteristics'!A:A,MATCH($C1258,'Policy Characteristics'!$C:$C,0)))</f>
        <v>Industry</v>
      </c>
      <c r="B1258" s="375" t="str">
        <f>IF(ISBLANK(INDEX('Policy Characteristics'!B:B,MATCH($C1258,'Policy Characteristics'!$C:$C,0))),"",INDEX('Policy Characteristics'!B:B,MATCH($C1258,'Policy Characteristics'!$C:$C,0)))</f>
        <v>Hydrogen Combustion</v>
      </c>
      <c r="C1258" s="363" t="str">
        <f t="shared" si="47"/>
        <v>Fraction of Eligible Industrial Energy Use Shifted to Hydrogen</v>
      </c>
      <c r="D1258" s="356" t="s">
        <v>881</v>
      </c>
      <c r="E1258" t="s">
        <v>899</v>
      </c>
      <c r="F1258" t="s">
        <v>882</v>
      </c>
      <c r="G1258" s="255" t="s">
        <v>900</v>
      </c>
      <c r="H1258" s="18">
        <v>2178</v>
      </c>
      <c r="I1258" s="376" t="s">
        <v>731</v>
      </c>
      <c r="J1258" s="377" t="str">
        <f>IF(ISBLANK(INDEX('Policy Characteristics'!D:D,MATCH($C1258,'Policy Characteristics'!$C:$C,0))),"",INDEX('Policy Characteristics'!D:D,MATCH($C1258,'Policy Characteristics'!$C:$C,0)))</f>
        <v>Hydrogen Combustion</v>
      </c>
      <c r="K1258" s="363"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63" t="str">
        <f>IF(ISBLANK(INDEX('Policy Characteristics'!I:I,MATCH($C1258,'Policy Characteristics'!$C:$C,0))),"",INDEX('Policy Characteristics'!I:I,MATCH($C1258,'Policy Characteristics'!$C:$C,0)))</f>
        <v>% of fuel shifted</v>
      </c>
      <c r="P1258" s="363"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63" t="str">
        <f>IF(ISBLANK(INDEX('Policy Characteristics'!K:K,MATCH($C1258,'Policy Characteristics'!$C:$C,0))),"",INDEX('Policy Characteristics'!K:K,MATCH($C1258,'Policy Characteristics'!$C:$C,0)))</f>
        <v>industry-ag-main.html#fuel-switching</v>
      </c>
      <c r="R1258" s="363" t="str">
        <f>IF(ISBLANK(INDEX('Policy Characteristics'!L:L,MATCH($C1258,'Policy Characteristics'!$C:$C,0))),"",INDEX('Policy Characteristics'!L:L,MATCH($C1258,'Policy Characteristics'!$C:$C,0)))</f>
        <v>industry-elec-and-hydrogen.html</v>
      </c>
    </row>
    <row r="1259" spans="1:18" s="350" customFormat="1" ht="19.95" customHeight="1">
      <c r="A1259" s="363" t="str">
        <f>IF(ISBLANK(INDEX('Policy Characteristics'!A:A,MATCH($C1259,'Policy Characteristics'!$C:$C,0))),"",INDEX('Policy Characteristics'!A:A,MATCH($C1259,'Policy Characteristics'!$C:$C,0)))</f>
        <v>Industry</v>
      </c>
      <c r="B1259" s="375" t="str">
        <f>IF(ISBLANK(INDEX('Policy Characteristics'!B:B,MATCH($C1259,'Policy Characteristics'!$C:$C,0))),"",INDEX('Policy Characteristics'!B:B,MATCH($C1259,'Policy Characteristics'!$C:$C,0)))</f>
        <v>Hydrogen Combustion</v>
      </c>
      <c r="C1259" s="363" t="str">
        <f t="shared" si="47"/>
        <v>Fraction of Eligible Industrial Energy Use Shifted to Hydrogen</v>
      </c>
      <c r="D1259" s="356" t="s">
        <v>881</v>
      </c>
      <c r="E1259" t="s">
        <v>901</v>
      </c>
      <c r="F1259" t="s">
        <v>882</v>
      </c>
      <c r="G1259" s="255" t="s">
        <v>902</v>
      </c>
      <c r="H1259" s="18">
        <v>2179</v>
      </c>
      <c r="I1259" s="376" t="s">
        <v>731</v>
      </c>
      <c r="J1259" s="377" t="str">
        <f>IF(ISBLANK(INDEX('Policy Characteristics'!D:D,MATCH($C1259,'Policy Characteristics'!$C:$C,0))),"",INDEX('Policy Characteristics'!D:D,MATCH($C1259,'Policy Characteristics'!$C:$C,0)))</f>
        <v>Hydrogen Combustion</v>
      </c>
      <c r="K1259" s="363"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63" t="str">
        <f>IF(ISBLANK(INDEX('Policy Characteristics'!I:I,MATCH($C1259,'Policy Characteristics'!$C:$C,0))),"",INDEX('Policy Characteristics'!I:I,MATCH($C1259,'Policy Characteristics'!$C:$C,0)))</f>
        <v>% of fuel shifted</v>
      </c>
      <c r="P1259" s="363"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63" t="str">
        <f>IF(ISBLANK(INDEX('Policy Characteristics'!K:K,MATCH($C1259,'Policy Characteristics'!$C:$C,0))),"",INDEX('Policy Characteristics'!K:K,MATCH($C1259,'Policy Characteristics'!$C:$C,0)))</f>
        <v>industry-ag-main.html#fuel-switching</v>
      </c>
      <c r="R1259" s="363" t="str">
        <f>IF(ISBLANK(INDEX('Policy Characteristics'!L:L,MATCH($C1259,'Policy Characteristics'!$C:$C,0))),"",INDEX('Policy Characteristics'!L:L,MATCH($C1259,'Policy Characteristics'!$C:$C,0)))</f>
        <v>industry-elec-and-hydrogen.html</v>
      </c>
    </row>
    <row r="1260" spans="1:18" s="350" customFormat="1" ht="19.95" customHeight="1">
      <c r="A1260" s="363" t="str">
        <f>IF(ISBLANK(INDEX('Policy Characteristics'!A:A,MATCH($C1260,'Policy Characteristics'!$C:$C,0))),"",INDEX('Policy Characteristics'!A:A,MATCH($C1260,'Policy Characteristics'!$C:$C,0)))</f>
        <v>Industry</v>
      </c>
      <c r="B1260" s="375" t="str">
        <f>IF(ISBLANK(INDEX('Policy Characteristics'!B:B,MATCH($C1260,'Policy Characteristics'!$C:$C,0))),"",INDEX('Policy Characteristics'!B:B,MATCH($C1260,'Policy Characteristics'!$C:$C,0)))</f>
        <v>Hydrogen Combustion</v>
      </c>
      <c r="C1260" s="363" t="str">
        <f t="shared" si="47"/>
        <v>Fraction of Eligible Industrial Energy Use Shifted to Hydrogen</v>
      </c>
      <c r="D1260" s="356" t="s">
        <v>881</v>
      </c>
      <c r="E1260" t="s">
        <v>903</v>
      </c>
      <c r="F1260" t="s">
        <v>882</v>
      </c>
      <c r="G1260" s="255" t="s">
        <v>904</v>
      </c>
      <c r="H1260" s="18">
        <v>2180</v>
      </c>
      <c r="I1260" s="376" t="s">
        <v>731</v>
      </c>
      <c r="J1260" s="377" t="str">
        <f>IF(ISBLANK(INDEX('Policy Characteristics'!D:D,MATCH($C1260,'Policy Characteristics'!$C:$C,0))),"",INDEX('Policy Characteristics'!D:D,MATCH($C1260,'Policy Characteristics'!$C:$C,0)))</f>
        <v>Hydrogen Combustion</v>
      </c>
      <c r="K1260" s="363"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63" t="str">
        <f>IF(ISBLANK(INDEX('Policy Characteristics'!I:I,MATCH($C1260,'Policy Characteristics'!$C:$C,0))),"",INDEX('Policy Characteristics'!I:I,MATCH($C1260,'Policy Characteristics'!$C:$C,0)))</f>
        <v>% of fuel shifted</v>
      </c>
      <c r="P1260" s="363"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63" t="str">
        <f>IF(ISBLANK(INDEX('Policy Characteristics'!K:K,MATCH($C1260,'Policy Characteristics'!$C:$C,0))),"",INDEX('Policy Characteristics'!K:K,MATCH($C1260,'Policy Characteristics'!$C:$C,0)))</f>
        <v>industry-ag-main.html#fuel-switching</v>
      </c>
      <c r="R1260" s="363" t="str">
        <f>IF(ISBLANK(INDEX('Policy Characteristics'!L:L,MATCH($C1260,'Policy Characteristics'!$C:$C,0))),"",INDEX('Policy Characteristics'!L:L,MATCH($C1260,'Policy Characteristics'!$C:$C,0)))</f>
        <v>industry-elec-and-hydrogen.html</v>
      </c>
    </row>
    <row r="1261" spans="1:18" s="350" customFormat="1" ht="19.95" customHeight="1">
      <c r="A1261" s="363" t="str">
        <f>IF(ISBLANK(INDEX('Policy Characteristics'!A:A,MATCH($C1261,'Policy Characteristics'!$C:$C,0))),"",INDEX('Policy Characteristics'!A:A,MATCH($C1261,'Policy Characteristics'!$C:$C,0)))</f>
        <v>Industry</v>
      </c>
      <c r="B1261" s="375" t="str">
        <f>IF(ISBLANK(INDEX('Policy Characteristics'!B:B,MATCH($C1261,'Policy Characteristics'!$C:$C,0))),"",INDEX('Policy Characteristics'!B:B,MATCH($C1261,'Policy Characteristics'!$C:$C,0)))</f>
        <v>Hydrogen Combustion</v>
      </c>
      <c r="C1261" s="363" t="str">
        <f t="shared" si="47"/>
        <v>Fraction of Eligible Industrial Energy Use Shifted to Hydrogen</v>
      </c>
      <c r="D1261" s="356" t="s">
        <v>881</v>
      </c>
      <c r="E1261" t="s">
        <v>905</v>
      </c>
      <c r="F1261" t="s">
        <v>882</v>
      </c>
      <c r="G1261" s="255" t="s">
        <v>906</v>
      </c>
      <c r="H1261" s="18">
        <v>2181</v>
      </c>
      <c r="I1261" s="376" t="s">
        <v>731</v>
      </c>
      <c r="J1261" s="377" t="str">
        <f>IF(ISBLANK(INDEX('Policy Characteristics'!D:D,MATCH($C1261,'Policy Characteristics'!$C:$C,0))),"",INDEX('Policy Characteristics'!D:D,MATCH($C1261,'Policy Characteristics'!$C:$C,0)))</f>
        <v>Hydrogen Combustion</v>
      </c>
      <c r="K1261" s="363"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63" t="str">
        <f>IF(ISBLANK(INDEX('Policy Characteristics'!I:I,MATCH($C1261,'Policy Characteristics'!$C:$C,0))),"",INDEX('Policy Characteristics'!I:I,MATCH($C1261,'Policy Characteristics'!$C:$C,0)))</f>
        <v>% of fuel shifted</v>
      </c>
      <c r="P1261" s="363"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63" t="str">
        <f>IF(ISBLANK(INDEX('Policy Characteristics'!K:K,MATCH($C1261,'Policy Characteristics'!$C:$C,0))),"",INDEX('Policy Characteristics'!K:K,MATCH($C1261,'Policy Characteristics'!$C:$C,0)))</f>
        <v>industry-ag-main.html#fuel-switching</v>
      </c>
      <c r="R1261" s="363" t="str">
        <f>IF(ISBLANK(INDEX('Policy Characteristics'!L:L,MATCH($C1261,'Policy Characteristics'!$C:$C,0))),"",INDEX('Policy Characteristics'!L:L,MATCH($C1261,'Policy Characteristics'!$C:$C,0)))</f>
        <v>industry-elec-and-hydrogen.html</v>
      </c>
    </row>
    <row r="1262" spans="1:18" s="350" customFormat="1" ht="19.95" customHeight="1">
      <c r="A1262" s="363" t="str">
        <f>IF(ISBLANK(INDEX('Policy Characteristics'!A:A,MATCH($C1262,'Policy Characteristics'!$C:$C,0))),"",INDEX('Policy Characteristics'!A:A,MATCH($C1262,'Policy Characteristics'!$C:$C,0)))</f>
        <v>Industry</v>
      </c>
      <c r="B1262" s="375" t="str">
        <f>IF(ISBLANK(INDEX('Policy Characteristics'!B:B,MATCH($C1262,'Policy Characteristics'!$C:$C,0))),"",INDEX('Policy Characteristics'!B:B,MATCH($C1262,'Policy Characteristics'!$C:$C,0)))</f>
        <v>Hydrogen Combustion</v>
      </c>
      <c r="C1262" s="363" t="str">
        <f t="shared" si="47"/>
        <v>Fraction of Eligible Industrial Energy Use Shifted to Hydrogen</v>
      </c>
      <c r="D1262" s="356" t="s">
        <v>881</v>
      </c>
      <c r="E1262" t="s">
        <v>907</v>
      </c>
      <c r="F1262" t="s">
        <v>882</v>
      </c>
      <c r="G1262" s="255" t="s">
        <v>908</v>
      </c>
      <c r="H1262" s="18">
        <v>2182</v>
      </c>
      <c r="I1262" s="376" t="s">
        <v>741</v>
      </c>
      <c r="J1262" s="377" t="str">
        <f>IF(ISBLANK(INDEX('Policy Characteristics'!D:D,MATCH($C1262,'Policy Characteristics'!$C:$C,0))),"",INDEX('Policy Characteristics'!D:D,MATCH($C1262,'Policy Characteristics'!$C:$C,0)))</f>
        <v>Hydrogen Combustion</v>
      </c>
      <c r="K1262" s="363"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63" t="str">
        <f>IF(ISBLANK(INDEX('Policy Characteristics'!I:I,MATCH($C1262,'Policy Characteristics'!$C:$C,0))),"",INDEX('Policy Characteristics'!I:I,MATCH($C1262,'Policy Characteristics'!$C:$C,0)))</f>
        <v>% of fuel shifted</v>
      </c>
      <c r="P1262" s="363"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63" t="str">
        <f>IF(ISBLANK(INDEX('Policy Characteristics'!K:K,MATCH($C1262,'Policy Characteristics'!$C:$C,0))),"",INDEX('Policy Characteristics'!K:K,MATCH($C1262,'Policy Characteristics'!$C:$C,0)))</f>
        <v>industry-ag-main.html#fuel-switching</v>
      </c>
      <c r="R1262" s="363" t="str">
        <f>IF(ISBLANK(INDEX('Policy Characteristics'!L:L,MATCH($C1262,'Policy Characteristics'!$C:$C,0))),"",INDEX('Policy Characteristics'!L:L,MATCH($C1262,'Policy Characteristics'!$C:$C,0)))</f>
        <v>industry-elec-and-hydrogen.html</v>
      </c>
    </row>
    <row r="1263" spans="1:18" s="350" customFormat="1" ht="19.95" customHeight="1">
      <c r="A1263" s="363" t="str">
        <f>IF(ISBLANK(INDEX('Policy Characteristics'!A:A,MATCH($C1263,'Policy Characteristics'!$C:$C,0))),"",INDEX('Policy Characteristics'!A:A,MATCH($C1263,'Policy Characteristics'!$C:$C,0)))</f>
        <v>Industry</v>
      </c>
      <c r="B1263" s="375" t="str">
        <f>IF(ISBLANK(INDEX('Policy Characteristics'!B:B,MATCH($C1263,'Policy Characteristics'!$C:$C,0))),"",INDEX('Policy Characteristics'!B:B,MATCH($C1263,'Policy Characteristics'!$C:$C,0)))</f>
        <v>Hydrogen Combustion</v>
      </c>
      <c r="C1263" s="363" t="str">
        <f t="shared" si="47"/>
        <v>Fraction of Eligible Industrial Energy Use Shifted to Hydrogen</v>
      </c>
      <c r="D1263" s="356" t="s">
        <v>881</v>
      </c>
      <c r="E1263" t="s">
        <v>909</v>
      </c>
      <c r="F1263" t="s">
        <v>882</v>
      </c>
      <c r="G1263" s="255" t="s">
        <v>910</v>
      </c>
      <c r="H1263" s="18">
        <v>2183</v>
      </c>
      <c r="I1263" s="376" t="s">
        <v>731</v>
      </c>
      <c r="J1263" s="377" t="str">
        <f>IF(ISBLANK(INDEX('Policy Characteristics'!D:D,MATCH($C1263,'Policy Characteristics'!$C:$C,0))),"",INDEX('Policy Characteristics'!D:D,MATCH($C1263,'Policy Characteristics'!$C:$C,0)))</f>
        <v>Hydrogen Combustion</v>
      </c>
      <c r="K1263" s="363"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63" t="str">
        <f>IF(ISBLANK(INDEX('Policy Characteristics'!I:I,MATCH($C1263,'Policy Characteristics'!$C:$C,0))),"",INDEX('Policy Characteristics'!I:I,MATCH($C1263,'Policy Characteristics'!$C:$C,0)))</f>
        <v>% of fuel shifted</v>
      </c>
      <c r="P1263" s="363"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63" t="str">
        <f>IF(ISBLANK(INDEX('Policy Characteristics'!K:K,MATCH($C1263,'Policy Characteristics'!$C:$C,0))),"",INDEX('Policy Characteristics'!K:K,MATCH($C1263,'Policy Characteristics'!$C:$C,0)))</f>
        <v>industry-ag-main.html#fuel-switching</v>
      </c>
      <c r="R1263" s="363" t="str">
        <f>IF(ISBLANK(INDEX('Policy Characteristics'!L:L,MATCH($C1263,'Policy Characteristics'!$C:$C,0))),"",INDEX('Policy Characteristics'!L:L,MATCH($C1263,'Policy Characteristics'!$C:$C,0)))</f>
        <v>industry-elec-and-hydrogen.html</v>
      </c>
    </row>
    <row r="1264" spans="1:18" s="350" customFormat="1" ht="19.95" customHeight="1">
      <c r="A1264" s="363" t="str">
        <f>IF(ISBLANK(INDEX('Policy Characteristics'!A:A,MATCH($C1264,'Policy Characteristics'!$C:$C,0))),"",INDEX('Policy Characteristics'!A:A,MATCH($C1264,'Policy Characteristics'!$C:$C,0)))</f>
        <v>Industry</v>
      </c>
      <c r="B1264" s="375" t="str">
        <f>IF(ISBLANK(INDEX('Policy Characteristics'!B:B,MATCH($C1264,'Policy Characteristics'!$C:$C,0))),"",INDEX('Policy Characteristics'!B:B,MATCH($C1264,'Policy Characteristics'!$C:$C,0)))</f>
        <v>Hydrogen Combustion</v>
      </c>
      <c r="C1264" s="363" t="str">
        <f t="shared" si="47"/>
        <v>Fraction of Eligible Industrial Energy Use Shifted to Hydrogen</v>
      </c>
      <c r="D1264" s="356" t="s">
        <v>881</v>
      </c>
      <c r="E1264" t="s">
        <v>911</v>
      </c>
      <c r="F1264" t="s">
        <v>882</v>
      </c>
      <c r="G1264" s="255" t="s">
        <v>912</v>
      </c>
      <c r="H1264" s="18">
        <v>2184</v>
      </c>
      <c r="I1264" s="376" t="s">
        <v>741</v>
      </c>
      <c r="J1264" s="377" t="str">
        <f>IF(ISBLANK(INDEX('Policy Characteristics'!D:D,MATCH($C1264,'Policy Characteristics'!$C:$C,0))),"",INDEX('Policy Characteristics'!D:D,MATCH($C1264,'Policy Characteristics'!$C:$C,0)))</f>
        <v>Hydrogen Combustion</v>
      </c>
      <c r="K1264" s="363"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63" t="str">
        <f>IF(ISBLANK(INDEX('Policy Characteristics'!I:I,MATCH($C1264,'Policy Characteristics'!$C:$C,0))),"",INDEX('Policy Characteristics'!I:I,MATCH($C1264,'Policy Characteristics'!$C:$C,0)))</f>
        <v>% of fuel shifted</v>
      </c>
      <c r="P1264" s="363"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63" t="str">
        <f>IF(ISBLANK(INDEX('Policy Characteristics'!K:K,MATCH($C1264,'Policy Characteristics'!$C:$C,0))),"",INDEX('Policy Characteristics'!K:K,MATCH($C1264,'Policy Characteristics'!$C:$C,0)))</f>
        <v>industry-ag-main.html#fuel-switching</v>
      </c>
      <c r="R1264" s="363" t="str">
        <f>IF(ISBLANK(INDEX('Policy Characteristics'!L:L,MATCH($C1264,'Policy Characteristics'!$C:$C,0))),"",INDEX('Policy Characteristics'!L:L,MATCH($C1264,'Policy Characteristics'!$C:$C,0)))</f>
        <v>industry-elec-and-hydrogen.html</v>
      </c>
    </row>
    <row r="1265" spans="1:18" s="350" customFormat="1" ht="19.95" customHeight="1">
      <c r="A1265" s="363" t="str">
        <f>IF(ISBLANK(INDEX('Policy Characteristics'!A:A,MATCH($C1265,'Policy Characteristics'!$C:$C,0))),"",INDEX('Policy Characteristics'!A:A,MATCH($C1265,'Policy Characteristics'!$C:$C,0)))</f>
        <v>Industry</v>
      </c>
      <c r="B1265" s="375" t="str">
        <f>IF(ISBLANK(INDEX('Policy Characteristics'!B:B,MATCH($C1265,'Policy Characteristics'!$C:$C,0))),"",INDEX('Policy Characteristics'!B:B,MATCH($C1265,'Policy Characteristics'!$C:$C,0)))</f>
        <v>Hydrogen Combustion</v>
      </c>
      <c r="C1265" s="363" t="str">
        <f t="shared" si="47"/>
        <v>Fraction of Eligible Industrial Energy Use Shifted to Hydrogen</v>
      </c>
      <c r="D1265" s="356" t="s">
        <v>881</v>
      </c>
      <c r="E1265" t="s">
        <v>913</v>
      </c>
      <c r="F1265" t="s">
        <v>882</v>
      </c>
      <c r="G1265" s="255" t="s">
        <v>913</v>
      </c>
      <c r="H1265" s="18">
        <v>2185</v>
      </c>
      <c r="I1265" s="376" t="s">
        <v>731</v>
      </c>
      <c r="J1265" s="377" t="str">
        <f>IF(ISBLANK(INDEX('Policy Characteristics'!D:D,MATCH($C1265,'Policy Characteristics'!$C:$C,0))),"",INDEX('Policy Characteristics'!D:D,MATCH($C1265,'Policy Characteristics'!$C:$C,0)))</f>
        <v>Hydrogen Combustion</v>
      </c>
      <c r="K1265" s="363"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63" t="str">
        <f>IF(ISBLANK(INDEX('Policy Characteristics'!I:I,MATCH($C1265,'Policy Characteristics'!$C:$C,0))),"",INDEX('Policy Characteristics'!I:I,MATCH($C1265,'Policy Characteristics'!$C:$C,0)))</f>
        <v>% of fuel shifted</v>
      </c>
      <c r="P1265" s="363"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63" t="str">
        <f>IF(ISBLANK(INDEX('Policy Characteristics'!K:K,MATCH($C1265,'Policy Characteristics'!$C:$C,0))),"",INDEX('Policy Characteristics'!K:K,MATCH($C1265,'Policy Characteristics'!$C:$C,0)))</f>
        <v>industry-ag-main.html#fuel-switching</v>
      </c>
      <c r="R1265" s="363" t="str">
        <f>IF(ISBLANK(INDEX('Policy Characteristics'!L:L,MATCH($C1265,'Policy Characteristics'!$C:$C,0))),"",INDEX('Policy Characteristics'!L:L,MATCH($C1265,'Policy Characteristics'!$C:$C,0)))</f>
        <v>industry-elec-and-hydrogen.html</v>
      </c>
    </row>
    <row r="1266" spans="1:18" s="350" customFormat="1" ht="19.95" customHeight="1">
      <c r="A1266" s="363" t="str">
        <f>IF(ISBLANK(INDEX('Policy Characteristics'!A:A,MATCH($C1266,'Policy Characteristics'!$C:$C,0))),"",INDEX('Policy Characteristics'!A:A,MATCH($C1266,'Policy Characteristics'!$C:$C,0)))</f>
        <v>Industry</v>
      </c>
      <c r="B1266" s="375" t="str">
        <f>IF(ISBLANK(INDEX('Policy Characteristics'!B:B,MATCH($C1266,'Policy Characteristics'!$C:$C,0))),"",INDEX('Policy Characteristics'!B:B,MATCH($C1266,'Policy Characteristics'!$C:$C,0)))</f>
        <v>Hydrogen Combustion</v>
      </c>
      <c r="C1266" s="363" t="str">
        <f t="shared" si="47"/>
        <v>Fraction of Eligible Industrial Energy Use Shifted to Hydrogen</v>
      </c>
      <c r="D1266" s="356" t="s">
        <v>883</v>
      </c>
      <c r="E1266" t="s">
        <v>899</v>
      </c>
      <c r="F1266" t="s">
        <v>884</v>
      </c>
      <c r="G1266" s="255" t="s">
        <v>900</v>
      </c>
      <c r="H1266" s="18">
        <v>2186</v>
      </c>
      <c r="I1266" s="376" t="s">
        <v>731</v>
      </c>
      <c r="J1266" s="377" t="str">
        <f>IF(ISBLANK(INDEX('Policy Characteristics'!D:D,MATCH($C1266,'Policy Characteristics'!$C:$C,0))),"",INDEX('Policy Characteristics'!D:D,MATCH($C1266,'Policy Characteristics'!$C:$C,0)))</f>
        <v>Hydrogen Combustion</v>
      </c>
      <c r="K1266" s="363"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63" t="str">
        <f>IF(ISBLANK(INDEX('Policy Characteristics'!I:I,MATCH($C1266,'Policy Characteristics'!$C:$C,0))),"",INDEX('Policy Characteristics'!I:I,MATCH($C1266,'Policy Characteristics'!$C:$C,0)))</f>
        <v>% of fuel shifted</v>
      </c>
      <c r="P1266" s="363"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63" t="str">
        <f>IF(ISBLANK(INDEX('Policy Characteristics'!K:K,MATCH($C1266,'Policy Characteristics'!$C:$C,0))),"",INDEX('Policy Characteristics'!K:K,MATCH($C1266,'Policy Characteristics'!$C:$C,0)))</f>
        <v>industry-ag-main.html#fuel-switching</v>
      </c>
      <c r="R1266" s="363" t="str">
        <f>IF(ISBLANK(INDEX('Policy Characteristics'!L:L,MATCH($C1266,'Policy Characteristics'!$C:$C,0))),"",INDEX('Policy Characteristics'!L:L,MATCH($C1266,'Policy Characteristics'!$C:$C,0)))</f>
        <v>industry-elec-and-hydrogen.html</v>
      </c>
    </row>
    <row r="1267" spans="1:18" s="350" customFormat="1" ht="19.95" customHeight="1">
      <c r="A1267" s="363" t="str">
        <f>IF(ISBLANK(INDEX('Policy Characteristics'!A:A,MATCH($C1267,'Policy Characteristics'!$C:$C,0))),"",INDEX('Policy Characteristics'!A:A,MATCH($C1267,'Policy Characteristics'!$C:$C,0)))</f>
        <v>Industry</v>
      </c>
      <c r="B1267" s="375" t="str">
        <f>IF(ISBLANK(INDEX('Policy Characteristics'!B:B,MATCH($C1267,'Policy Characteristics'!$C:$C,0))),"",INDEX('Policy Characteristics'!B:B,MATCH($C1267,'Policy Characteristics'!$C:$C,0)))</f>
        <v>Hydrogen Combustion</v>
      </c>
      <c r="C1267" s="363" t="str">
        <f t="shared" si="47"/>
        <v>Fraction of Eligible Industrial Energy Use Shifted to Hydrogen</v>
      </c>
      <c r="D1267" s="356" t="s">
        <v>883</v>
      </c>
      <c r="E1267" t="s">
        <v>901</v>
      </c>
      <c r="F1267" t="s">
        <v>884</v>
      </c>
      <c r="G1267" s="255" t="s">
        <v>902</v>
      </c>
      <c r="H1267" s="18">
        <v>2187</v>
      </c>
      <c r="I1267" s="376" t="s">
        <v>731</v>
      </c>
      <c r="J1267" s="377" t="str">
        <f>IF(ISBLANK(INDEX('Policy Characteristics'!D:D,MATCH($C1267,'Policy Characteristics'!$C:$C,0))),"",INDEX('Policy Characteristics'!D:D,MATCH($C1267,'Policy Characteristics'!$C:$C,0)))</f>
        <v>Hydrogen Combustion</v>
      </c>
      <c r="K1267" s="363"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63" t="str">
        <f>IF(ISBLANK(INDEX('Policy Characteristics'!I:I,MATCH($C1267,'Policy Characteristics'!$C:$C,0))),"",INDEX('Policy Characteristics'!I:I,MATCH($C1267,'Policy Characteristics'!$C:$C,0)))</f>
        <v>% of fuel shifted</v>
      </c>
      <c r="P1267" s="363"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63" t="str">
        <f>IF(ISBLANK(INDEX('Policy Characteristics'!K:K,MATCH($C1267,'Policy Characteristics'!$C:$C,0))),"",INDEX('Policy Characteristics'!K:K,MATCH($C1267,'Policy Characteristics'!$C:$C,0)))</f>
        <v>industry-ag-main.html#fuel-switching</v>
      </c>
      <c r="R1267" s="363" t="str">
        <f>IF(ISBLANK(INDEX('Policy Characteristics'!L:L,MATCH($C1267,'Policy Characteristics'!$C:$C,0))),"",INDEX('Policy Characteristics'!L:L,MATCH($C1267,'Policy Characteristics'!$C:$C,0)))</f>
        <v>industry-elec-and-hydrogen.html</v>
      </c>
    </row>
    <row r="1268" spans="1:18" s="350" customFormat="1" ht="19.95" customHeight="1">
      <c r="A1268" s="363" t="str">
        <f>IF(ISBLANK(INDEX('Policy Characteristics'!A:A,MATCH($C1268,'Policy Characteristics'!$C:$C,0))),"",INDEX('Policy Characteristics'!A:A,MATCH($C1268,'Policy Characteristics'!$C:$C,0)))</f>
        <v>Industry</v>
      </c>
      <c r="B1268" s="375" t="str">
        <f>IF(ISBLANK(INDEX('Policy Characteristics'!B:B,MATCH($C1268,'Policy Characteristics'!$C:$C,0))),"",INDEX('Policy Characteristics'!B:B,MATCH($C1268,'Policy Characteristics'!$C:$C,0)))</f>
        <v>Hydrogen Combustion</v>
      </c>
      <c r="C1268" s="363" t="str">
        <f t="shared" si="47"/>
        <v>Fraction of Eligible Industrial Energy Use Shifted to Hydrogen</v>
      </c>
      <c r="D1268" s="356" t="s">
        <v>883</v>
      </c>
      <c r="E1268" t="s">
        <v>903</v>
      </c>
      <c r="F1268" t="s">
        <v>884</v>
      </c>
      <c r="G1268" s="255" t="s">
        <v>904</v>
      </c>
      <c r="H1268" s="18">
        <v>2188</v>
      </c>
      <c r="I1268" s="376" t="s">
        <v>731</v>
      </c>
      <c r="J1268" s="377" t="str">
        <f>IF(ISBLANK(INDEX('Policy Characteristics'!D:D,MATCH($C1268,'Policy Characteristics'!$C:$C,0))),"",INDEX('Policy Characteristics'!D:D,MATCH($C1268,'Policy Characteristics'!$C:$C,0)))</f>
        <v>Hydrogen Combustion</v>
      </c>
      <c r="K1268" s="363"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63" t="str">
        <f>IF(ISBLANK(INDEX('Policy Characteristics'!I:I,MATCH($C1268,'Policy Characteristics'!$C:$C,0))),"",INDEX('Policy Characteristics'!I:I,MATCH($C1268,'Policy Characteristics'!$C:$C,0)))</f>
        <v>% of fuel shifted</v>
      </c>
      <c r="P1268" s="363"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63" t="str">
        <f>IF(ISBLANK(INDEX('Policy Characteristics'!K:K,MATCH($C1268,'Policy Characteristics'!$C:$C,0))),"",INDEX('Policy Characteristics'!K:K,MATCH($C1268,'Policy Characteristics'!$C:$C,0)))</f>
        <v>industry-ag-main.html#fuel-switching</v>
      </c>
      <c r="R1268" s="363" t="str">
        <f>IF(ISBLANK(INDEX('Policy Characteristics'!L:L,MATCH($C1268,'Policy Characteristics'!$C:$C,0))),"",INDEX('Policy Characteristics'!L:L,MATCH($C1268,'Policy Characteristics'!$C:$C,0)))</f>
        <v>industry-elec-and-hydrogen.html</v>
      </c>
    </row>
    <row r="1269" spans="1:18" s="350" customFormat="1" ht="19.95" customHeight="1">
      <c r="A1269" s="363" t="str">
        <f>IF(ISBLANK(INDEX('Policy Characteristics'!A:A,MATCH($C1269,'Policy Characteristics'!$C:$C,0))),"",INDEX('Policy Characteristics'!A:A,MATCH($C1269,'Policy Characteristics'!$C:$C,0)))</f>
        <v>Industry</v>
      </c>
      <c r="B1269" s="375" t="str">
        <f>IF(ISBLANK(INDEX('Policy Characteristics'!B:B,MATCH($C1269,'Policy Characteristics'!$C:$C,0))),"",INDEX('Policy Characteristics'!B:B,MATCH($C1269,'Policy Characteristics'!$C:$C,0)))</f>
        <v>Hydrogen Combustion</v>
      </c>
      <c r="C1269" s="363" t="str">
        <f t="shared" si="47"/>
        <v>Fraction of Eligible Industrial Energy Use Shifted to Hydrogen</v>
      </c>
      <c r="D1269" s="356" t="s">
        <v>883</v>
      </c>
      <c r="E1269" t="s">
        <v>905</v>
      </c>
      <c r="F1269" t="s">
        <v>884</v>
      </c>
      <c r="G1269" s="255" t="s">
        <v>906</v>
      </c>
      <c r="H1269" s="18">
        <v>2189</v>
      </c>
      <c r="I1269" s="376" t="s">
        <v>731</v>
      </c>
      <c r="J1269" s="377" t="str">
        <f>IF(ISBLANK(INDEX('Policy Characteristics'!D:D,MATCH($C1269,'Policy Characteristics'!$C:$C,0))),"",INDEX('Policy Characteristics'!D:D,MATCH($C1269,'Policy Characteristics'!$C:$C,0)))</f>
        <v>Hydrogen Combustion</v>
      </c>
      <c r="K1269" s="363"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63" t="str">
        <f>IF(ISBLANK(INDEX('Policy Characteristics'!I:I,MATCH($C1269,'Policy Characteristics'!$C:$C,0))),"",INDEX('Policy Characteristics'!I:I,MATCH($C1269,'Policy Characteristics'!$C:$C,0)))</f>
        <v>% of fuel shifted</v>
      </c>
      <c r="P1269" s="363"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63" t="str">
        <f>IF(ISBLANK(INDEX('Policy Characteristics'!K:K,MATCH($C1269,'Policy Characteristics'!$C:$C,0))),"",INDEX('Policy Characteristics'!K:K,MATCH($C1269,'Policy Characteristics'!$C:$C,0)))</f>
        <v>industry-ag-main.html#fuel-switching</v>
      </c>
      <c r="R1269" s="363" t="str">
        <f>IF(ISBLANK(INDEX('Policy Characteristics'!L:L,MATCH($C1269,'Policy Characteristics'!$C:$C,0))),"",INDEX('Policy Characteristics'!L:L,MATCH($C1269,'Policy Characteristics'!$C:$C,0)))</f>
        <v>industry-elec-and-hydrogen.html</v>
      </c>
    </row>
    <row r="1270" spans="1:18" s="350" customFormat="1" ht="19.95" customHeight="1">
      <c r="A1270" s="363" t="str">
        <f>IF(ISBLANK(INDEX('Policy Characteristics'!A:A,MATCH($C1270,'Policy Characteristics'!$C:$C,0))),"",INDEX('Policy Characteristics'!A:A,MATCH($C1270,'Policy Characteristics'!$C:$C,0)))</f>
        <v>Industry</v>
      </c>
      <c r="B1270" s="375" t="str">
        <f>IF(ISBLANK(INDEX('Policy Characteristics'!B:B,MATCH($C1270,'Policy Characteristics'!$C:$C,0))),"",INDEX('Policy Characteristics'!B:B,MATCH($C1270,'Policy Characteristics'!$C:$C,0)))</f>
        <v>Hydrogen Combustion</v>
      </c>
      <c r="C1270" s="363" t="str">
        <f t="shared" si="47"/>
        <v>Fraction of Eligible Industrial Energy Use Shifted to Hydrogen</v>
      </c>
      <c r="D1270" s="356" t="s">
        <v>883</v>
      </c>
      <c r="E1270" t="s">
        <v>907</v>
      </c>
      <c r="F1270" t="s">
        <v>884</v>
      </c>
      <c r="G1270" s="255" t="s">
        <v>908</v>
      </c>
      <c r="H1270" s="18">
        <v>2190</v>
      </c>
      <c r="I1270" s="376" t="s">
        <v>741</v>
      </c>
      <c r="J1270" s="377" t="str">
        <f>IF(ISBLANK(INDEX('Policy Characteristics'!D:D,MATCH($C1270,'Policy Characteristics'!$C:$C,0))),"",INDEX('Policy Characteristics'!D:D,MATCH($C1270,'Policy Characteristics'!$C:$C,0)))</f>
        <v>Hydrogen Combustion</v>
      </c>
      <c r="K1270" s="363"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63" t="str">
        <f>IF(ISBLANK(INDEX('Policy Characteristics'!I:I,MATCH($C1270,'Policy Characteristics'!$C:$C,0))),"",INDEX('Policy Characteristics'!I:I,MATCH($C1270,'Policy Characteristics'!$C:$C,0)))</f>
        <v>% of fuel shifted</v>
      </c>
      <c r="P1270" s="363"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63" t="str">
        <f>IF(ISBLANK(INDEX('Policy Characteristics'!K:K,MATCH($C1270,'Policy Characteristics'!$C:$C,0))),"",INDEX('Policy Characteristics'!K:K,MATCH($C1270,'Policy Characteristics'!$C:$C,0)))</f>
        <v>industry-ag-main.html#fuel-switching</v>
      </c>
      <c r="R1270" s="363" t="str">
        <f>IF(ISBLANK(INDEX('Policy Characteristics'!L:L,MATCH($C1270,'Policy Characteristics'!$C:$C,0))),"",INDEX('Policy Characteristics'!L:L,MATCH($C1270,'Policy Characteristics'!$C:$C,0)))</f>
        <v>industry-elec-and-hydrogen.html</v>
      </c>
    </row>
    <row r="1271" spans="1:18" s="350" customFormat="1" ht="19.95" customHeight="1">
      <c r="A1271" s="363" t="str">
        <f>IF(ISBLANK(INDEX('Policy Characteristics'!A:A,MATCH($C1271,'Policy Characteristics'!$C:$C,0))),"",INDEX('Policy Characteristics'!A:A,MATCH($C1271,'Policy Characteristics'!$C:$C,0)))</f>
        <v>Industry</v>
      </c>
      <c r="B1271" s="375" t="str">
        <f>IF(ISBLANK(INDEX('Policy Characteristics'!B:B,MATCH($C1271,'Policy Characteristics'!$C:$C,0))),"",INDEX('Policy Characteristics'!B:B,MATCH($C1271,'Policy Characteristics'!$C:$C,0)))</f>
        <v>Hydrogen Combustion</v>
      </c>
      <c r="C1271" s="363" t="str">
        <f t="shared" si="47"/>
        <v>Fraction of Eligible Industrial Energy Use Shifted to Hydrogen</v>
      </c>
      <c r="D1271" s="356" t="s">
        <v>883</v>
      </c>
      <c r="E1271" t="s">
        <v>909</v>
      </c>
      <c r="F1271" t="s">
        <v>884</v>
      </c>
      <c r="G1271" s="255" t="s">
        <v>910</v>
      </c>
      <c r="H1271" s="18">
        <v>2191</v>
      </c>
      <c r="I1271" s="376" t="s">
        <v>741</v>
      </c>
      <c r="J1271" s="377" t="str">
        <f>IF(ISBLANK(INDEX('Policy Characteristics'!D:D,MATCH($C1271,'Policy Characteristics'!$C:$C,0))),"",INDEX('Policy Characteristics'!D:D,MATCH($C1271,'Policy Characteristics'!$C:$C,0)))</f>
        <v>Hydrogen Combustion</v>
      </c>
      <c r="K1271" s="363"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63" t="str">
        <f>IF(ISBLANK(INDEX('Policy Characteristics'!I:I,MATCH($C1271,'Policy Characteristics'!$C:$C,0))),"",INDEX('Policy Characteristics'!I:I,MATCH($C1271,'Policy Characteristics'!$C:$C,0)))</f>
        <v>% of fuel shifted</v>
      </c>
      <c r="P1271" s="363"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63" t="str">
        <f>IF(ISBLANK(INDEX('Policy Characteristics'!K:K,MATCH($C1271,'Policy Characteristics'!$C:$C,0))),"",INDEX('Policy Characteristics'!K:K,MATCH($C1271,'Policy Characteristics'!$C:$C,0)))</f>
        <v>industry-ag-main.html#fuel-switching</v>
      </c>
      <c r="R1271" s="363" t="str">
        <f>IF(ISBLANK(INDEX('Policy Characteristics'!L:L,MATCH($C1271,'Policy Characteristics'!$C:$C,0))),"",INDEX('Policy Characteristics'!L:L,MATCH($C1271,'Policy Characteristics'!$C:$C,0)))</f>
        <v>industry-elec-and-hydrogen.html</v>
      </c>
    </row>
    <row r="1272" spans="1:18" s="350" customFormat="1" ht="19.95" customHeight="1">
      <c r="A1272" s="363" t="str">
        <f>IF(ISBLANK(INDEX('Policy Characteristics'!A:A,MATCH($C1272,'Policy Characteristics'!$C:$C,0))),"",INDEX('Policy Characteristics'!A:A,MATCH($C1272,'Policy Characteristics'!$C:$C,0)))</f>
        <v>Industry</v>
      </c>
      <c r="B1272" s="375" t="str">
        <f>IF(ISBLANK(INDEX('Policy Characteristics'!B:B,MATCH($C1272,'Policy Characteristics'!$C:$C,0))),"",INDEX('Policy Characteristics'!B:B,MATCH($C1272,'Policy Characteristics'!$C:$C,0)))</f>
        <v>Hydrogen Combustion</v>
      </c>
      <c r="C1272" s="363" t="str">
        <f t="shared" si="47"/>
        <v>Fraction of Eligible Industrial Energy Use Shifted to Hydrogen</v>
      </c>
      <c r="D1272" s="356" t="s">
        <v>883</v>
      </c>
      <c r="E1272" t="s">
        <v>911</v>
      </c>
      <c r="F1272" t="s">
        <v>884</v>
      </c>
      <c r="G1272" s="255" t="s">
        <v>912</v>
      </c>
      <c r="H1272" s="18">
        <v>2192</v>
      </c>
      <c r="I1272" s="376" t="s">
        <v>741</v>
      </c>
      <c r="J1272" s="377" t="str">
        <f>IF(ISBLANK(INDEX('Policy Characteristics'!D:D,MATCH($C1272,'Policy Characteristics'!$C:$C,0))),"",INDEX('Policy Characteristics'!D:D,MATCH($C1272,'Policy Characteristics'!$C:$C,0)))</f>
        <v>Hydrogen Combustion</v>
      </c>
      <c r="K1272" s="363"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63" t="str">
        <f>IF(ISBLANK(INDEX('Policy Characteristics'!I:I,MATCH($C1272,'Policy Characteristics'!$C:$C,0))),"",INDEX('Policy Characteristics'!I:I,MATCH($C1272,'Policy Characteristics'!$C:$C,0)))</f>
        <v>% of fuel shifted</v>
      </c>
      <c r="P1272" s="363"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63" t="str">
        <f>IF(ISBLANK(INDEX('Policy Characteristics'!K:K,MATCH($C1272,'Policy Characteristics'!$C:$C,0))),"",INDEX('Policy Characteristics'!K:K,MATCH($C1272,'Policy Characteristics'!$C:$C,0)))</f>
        <v>industry-ag-main.html#fuel-switching</v>
      </c>
      <c r="R1272" s="363" t="str">
        <f>IF(ISBLANK(INDEX('Policy Characteristics'!L:L,MATCH($C1272,'Policy Characteristics'!$C:$C,0))),"",INDEX('Policy Characteristics'!L:L,MATCH($C1272,'Policy Characteristics'!$C:$C,0)))</f>
        <v>industry-elec-and-hydrogen.html</v>
      </c>
    </row>
    <row r="1273" spans="1:18" s="350" customFormat="1" ht="19.95" customHeight="1">
      <c r="A1273" s="363" t="str">
        <f>IF(ISBLANK(INDEX('Policy Characteristics'!A:A,MATCH($C1273,'Policy Characteristics'!$C:$C,0))),"",INDEX('Policy Characteristics'!A:A,MATCH($C1273,'Policy Characteristics'!$C:$C,0)))</f>
        <v>Industry</v>
      </c>
      <c r="B1273" s="375" t="str">
        <f>IF(ISBLANK(INDEX('Policy Characteristics'!B:B,MATCH($C1273,'Policy Characteristics'!$C:$C,0))),"",INDEX('Policy Characteristics'!B:B,MATCH($C1273,'Policy Characteristics'!$C:$C,0)))</f>
        <v>Hydrogen Combustion</v>
      </c>
      <c r="C1273" s="363" t="str">
        <f t="shared" si="47"/>
        <v>Fraction of Eligible Industrial Energy Use Shifted to Hydrogen</v>
      </c>
      <c r="D1273" s="356" t="s">
        <v>883</v>
      </c>
      <c r="E1273" t="s">
        <v>913</v>
      </c>
      <c r="F1273" t="s">
        <v>884</v>
      </c>
      <c r="G1273" s="255" t="s">
        <v>913</v>
      </c>
      <c r="H1273" s="18">
        <v>2193</v>
      </c>
      <c r="I1273" s="376" t="s">
        <v>731</v>
      </c>
      <c r="J1273" s="377" t="str">
        <f>IF(ISBLANK(INDEX('Policy Characteristics'!D:D,MATCH($C1273,'Policy Characteristics'!$C:$C,0))),"",INDEX('Policy Characteristics'!D:D,MATCH($C1273,'Policy Characteristics'!$C:$C,0)))</f>
        <v>Hydrogen Combustion</v>
      </c>
      <c r="K1273" s="363"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63" t="str">
        <f>IF(ISBLANK(INDEX('Policy Characteristics'!I:I,MATCH($C1273,'Policy Characteristics'!$C:$C,0))),"",INDEX('Policy Characteristics'!I:I,MATCH($C1273,'Policy Characteristics'!$C:$C,0)))</f>
        <v>% of fuel shifted</v>
      </c>
      <c r="P1273" s="363"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63" t="str">
        <f>IF(ISBLANK(INDEX('Policy Characteristics'!K:K,MATCH($C1273,'Policy Characteristics'!$C:$C,0))),"",INDEX('Policy Characteristics'!K:K,MATCH($C1273,'Policy Characteristics'!$C:$C,0)))</f>
        <v>industry-ag-main.html#fuel-switching</v>
      </c>
      <c r="R1273" s="363" t="str">
        <f>IF(ISBLANK(INDEX('Policy Characteristics'!L:L,MATCH($C1273,'Policy Characteristics'!$C:$C,0))),"",INDEX('Policy Characteristics'!L:L,MATCH($C1273,'Policy Characteristics'!$C:$C,0)))</f>
        <v>industry-elec-and-hydrogen.html</v>
      </c>
    </row>
    <row r="1274" spans="1:18" s="350" customFormat="1" ht="19.95" customHeight="1">
      <c r="A1274" s="363" t="str">
        <f>IF(ISBLANK(INDEX('Policy Characteristics'!A:A,MATCH($C1274,'Policy Characteristics'!$C:$C,0))),"",INDEX('Policy Characteristics'!A:A,MATCH($C1274,'Policy Characteristics'!$C:$C,0)))</f>
        <v>Industry</v>
      </c>
      <c r="B1274" s="375" t="str">
        <f>IF(ISBLANK(INDEX('Policy Characteristics'!B:B,MATCH($C1274,'Policy Characteristics'!$C:$C,0))),"",INDEX('Policy Characteristics'!B:B,MATCH($C1274,'Policy Characteristics'!$C:$C,0)))</f>
        <v>Hydrogen Combustion</v>
      </c>
      <c r="C1274" s="363" t="str">
        <f t="shared" si="47"/>
        <v>Fraction of Eligible Industrial Energy Use Shifted to Hydrogen</v>
      </c>
      <c r="D1274" s="356" t="s">
        <v>885</v>
      </c>
      <c r="E1274" t="s">
        <v>899</v>
      </c>
      <c r="F1274" t="s">
        <v>886</v>
      </c>
      <c r="G1274" s="255" t="s">
        <v>900</v>
      </c>
      <c r="H1274" s="18">
        <v>2194</v>
      </c>
      <c r="I1274" s="376" t="s">
        <v>731</v>
      </c>
      <c r="J1274" s="377" t="str">
        <f>IF(ISBLANK(INDEX('Policy Characteristics'!D:D,MATCH($C1274,'Policy Characteristics'!$C:$C,0))),"",INDEX('Policy Characteristics'!D:D,MATCH($C1274,'Policy Characteristics'!$C:$C,0)))</f>
        <v>Hydrogen Combustion</v>
      </c>
      <c r="K1274" s="363"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63" t="str">
        <f>IF(ISBLANK(INDEX('Policy Characteristics'!I:I,MATCH($C1274,'Policy Characteristics'!$C:$C,0))),"",INDEX('Policy Characteristics'!I:I,MATCH($C1274,'Policy Characteristics'!$C:$C,0)))</f>
        <v>% of fuel shifted</v>
      </c>
      <c r="P1274" s="363"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63" t="str">
        <f>IF(ISBLANK(INDEX('Policy Characteristics'!K:K,MATCH($C1274,'Policy Characteristics'!$C:$C,0))),"",INDEX('Policy Characteristics'!K:K,MATCH($C1274,'Policy Characteristics'!$C:$C,0)))</f>
        <v>industry-ag-main.html#fuel-switching</v>
      </c>
      <c r="R1274" s="363" t="str">
        <f>IF(ISBLANK(INDEX('Policy Characteristics'!L:L,MATCH($C1274,'Policy Characteristics'!$C:$C,0))),"",INDEX('Policy Characteristics'!L:L,MATCH($C1274,'Policy Characteristics'!$C:$C,0)))</f>
        <v>industry-elec-and-hydrogen.html</v>
      </c>
    </row>
    <row r="1275" spans="1:18" s="350" customFormat="1" ht="19.95" customHeight="1">
      <c r="A1275" s="363" t="str">
        <f>IF(ISBLANK(INDEX('Policy Characteristics'!A:A,MATCH($C1275,'Policy Characteristics'!$C:$C,0))),"",INDEX('Policy Characteristics'!A:A,MATCH($C1275,'Policy Characteristics'!$C:$C,0)))</f>
        <v>Industry</v>
      </c>
      <c r="B1275" s="375" t="str">
        <f>IF(ISBLANK(INDEX('Policy Characteristics'!B:B,MATCH($C1275,'Policy Characteristics'!$C:$C,0))),"",INDEX('Policy Characteristics'!B:B,MATCH($C1275,'Policy Characteristics'!$C:$C,0)))</f>
        <v>Hydrogen Combustion</v>
      </c>
      <c r="C1275" s="363" t="str">
        <f t="shared" si="47"/>
        <v>Fraction of Eligible Industrial Energy Use Shifted to Hydrogen</v>
      </c>
      <c r="D1275" s="356" t="s">
        <v>885</v>
      </c>
      <c r="E1275" t="s">
        <v>901</v>
      </c>
      <c r="F1275" t="s">
        <v>886</v>
      </c>
      <c r="G1275" s="255" t="s">
        <v>902</v>
      </c>
      <c r="H1275" s="18">
        <v>2195</v>
      </c>
      <c r="I1275" s="376" t="s">
        <v>731</v>
      </c>
      <c r="J1275" s="377" t="str">
        <f>IF(ISBLANK(INDEX('Policy Characteristics'!D:D,MATCH($C1275,'Policy Characteristics'!$C:$C,0))),"",INDEX('Policy Characteristics'!D:D,MATCH($C1275,'Policy Characteristics'!$C:$C,0)))</f>
        <v>Hydrogen Combustion</v>
      </c>
      <c r="K1275" s="363"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63" t="str">
        <f>IF(ISBLANK(INDEX('Policy Characteristics'!I:I,MATCH($C1275,'Policy Characteristics'!$C:$C,0))),"",INDEX('Policy Characteristics'!I:I,MATCH($C1275,'Policy Characteristics'!$C:$C,0)))</f>
        <v>% of fuel shifted</v>
      </c>
      <c r="P1275" s="363"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63" t="str">
        <f>IF(ISBLANK(INDEX('Policy Characteristics'!K:K,MATCH($C1275,'Policy Characteristics'!$C:$C,0))),"",INDEX('Policy Characteristics'!K:K,MATCH($C1275,'Policy Characteristics'!$C:$C,0)))</f>
        <v>industry-ag-main.html#fuel-switching</v>
      </c>
      <c r="R1275" s="363" t="str">
        <f>IF(ISBLANK(INDEX('Policy Characteristics'!L:L,MATCH($C1275,'Policy Characteristics'!$C:$C,0))),"",INDEX('Policy Characteristics'!L:L,MATCH($C1275,'Policy Characteristics'!$C:$C,0)))</f>
        <v>industry-elec-and-hydrogen.html</v>
      </c>
    </row>
    <row r="1276" spans="1:18" s="350" customFormat="1" ht="19.95" customHeight="1">
      <c r="A1276" s="363" t="str">
        <f>IF(ISBLANK(INDEX('Policy Characteristics'!A:A,MATCH($C1276,'Policy Characteristics'!$C:$C,0))),"",INDEX('Policy Characteristics'!A:A,MATCH($C1276,'Policy Characteristics'!$C:$C,0)))</f>
        <v>Industry</v>
      </c>
      <c r="B1276" s="375" t="str">
        <f>IF(ISBLANK(INDEX('Policy Characteristics'!B:B,MATCH($C1276,'Policy Characteristics'!$C:$C,0))),"",INDEX('Policy Characteristics'!B:B,MATCH($C1276,'Policy Characteristics'!$C:$C,0)))</f>
        <v>Hydrogen Combustion</v>
      </c>
      <c r="C1276" s="363" t="str">
        <f t="shared" si="47"/>
        <v>Fraction of Eligible Industrial Energy Use Shifted to Hydrogen</v>
      </c>
      <c r="D1276" s="356" t="s">
        <v>885</v>
      </c>
      <c r="E1276" t="s">
        <v>903</v>
      </c>
      <c r="F1276" t="s">
        <v>886</v>
      </c>
      <c r="G1276" s="255" t="s">
        <v>904</v>
      </c>
      <c r="H1276" s="18">
        <v>2196</v>
      </c>
      <c r="I1276" s="376" t="s">
        <v>731</v>
      </c>
      <c r="J1276" s="377" t="str">
        <f>IF(ISBLANK(INDEX('Policy Characteristics'!D:D,MATCH($C1276,'Policy Characteristics'!$C:$C,0))),"",INDEX('Policy Characteristics'!D:D,MATCH($C1276,'Policy Characteristics'!$C:$C,0)))</f>
        <v>Hydrogen Combustion</v>
      </c>
      <c r="K1276" s="363"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63" t="str">
        <f>IF(ISBLANK(INDEX('Policy Characteristics'!I:I,MATCH($C1276,'Policy Characteristics'!$C:$C,0))),"",INDEX('Policy Characteristics'!I:I,MATCH($C1276,'Policy Characteristics'!$C:$C,0)))</f>
        <v>% of fuel shifted</v>
      </c>
      <c r="P1276" s="363"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63" t="str">
        <f>IF(ISBLANK(INDEX('Policy Characteristics'!K:K,MATCH($C1276,'Policy Characteristics'!$C:$C,0))),"",INDEX('Policy Characteristics'!K:K,MATCH($C1276,'Policy Characteristics'!$C:$C,0)))</f>
        <v>industry-ag-main.html#fuel-switching</v>
      </c>
      <c r="R1276" s="363" t="str">
        <f>IF(ISBLANK(INDEX('Policy Characteristics'!L:L,MATCH($C1276,'Policy Characteristics'!$C:$C,0))),"",INDEX('Policy Characteristics'!L:L,MATCH($C1276,'Policy Characteristics'!$C:$C,0)))</f>
        <v>industry-elec-and-hydrogen.html</v>
      </c>
    </row>
    <row r="1277" spans="1:18" s="350" customFormat="1" ht="19.95" customHeight="1">
      <c r="A1277" s="363" t="str">
        <f>IF(ISBLANK(INDEX('Policy Characteristics'!A:A,MATCH($C1277,'Policy Characteristics'!$C:$C,0))),"",INDEX('Policy Characteristics'!A:A,MATCH($C1277,'Policy Characteristics'!$C:$C,0)))</f>
        <v>Industry</v>
      </c>
      <c r="B1277" s="375" t="str">
        <f>IF(ISBLANK(INDEX('Policy Characteristics'!B:B,MATCH($C1277,'Policy Characteristics'!$C:$C,0))),"",INDEX('Policy Characteristics'!B:B,MATCH($C1277,'Policy Characteristics'!$C:$C,0)))</f>
        <v>Hydrogen Combustion</v>
      </c>
      <c r="C1277" s="363" t="str">
        <f t="shared" si="47"/>
        <v>Fraction of Eligible Industrial Energy Use Shifted to Hydrogen</v>
      </c>
      <c r="D1277" s="356" t="s">
        <v>885</v>
      </c>
      <c r="E1277" t="s">
        <v>905</v>
      </c>
      <c r="F1277" t="s">
        <v>886</v>
      </c>
      <c r="G1277" s="255" t="s">
        <v>906</v>
      </c>
      <c r="H1277" s="18">
        <v>2197</v>
      </c>
      <c r="I1277" s="376" t="s">
        <v>731</v>
      </c>
      <c r="J1277" s="377" t="str">
        <f>IF(ISBLANK(INDEX('Policy Characteristics'!D:D,MATCH($C1277,'Policy Characteristics'!$C:$C,0))),"",INDEX('Policy Characteristics'!D:D,MATCH($C1277,'Policy Characteristics'!$C:$C,0)))</f>
        <v>Hydrogen Combustion</v>
      </c>
      <c r="K1277" s="363"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63" t="str">
        <f>IF(ISBLANK(INDEX('Policy Characteristics'!I:I,MATCH($C1277,'Policy Characteristics'!$C:$C,0))),"",INDEX('Policy Characteristics'!I:I,MATCH($C1277,'Policy Characteristics'!$C:$C,0)))</f>
        <v>% of fuel shifted</v>
      </c>
      <c r="P1277" s="363"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63" t="str">
        <f>IF(ISBLANK(INDEX('Policy Characteristics'!K:K,MATCH($C1277,'Policy Characteristics'!$C:$C,0))),"",INDEX('Policy Characteristics'!K:K,MATCH($C1277,'Policy Characteristics'!$C:$C,0)))</f>
        <v>industry-ag-main.html#fuel-switching</v>
      </c>
      <c r="R1277" s="363" t="str">
        <f>IF(ISBLANK(INDEX('Policy Characteristics'!L:L,MATCH($C1277,'Policy Characteristics'!$C:$C,0))),"",INDEX('Policy Characteristics'!L:L,MATCH($C1277,'Policy Characteristics'!$C:$C,0)))</f>
        <v>industry-elec-and-hydrogen.html</v>
      </c>
    </row>
    <row r="1278" spans="1:18" s="350" customFormat="1" ht="19.95" customHeight="1">
      <c r="A1278" s="363" t="str">
        <f>IF(ISBLANK(INDEX('Policy Characteristics'!A:A,MATCH($C1278,'Policy Characteristics'!$C:$C,0))),"",INDEX('Policy Characteristics'!A:A,MATCH($C1278,'Policy Characteristics'!$C:$C,0)))</f>
        <v>Industry</v>
      </c>
      <c r="B1278" s="375" t="str">
        <f>IF(ISBLANK(INDEX('Policy Characteristics'!B:B,MATCH($C1278,'Policy Characteristics'!$C:$C,0))),"",INDEX('Policy Characteristics'!B:B,MATCH($C1278,'Policy Characteristics'!$C:$C,0)))</f>
        <v>Hydrogen Combustion</v>
      </c>
      <c r="C1278" s="363" t="str">
        <f t="shared" si="47"/>
        <v>Fraction of Eligible Industrial Energy Use Shifted to Hydrogen</v>
      </c>
      <c r="D1278" s="356" t="s">
        <v>885</v>
      </c>
      <c r="E1278" t="s">
        <v>907</v>
      </c>
      <c r="F1278" t="s">
        <v>886</v>
      </c>
      <c r="G1278" s="255" t="s">
        <v>908</v>
      </c>
      <c r="H1278" s="18">
        <v>2198</v>
      </c>
      <c r="I1278" s="376" t="s">
        <v>741</v>
      </c>
      <c r="J1278" s="377" t="str">
        <f>IF(ISBLANK(INDEX('Policy Characteristics'!D:D,MATCH($C1278,'Policy Characteristics'!$C:$C,0))),"",INDEX('Policy Characteristics'!D:D,MATCH($C1278,'Policy Characteristics'!$C:$C,0)))</f>
        <v>Hydrogen Combustion</v>
      </c>
      <c r="K1278" s="363"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63" t="str">
        <f>IF(ISBLANK(INDEX('Policy Characteristics'!I:I,MATCH($C1278,'Policy Characteristics'!$C:$C,0))),"",INDEX('Policy Characteristics'!I:I,MATCH($C1278,'Policy Characteristics'!$C:$C,0)))</f>
        <v>% of fuel shifted</v>
      </c>
      <c r="P1278" s="363"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63" t="str">
        <f>IF(ISBLANK(INDEX('Policy Characteristics'!K:K,MATCH($C1278,'Policy Characteristics'!$C:$C,0))),"",INDEX('Policy Characteristics'!K:K,MATCH($C1278,'Policy Characteristics'!$C:$C,0)))</f>
        <v>industry-ag-main.html#fuel-switching</v>
      </c>
      <c r="R1278" s="363" t="str">
        <f>IF(ISBLANK(INDEX('Policy Characteristics'!L:L,MATCH($C1278,'Policy Characteristics'!$C:$C,0))),"",INDEX('Policy Characteristics'!L:L,MATCH($C1278,'Policy Characteristics'!$C:$C,0)))</f>
        <v>industry-elec-and-hydrogen.html</v>
      </c>
    </row>
    <row r="1279" spans="1:18" s="350" customFormat="1" ht="19.95" customHeight="1">
      <c r="A1279" s="363" t="str">
        <f>IF(ISBLANK(INDEX('Policy Characteristics'!A:A,MATCH($C1279,'Policy Characteristics'!$C:$C,0))),"",INDEX('Policy Characteristics'!A:A,MATCH($C1279,'Policy Characteristics'!$C:$C,0)))</f>
        <v>Industry</v>
      </c>
      <c r="B1279" s="375" t="str">
        <f>IF(ISBLANK(INDEX('Policy Characteristics'!B:B,MATCH($C1279,'Policy Characteristics'!$C:$C,0))),"",INDEX('Policy Characteristics'!B:B,MATCH($C1279,'Policy Characteristics'!$C:$C,0)))</f>
        <v>Hydrogen Combustion</v>
      </c>
      <c r="C1279" s="363" t="str">
        <f t="shared" si="47"/>
        <v>Fraction of Eligible Industrial Energy Use Shifted to Hydrogen</v>
      </c>
      <c r="D1279" s="356" t="s">
        <v>885</v>
      </c>
      <c r="E1279" t="s">
        <v>909</v>
      </c>
      <c r="F1279" t="s">
        <v>886</v>
      </c>
      <c r="G1279" s="255" t="s">
        <v>910</v>
      </c>
      <c r="H1279" s="18">
        <v>2199</v>
      </c>
      <c r="I1279" s="376" t="s">
        <v>731</v>
      </c>
      <c r="J1279" s="377" t="str">
        <f>IF(ISBLANK(INDEX('Policy Characteristics'!D:D,MATCH($C1279,'Policy Characteristics'!$C:$C,0))),"",INDEX('Policy Characteristics'!D:D,MATCH($C1279,'Policy Characteristics'!$C:$C,0)))</f>
        <v>Hydrogen Combustion</v>
      </c>
      <c r="K1279" s="363"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63" t="str">
        <f>IF(ISBLANK(INDEX('Policy Characteristics'!I:I,MATCH($C1279,'Policy Characteristics'!$C:$C,0))),"",INDEX('Policy Characteristics'!I:I,MATCH($C1279,'Policy Characteristics'!$C:$C,0)))</f>
        <v>% of fuel shifted</v>
      </c>
      <c r="P1279" s="363"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63" t="str">
        <f>IF(ISBLANK(INDEX('Policy Characteristics'!K:K,MATCH($C1279,'Policy Characteristics'!$C:$C,0))),"",INDEX('Policy Characteristics'!K:K,MATCH($C1279,'Policy Characteristics'!$C:$C,0)))</f>
        <v>industry-ag-main.html#fuel-switching</v>
      </c>
      <c r="R1279" s="363" t="str">
        <f>IF(ISBLANK(INDEX('Policy Characteristics'!L:L,MATCH($C1279,'Policy Characteristics'!$C:$C,0))),"",INDEX('Policy Characteristics'!L:L,MATCH($C1279,'Policy Characteristics'!$C:$C,0)))</f>
        <v>industry-elec-and-hydrogen.html</v>
      </c>
    </row>
    <row r="1280" spans="1:18" s="350" customFormat="1" ht="19.95" customHeight="1">
      <c r="A1280" s="363" t="str">
        <f>IF(ISBLANK(INDEX('Policy Characteristics'!A:A,MATCH($C1280,'Policy Characteristics'!$C:$C,0))),"",INDEX('Policy Characteristics'!A:A,MATCH($C1280,'Policy Characteristics'!$C:$C,0)))</f>
        <v>Industry</v>
      </c>
      <c r="B1280" s="375" t="str">
        <f>IF(ISBLANK(INDEX('Policy Characteristics'!B:B,MATCH($C1280,'Policy Characteristics'!$C:$C,0))),"",INDEX('Policy Characteristics'!B:B,MATCH($C1280,'Policy Characteristics'!$C:$C,0)))</f>
        <v>Hydrogen Combustion</v>
      </c>
      <c r="C1280" s="363" t="str">
        <f t="shared" si="47"/>
        <v>Fraction of Eligible Industrial Energy Use Shifted to Hydrogen</v>
      </c>
      <c r="D1280" s="356" t="s">
        <v>885</v>
      </c>
      <c r="E1280" t="s">
        <v>911</v>
      </c>
      <c r="F1280" t="s">
        <v>886</v>
      </c>
      <c r="G1280" s="255" t="s">
        <v>912</v>
      </c>
      <c r="H1280" s="18">
        <v>2200</v>
      </c>
      <c r="I1280" s="376" t="s">
        <v>741</v>
      </c>
      <c r="J1280" s="377" t="str">
        <f>IF(ISBLANK(INDEX('Policy Characteristics'!D:D,MATCH($C1280,'Policy Characteristics'!$C:$C,0))),"",INDEX('Policy Characteristics'!D:D,MATCH($C1280,'Policy Characteristics'!$C:$C,0)))</f>
        <v>Hydrogen Combustion</v>
      </c>
      <c r="K1280" s="363"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63" t="str">
        <f>IF(ISBLANK(INDEX('Policy Characteristics'!I:I,MATCH($C1280,'Policy Characteristics'!$C:$C,0))),"",INDEX('Policy Characteristics'!I:I,MATCH($C1280,'Policy Characteristics'!$C:$C,0)))</f>
        <v>% of fuel shifted</v>
      </c>
      <c r="P1280" s="363"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63" t="str">
        <f>IF(ISBLANK(INDEX('Policy Characteristics'!K:K,MATCH($C1280,'Policy Characteristics'!$C:$C,0))),"",INDEX('Policy Characteristics'!K:K,MATCH($C1280,'Policy Characteristics'!$C:$C,0)))</f>
        <v>industry-ag-main.html#fuel-switching</v>
      </c>
      <c r="R1280" s="363" t="str">
        <f>IF(ISBLANK(INDEX('Policy Characteristics'!L:L,MATCH($C1280,'Policy Characteristics'!$C:$C,0))),"",INDEX('Policy Characteristics'!L:L,MATCH($C1280,'Policy Characteristics'!$C:$C,0)))</f>
        <v>industry-elec-and-hydrogen.html</v>
      </c>
    </row>
    <row r="1281" spans="1:18" s="350" customFormat="1" ht="19.95" customHeight="1">
      <c r="A1281" s="363" t="str">
        <f>IF(ISBLANK(INDEX('Policy Characteristics'!A:A,MATCH($C1281,'Policy Characteristics'!$C:$C,0))),"",INDEX('Policy Characteristics'!A:A,MATCH($C1281,'Policy Characteristics'!$C:$C,0)))</f>
        <v>Industry</v>
      </c>
      <c r="B1281" s="375" t="str">
        <f>IF(ISBLANK(INDEX('Policy Characteristics'!B:B,MATCH($C1281,'Policy Characteristics'!$C:$C,0))),"",INDEX('Policy Characteristics'!B:B,MATCH($C1281,'Policy Characteristics'!$C:$C,0)))</f>
        <v>Hydrogen Combustion</v>
      </c>
      <c r="C1281" s="363" t="str">
        <f t="shared" si="47"/>
        <v>Fraction of Eligible Industrial Energy Use Shifted to Hydrogen</v>
      </c>
      <c r="D1281" s="356" t="s">
        <v>885</v>
      </c>
      <c r="E1281" t="s">
        <v>913</v>
      </c>
      <c r="F1281" t="s">
        <v>886</v>
      </c>
      <c r="G1281" s="255" t="s">
        <v>913</v>
      </c>
      <c r="H1281" s="18">
        <v>2201</v>
      </c>
      <c r="I1281" s="376" t="s">
        <v>741</v>
      </c>
      <c r="J1281" s="377" t="str">
        <f>IF(ISBLANK(INDEX('Policy Characteristics'!D:D,MATCH($C1281,'Policy Characteristics'!$C:$C,0))),"",INDEX('Policy Characteristics'!D:D,MATCH($C1281,'Policy Characteristics'!$C:$C,0)))</f>
        <v>Hydrogen Combustion</v>
      </c>
      <c r="K1281" s="363"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63" t="str">
        <f>IF(ISBLANK(INDEX('Policy Characteristics'!I:I,MATCH($C1281,'Policy Characteristics'!$C:$C,0))),"",INDEX('Policy Characteristics'!I:I,MATCH($C1281,'Policy Characteristics'!$C:$C,0)))</f>
        <v>% of fuel shifted</v>
      </c>
      <c r="P1281" s="363"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63" t="str">
        <f>IF(ISBLANK(INDEX('Policy Characteristics'!K:K,MATCH($C1281,'Policy Characteristics'!$C:$C,0))),"",INDEX('Policy Characteristics'!K:K,MATCH($C1281,'Policy Characteristics'!$C:$C,0)))</f>
        <v>industry-ag-main.html#fuel-switching</v>
      </c>
      <c r="R1281" s="363" t="str">
        <f>IF(ISBLANK(INDEX('Policy Characteristics'!L:L,MATCH($C1281,'Policy Characteristics'!$C:$C,0))),"",INDEX('Policy Characteristics'!L:L,MATCH($C1281,'Policy Characteristics'!$C:$C,0)))</f>
        <v>industry-elec-and-hydrogen.html</v>
      </c>
    </row>
    <row r="1282" spans="1:18" s="350" customFormat="1" ht="19.95" customHeight="1">
      <c r="A1282" s="363" t="str">
        <f>IF(ISBLANK(INDEX('Policy Characteristics'!A:A,MATCH($C1282,'Policy Characteristics'!$C:$C,0))),"",INDEX('Policy Characteristics'!A:A,MATCH($C1282,'Policy Characteristics'!$C:$C,0)))</f>
        <v>Industry</v>
      </c>
      <c r="B1282" s="375" t="str">
        <f>IF(ISBLANK(INDEX('Policy Characteristics'!B:B,MATCH($C1282,'Policy Characteristics'!$C:$C,0))),"",INDEX('Policy Characteristics'!B:B,MATCH($C1282,'Policy Characteristics'!$C:$C,0)))</f>
        <v>Hydrogen Combustion</v>
      </c>
      <c r="C1282" s="363" t="str">
        <f t="shared" si="47"/>
        <v>Fraction of Eligible Industrial Energy Use Shifted to Hydrogen</v>
      </c>
      <c r="D1282" s="356" t="s">
        <v>887</v>
      </c>
      <c r="E1282" t="s">
        <v>899</v>
      </c>
      <c r="F1282" t="s">
        <v>888</v>
      </c>
      <c r="G1282" s="255" t="s">
        <v>900</v>
      </c>
      <c r="H1282" s="18">
        <v>2202</v>
      </c>
      <c r="I1282" s="376" t="s">
        <v>731</v>
      </c>
      <c r="J1282" s="377" t="str">
        <f>IF(ISBLANK(INDEX('Policy Characteristics'!D:D,MATCH($C1282,'Policy Characteristics'!$C:$C,0))),"",INDEX('Policy Characteristics'!D:D,MATCH($C1282,'Policy Characteristics'!$C:$C,0)))</f>
        <v>Hydrogen Combustion</v>
      </c>
      <c r="K1282" s="363"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63" t="str">
        <f>IF(ISBLANK(INDEX('Policy Characteristics'!I:I,MATCH($C1282,'Policy Characteristics'!$C:$C,0))),"",INDEX('Policy Characteristics'!I:I,MATCH($C1282,'Policy Characteristics'!$C:$C,0)))</f>
        <v>% of fuel shifted</v>
      </c>
      <c r="P1282" s="363"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63" t="str">
        <f>IF(ISBLANK(INDEX('Policy Characteristics'!K:K,MATCH($C1282,'Policy Characteristics'!$C:$C,0))),"",INDEX('Policy Characteristics'!K:K,MATCH($C1282,'Policy Characteristics'!$C:$C,0)))</f>
        <v>industry-ag-main.html#fuel-switching</v>
      </c>
      <c r="R1282" s="363" t="str">
        <f>IF(ISBLANK(INDEX('Policy Characteristics'!L:L,MATCH($C1282,'Policy Characteristics'!$C:$C,0))),"",INDEX('Policy Characteristics'!L:L,MATCH($C1282,'Policy Characteristics'!$C:$C,0)))</f>
        <v>industry-elec-and-hydrogen.html</v>
      </c>
    </row>
    <row r="1283" spans="1:18" s="350" customFormat="1" ht="19.95" customHeight="1">
      <c r="A1283" s="363" t="str">
        <f>IF(ISBLANK(INDEX('Policy Characteristics'!A:A,MATCH($C1283,'Policy Characteristics'!$C:$C,0))),"",INDEX('Policy Characteristics'!A:A,MATCH($C1283,'Policy Characteristics'!$C:$C,0)))</f>
        <v>Industry</v>
      </c>
      <c r="B1283" s="375" t="str">
        <f>IF(ISBLANK(INDEX('Policy Characteristics'!B:B,MATCH($C1283,'Policy Characteristics'!$C:$C,0))),"",INDEX('Policy Characteristics'!B:B,MATCH($C1283,'Policy Characteristics'!$C:$C,0)))</f>
        <v>Hydrogen Combustion</v>
      </c>
      <c r="C1283" s="363" t="str">
        <f t="shared" si="47"/>
        <v>Fraction of Eligible Industrial Energy Use Shifted to Hydrogen</v>
      </c>
      <c r="D1283" s="356" t="s">
        <v>887</v>
      </c>
      <c r="E1283" t="s">
        <v>901</v>
      </c>
      <c r="F1283" t="s">
        <v>888</v>
      </c>
      <c r="G1283" s="255" t="s">
        <v>902</v>
      </c>
      <c r="H1283" s="18">
        <v>2203</v>
      </c>
      <c r="I1283" s="376" t="s">
        <v>731</v>
      </c>
      <c r="J1283" s="377" t="str">
        <f>IF(ISBLANK(INDEX('Policy Characteristics'!D:D,MATCH($C1283,'Policy Characteristics'!$C:$C,0))),"",INDEX('Policy Characteristics'!D:D,MATCH($C1283,'Policy Characteristics'!$C:$C,0)))</f>
        <v>Hydrogen Combustion</v>
      </c>
      <c r="K1283" s="363"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63" t="str">
        <f>IF(ISBLANK(INDEX('Policy Characteristics'!I:I,MATCH($C1283,'Policy Characteristics'!$C:$C,0))),"",INDEX('Policy Characteristics'!I:I,MATCH($C1283,'Policy Characteristics'!$C:$C,0)))</f>
        <v>% of fuel shifted</v>
      </c>
      <c r="P1283" s="363"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63" t="str">
        <f>IF(ISBLANK(INDEX('Policy Characteristics'!K:K,MATCH($C1283,'Policy Characteristics'!$C:$C,0))),"",INDEX('Policy Characteristics'!K:K,MATCH($C1283,'Policy Characteristics'!$C:$C,0)))</f>
        <v>industry-ag-main.html#fuel-switching</v>
      </c>
      <c r="R1283" s="363" t="str">
        <f>IF(ISBLANK(INDEX('Policy Characteristics'!L:L,MATCH($C1283,'Policy Characteristics'!$C:$C,0))),"",INDEX('Policy Characteristics'!L:L,MATCH($C1283,'Policy Characteristics'!$C:$C,0)))</f>
        <v>industry-elec-and-hydrogen.html</v>
      </c>
    </row>
    <row r="1284" spans="1:18" s="350" customFormat="1" ht="19.95" customHeight="1">
      <c r="A1284" s="363" t="str">
        <f>IF(ISBLANK(INDEX('Policy Characteristics'!A:A,MATCH($C1284,'Policy Characteristics'!$C:$C,0))),"",INDEX('Policy Characteristics'!A:A,MATCH($C1284,'Policy Characteristics'!$C:$C,0)))</f>
        <v>Industry</v>
      </c>
      <c r="B1284" s="375" t="str">
        <f>IF(ISBLANK(INDEX('Policy Characteristics'!B:B,MATCH($C1284,'Policy Characteristics'!$C:$C,0))),"",INDEX('Policy Characteristics'!B:B,MATCH($C1284,'Policy Characteristics'!$C:$C,0)))</f>
        <v>Hydrogen Combustion</v>
      </c>
      <c r="C1284" s="363" t="str">
        <f t="shared" si="47"/>
        <v>Fraction of Eligible Industrial Energy Use Shifted to Hydrogen</v>
      </c>
      <c r="D1284" s="356" t="s">
        <v>887</v>
      </c>
      <c r="E1284" t="s">
        <v>903</v>
      </c>
      <c r="F1284" t="s">
        <v>888</v>
      </c>
      <c r="G1284" s="255" t="s">
        <v>904</v>
      </c>
      <c r="H1284" s="18">
        <v>2204</v>
      </c>
      <c r="I1284" s="376" t="s">
        <v>731</v>
      </c>
      <c r="J1284" s="377" t="str">
        <f>IF(ISBLANK(INDEX('Policy Characteristics'!D:D,MATCH($C1284,'Policy Characteristics'!$C:$C,0))),"",INDEX('Policy Characteristics'!D:D,MATCH($C1284,'Policy Characteristics'!$C:$C,0)))</f>
        <v>Hydrogen Combustion</v>
      </c>
      <c r="K1284" s="363"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63" t="str">
        <f>IF(ISBLANK(INDEX('Policy Characteristics'!I:I,MATCH($C1284,'Policy Characteristics'!$C:$C,0))),"",INDEX('Policy Characteristics'!I:I,MATCH($C1284,'Policy Characteristics'!$C:$C,0)))</f>
        <v>% of fuel shifted</v>
      </c>
      <c r="P1284" s="363"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63" t="str">
        <f>IF(ISBLANK(INDEX('Policy Characteristics'!K:K,MATCH($C1284,'Policy Characteristics'!$C:$C,0))),"",INDEX('Policy Characteristics'!K:K,MATCH($C1284,'Policy Characteristics'!$C:$C,0)))</f>
        <v>industry-ag-main.html#fuel-switching</v>
      </c>
      <c r="R1284" s="363" t="str">
        <f>IF(ISBLANK(INDEX('Policy Characteristics'!L:L,MATCH($C1284,'Policy Characteristics'!$C:$C,0))),"",INDEX('Policy Characteristics'!L:L,MATCH($C1284,'Policy Characteristics'!$C:$C,0)))</f>
        <v>industry-elec-and-hydrogen.html</v>
      </c>
    </row>
    <row r="1285" spans="1:18" s="350" customFormat="1" ht="19.95" customHeight="1">
      <c r="A1285" s="363" t="str">
        <f>IF(ISBLANK(INDEX('Policy Characteristics'!A:A,MATCH($C1285,'Policy Characteristics'!$C:$C,0))),"",INDEX('Policy Characteristics'!A:A,MATCH($C1285,'Policy Characteristics'!$C:$C,0)))</f>
        <v>Industry</v>
      </c>
      <c r="B1285" s="375" t="str">
        <f>IF(ISBLANK(INDEX('Policy Characteristics'!B:B,MATCH($C1285,'Policy Characteristics'!$C:$C,0))),"",INDEX('Policy Characteristics'!B:B,MATCH($C1285,'Policy Characteristics'!$C:$C,0)))</f>
        <v>Hydrogen Combustion</v>
      </c>
      <c r="C1285" s="363" t="str">
        <f t="shared" si="47"/>
        <v>Fraction of Eligible Industrial Energy Use Shifted to Hydrogen</v>
      </c>
      <c r="D1285" s="356" t="s">
        <v>887</v>
      </c>
      <c r="E1285" t="s">
        <v>905</v>
      </c>
      <c r="F1285" t="s">
        <v>888</v>
      </c>
      <c r="G1285" s="255" t="s">
        <v>906</v>
      </c>
      <c r="H1285" s="18">
        <v>2205</v>
      </c>
      <c r="I1285" s="376" t="s">
        <v>731</v>
      </c>
      <c r="J1285" s="377" t="str">
        <f>IF(ISBLANK(INDEX('Policy Characteristics'!D:D,MATCH($C1285,'Policy Characteristics'!$C:$C,0))),"",INDEX('Policy Characteristics'!D:D,MATCH($C1285,'Policy Characteristics'!$C:$C,0)))</f>
        <v>Hydrogen Combustion</v>
      </c>
      <c r="K1285" s="363"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63" t="str">
        <f>IF(ISBLANK(INDEX('Policy Characteristics'!I:I,MATCH($C1285,'Policy Characteristics'!$C:$C,0))),"",INDEX('Policy Characteristics'!I:I,MATCH($C1285,'Policy Characteristics'!$C:$C,0)))</f>
        <v>% of fuel shifted</v>
      </c>
      <c r="P1285" s="363"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63" t="str">
        <f>IF(ISBLANK(INDEX('Policy Characteristics'!K:K,MATCH($C1285,'Policy Characteristics'!$C:$C,0))),"",INDEX('Policy Characteristics'!K:K,MATCH($C1285,'Policy Characteristics'!$C:$C,0)))</f>
        <v>industry-ag-main.html#fuel-switching</v>
      </c>
      <c r="R1285" s="363" t="str">
        <f>IF(ISBLANK(INDEX('Policy Characteristics'!L:L,MATCH($C1285,'Policy Characteristics'!$C:$C,0))),"",INDEX('Policy Characteristics'!L:L,MATCH($C1285,'Policy Characteristics'!$C:$C,0)))</f>
        <v>industry-elec-and-hydrogen.html</v>
      </c>
    </row>
    <row r="1286" spans="1:18" s="350" customFormat="1" ht="19.95" customHeight="1">
      <c r="A1286" s="363" t="str">
        <f>IF(ISBLANK(INDEX('Policy Characteristics'!A:A,MATCH($C1286,'Policy Characteristics'!$C:$C,0))),"",INDEX('Policy Characteristics'!A:A,MATCH($C1286,'Policy Characteristics'!$C:$C,0)))</f>
        <v>Industry</v>
      </c>
      <c r="B1286" s="375" t="str">
        <f>IF(ISBLANK(INDEX('Policy Characteristics'!B:B,MATCH($C1286,'Policy Characteristics'!$C:$C,0))),"",INDEX('Policy Characteristics'!B:B,MATCH($C1286,'Policy Characteristics'!$C:$C,0)))</f>
        <v>Hydrogen Combustion</v>
      </c>
      <c r="C1286" s="363" t="str">
        <f t="shared" si="47"/>
        <v>Fraction of Eligible Industrial Energy Use Shifted to Hydrogen</v>
      </c>
      <c r="D1286" s="356" t="s">
        <v>887</v>
      </c>
      <c r="E1286" t="s">
        <v>907</v>
      </c>
      <c r="F1286" t="s">
        <v>888</v>
      </c>
      <c r="G1286" s="255" t="s">
        <v>908</v>
      </c>
      <c r="H1286" s="18">
        <v>2206</v>
      </c>
      <c r="I1286" s="376" t="s">
        <v>741</v>
      </c>
      <c r="J1286" s="377" t="str">
        <f>IF(ISBLANK(INDEX('Policy Characteristics'!D:D,MATCH($C1286,'Policy Characteristics'!$C:$C,0))),"",INDEX('Policy Characteristics'!D:D,MATCH($C1286,'Policy Characteristics'!$C:$C,0)))</f>
        <v>Hydrogen Combustion</v>
      </c>
      <c r="K1286" s="363"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63" t="str">
        <f>IF(ISBLANK(INDEX('Policy Characteristics'!I:I,MATCH($C1286,'Policy Characteristics'!$C:$C,0))),"",INDEX('Policy Characteristics'!I:I,MATCH($C1286,'Policy Characteristics'!$C:$C,0)))</f>
        <v>% of fuel shifted</v>
      </c>
      <c r="P1286" s="363"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63" t="str">
        <f>IF(ISBLANK(INDEX('Policy Characteristics'!K:K,MATCH($C1286,'Policy Characteristics'!$C:$C,0))),"",INDEX('Policy Characteristics'!K:K,MATCH($C1286,'Policy Characteristics'!$C:$C,0)))</f>
        <v>industry-ag-main.html#fuel-switching</v>
      </c>
      <c r="R1286" s="363" t="str">
        <f>IF(ISBLANK(INDEX('Policy Characteristics'!L:L,MATCH($C1286,'Policy Characteristics'!$C:$C,0))),"",INDEX('Policy Characteristics'!L:L,MATCH($C1286,'Policy Characteristics'!$C:$C,0)))</f>
        <v>industry-elec-and-hydrogen.html</v>
      </c>
    </row>
    <row r="1287" spans="1:18" s="350" customFormat="1" ht="19.95" customHeight="1">
      <c r="A1287" s="363" t="str">
        <f>IF(ISBLANK(INDEX('Policy Characteristics'!A:A,MATCH($C1287,'Policy Characteristics'!$C:$C,0))),"",INDEX('Policy Characteristics'!A:A,MATCH($C1287,'Policy Characteristics'!$C:$C,0)))</f>
        <v>Industry</v>
      </c>
      <c r="B1287" s="375" t="str">
        <f>IF(ISBLANK(INDEX('Policy Characteristics'!B:B,MATCH($C1287,'Policy Characteristics'!$C:$C,0))),"",INDEX('Policy Characteristics'!B:B,MATCH($C1287,'Policy Characteristics'!$C:$C,0)))</f>
        <v>Hydrogen Combustion</v>
      </c>
      <c r="C1287" s="363" t="str">
        <f t="shared" si="47"/>
        <v>Fraction of Eligible Industrial Energy Use Shifted to Hydrogen</v>
      </c>
      <c r="D1287" s="356" t="s">
        <v>887</v>
      </c>
      <c r="E1287" t="s">
        <v>909</v>
      </c>
      <c r="F1287" t="s">
        <v>888</v>
      </c>
      <c r="G1287" s="255" t="s">
        <v>910</v>
      </c>
      <c r="H1287" s="18">
        <v>2207</v>
      </c>
      <c r="I1287" s="376" t="s">
        <v>731</v>
      </c>
      <c r="J1287" s="377" t="str">
        <f>IF(ISBLANK(INDEX('Policy Characteristics'!D:D,MATCH($C1287,'Policy Characteristics'!$C:$C,0))),"",INDEX('Policy Characteristics'!D:D,MATCH($C1287,'Policy Characteristics'!$C:$C,0)))</f>
        <v>Hydrogen Combustion</v>
      </c>
      <c r="K1287" s="363"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63" t="str">
        <f>IF(ISBLANK(INDEX('Policy Characteristics'!I:I,MATCH($C1287,'Policy Characteristics'!$C:$C,0))),"",INDEX('Policy Characteristics'!I:I,MATCH($C1287,'Policy Characteristics'!$C:$C,0)))</f>
        <v>% of fuel shifted</v>
      </c>
      <c r="P1287" s="363"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63" t="str">
        <f>IF(ISBLANK(INDEX('Policy Characteristics'!K:K,MATCH($C1287,'Policy Characteristics'!$C:$C,0))),"",INDEX('Policy Characteristics'!K:K,MATCH($C1287,'Policy Characteristics'!$C:$C,0)))</f>
        <v>industry-ag-main.html#fuel-switching</v>
      </c>
      <c r="R1287" s="363" t="str">
        <f>IF(ISBLANK(INDEX('Policy Characteristics'!L:L,MATCH($C1287,'Policy Characteristics'!$C:$C,0))),"",INDEX('Policy Characteristics'!L:L,MATCH($C1287,'Policy Characteristics'!$C:$C,0)))</f>
        <v>industry-elec-and-hydrogen.html</v>
      </c>
    </row>
    <row r="1288" spans="1:18" s="350" customFormat="1" ht="19.95" customHeight="1">
      <c r="A1288" s="363" t="str">
        <f>IF(ISBLANK(INDEX('Policy Characteristics'!A:A,MATCH($C1288,'Policy Characteristics'!$C:$C,0))),"",INDEX('Policy Characteristics'!A:A,MATCH($C1288,'Policy Characteristics'!$C:$C,0)))</f>
        <v>Industry</v>
      </c>
      <c r="B1288" s="375" t="str">
        <f>IF(ISBLANK(INDEX('Policy Characteristics'!B:B,MATCH($C1288,'Policy Characteristics'!$C:$C,0))),"",INDEX('Policy Characteristics'!B:B,MATCH($C1288,'Policy Characteristics'!$C:$C,0)))</f>
        <v>Hydrogen Combustion</v>
      </c>
      <c r="C1288" s="363" t="str">
        <f t="shared" si="47"/>
        <v>Fraction of Eligible Industrial Energy Use Shifted to Hydrogen</v>
      </c>
      <c r="D1288" s="356" t="s">
        <v>887</v>
      </c>
      <c r="E1288" t="s">
        <v>911</v>
      </c>
      <c r="F1288" t="s">
        <v>888</v>
      </c>
      <c r="G1288" s="255" t="s">
        <v>912</v>
      </c>
      <c r="H1288" s="18">
        <v>2208</v>
      </c>
      <c r="I1288" s="376" t="s">
        <v>741</v>
      </c>
      <c r="J1288" s="377" t="str">
        <f>IF(ISBLANK(INDEX('Policy Characteristics'!D:D,MATCH($C1288,'Policy Characteristics'!$C:$C,0))),"",INDEX('Policy Characteristics'!D:D,MATCH($C1288,'Policy Characteristics'!$C:$C,0)))</f>
        <v>Hydrogen Combustion</v>
      </c>
      <c r="K1288" s="363"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63" t="str">
        <f>IF(ISBLANK(INDEX('Policy Characteristics'!I:I,MATCH($C1288,'Policy Characteristics'!$C:$C,0))),"",INDEX('Policy Characteristics'!I:I,MATCH($C1288,'Policy Characteristics'!$C:$C,0)))</f>
        <v>% of fuel shifted</v>
      </c>
      <c r="P1288" s="363"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63" t="str">
        <f>IF(ISBLANK(INDEX('Policy Characteristics'!K:K,MATCH($C1288,'Policy Characteristics'!$C:$C,0))),"",INDEX('Policy Characteristics'!K:K,MATCH($C1288,'Policy Characteristics'!$C:$C,0)))</f>
        <v>industry-ag-main.html#fuel-switching</v>
      </c>
      <c r="R1288" s="363" t="str">
        <f>IF(ISBLANK(INDEX('Policy Characteristics'!L:L,MATCH($C1288,'Policy Characteristics'!$C:$C,0))),"",INDEX('Policy Characteristics'!L:L,MATCH($C1288,'Policy Characteristics'!$C:$C,0)))</f>
        <v>industry-elec-and-hydrogen.html</v>
      </c>
    </row>
    <row r="1289" spans="1:18" s="350" customFormat="1" ht="19.95" customHeight="1">
      <c r="A1289" s="363" t="str">
        <f>IF(ISBLANK(INDEX('Policy Characteristics'!A:A,MATCH($C1289,'Policy Characteristics'!$C:$C,0))),"",INDEX('Policy Characteristics'!A:A,MATCH($C1289,'Policy Characteristics'!$C:$C,0)))</f>
        <v>Industry</v>
      </c>
      <c r="B1289" s="375" t="str">
        <f>IF(ISBLANK(INDEX('Policy Characteristics'!B:B,MATCH($C1289,'Policy Characteristics'!$C:$C,0))),"",INDEX('Policy Characteristics'!B:B,MATCH($C1289,'Policy Characteristics'!$C:$C,0)))</f>
        <v>Hydrogen Combustion</v>
      </c>
      <c r="C1289" s="363" t="str">
        <f t="shared" si="47"/>
        <v>Fraction of Eligible Industrial Energy Use Shifted to Hydrogen</v>
      </c>
      <c r="D1289" s="356" t="s">
        <v>887</v>
      </c>
      <c r="E1289" t="s">
        <v>913</v>
      </c>
      <c r="F1289" t="s">
        <v>888</v>
      </c>
      <c r="G1289" s="255" t="s">
        <v>913</v>
      </c>
      <c r="H1289" s="18">
        <v>2209</v>
      </c>
      <c r="I1289" s="376" t="s">
        <v>741</v>
      </c>
      <c r="J1289" s="377" t="str">
        <f>IF(ISBLANK(INDEX('Policy Characteristics'!D:D,MATCH($C1289,'Policy Characteristics'!$C:$C,0))),"",INDEX('Policy Characteristics'!D:D,MATCH($C1289,'Policy Characteristics'!$C:$C,0)))</f>
        <v>Hydrogen Combustion</v>
      </c>
      <c r="K1289" s="363"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63" t="str">
        <f>IF(ISBLANK(INDEX('Policy Characteristics'!I:I,MATCH($C1289,'Policy Characteristics'!$C:$C,0))),"",INDEX('Policy Characteristics'!I:I,MATCH($C1289,'Policy Characteristics'!$C:$C,0)))</f>
        <v>% of fuel shifted</v>
      </c>
      <c r="P1289" s="363"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63" t="str">
        <f>IF(ISBLANK(INDEX('Policy Characteristics'!K:K,MATCH($C1289,'Policy Characteristics'!$C:$C,0))),"",INDEX('Policy Characteristics'!K:K,MATCH($C1289,'Policy Characteristics'!$C:$C,0)))</f>
        <v>industry-ag-main.html#fuel-switching</v>
      </c>
      <c r="R1289" s="363" t="str">
        <f>IF(ISBLANK(INDEX('Policy Characteristics'!L:L,MATCH($C1289,'Policy Characteristics'!$C:$C,0))),"",INDEX('Policy Characteristics'!L:L,MATCH($C1289,'Policy Characteristics'!$C:$C,0)))</f>
        <v>industry-elec-and-hydrogen.html</v>
      </c>
    </row>
    <row r="1290" spans="1:18" s="350" customFormat="1" ht="19.95" customHeight="1">
      <c r="A1290" s="363" t="str">
        <f>IF(ISBLANK(INDEX('Policy Characteristics'!A:A,MATCH($C1290,'Policy Characteristics'!$C:$C,0))),"",INDEX('Policy Characteristics'!A:A,MATCH($C1290,'Policy Characteristics'!$C:$C,0)))</f>
        <v>Industry</v>
      </c>
      <c r="B1290" s="375" t="str">
        <f>IF(ISBLANK(INDEX('Policy Characteristics'!B:B,MATCH($C1290,'Policy Characteristics'!$C:$C,0))),"",INDEX('Policy Characteristics'!B:B,MATCH($C1290,'Policy Characteristics'!$C:$C,0)))</f>
        <v>Hydrogen Combustion</v>
      </c>
      <c r="C1290" s="363" t="str">
        <f t="shared" si="47"/>
        <v>Fraction of Eligible Industrial Energy Use Shifted to Hydrogen</v>
      </c>
      <c r="D1290" s="356" t="s">
        <v>889</v>
      </c>
      <c r="E1290" t="s">
        <v>899</v>
      </c>
      <c r="F1290" t="s">
        <v>890</v>
      </c>
      <c r="G1290" s="255" t="s">
        <v>900</v>
      </c>
      <c r="H1290" s="18">
        <v>2210</v>
      </c>
      <c r="I1290" s="376" t="s">
        <v>741</v>
      </c>
      <c r="J1290" s="377" t="str">
        <f>IF(ISBLANK(INDEX('Policy Characteristics'!D:D,MATCH($C1290,'Policy Characteristics'!$C:$C,0))),"",INDEX('Policy Characteristics'!D:D,MATCH($C1290,'Policy Characteristics'!$C:$C,0)))</f>
        <v>Hydrogen Combustion</v>
      </c>
      <c r="K1290" s="363"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63" t="str">
        <f>IF(ISBLANK(INDEX('Policy Characteristics'!I:I,MATCH($C1290,'Policy Characteristics'!$C:$C,0))),"",INDEX('Policy Characteristics'!I:I,MATCH($C1290,'Policy Characteristics'!$C:$C,0)))</f>
        <v>% of fuel shifted</v>
      </c>
      <c r="P1290" s="363"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63" t="str">
        <f>IF(ISBLANK(INDEX('Policy Characteristics'!K:K,MATCH($C1290,'Policy Characteristics'!$C:$C,0))),"",INDEX('Policy Characteristics'!K:K,MATCH($C1290,'Policy Characteristics'!$C:$C,0)))</f>
        <v>industry-ag-main.html#fuel-switching</v>
      </c>
      <c r="R1290" s="363" t="str">
        <f>IF(ISBLANK(INDEX('Policy Characteristics'!L:L,MATCH($C1290,'Policy Characteristics'!$C:$C,0))),"",INDEX('Policy Characteristics'!L:L,MATCH($C1290,'Policy Characteristics'!$C:$C,0)))</f>
        <v>industry-elec-and-hydrogen.html</v>
      </c>
    </row>
    <row r="1291" spans="1:18" s="350" customFormat="1" ht="19.95" customHeight="1">
      <c r="A1291" s="363" t="str">
        <f>IF(ISBLANK(INDEX('Policy Characteristics'!A:A,MATCH($C1291,'Policy Characteristics'!$C:$C,0))),"",INDEX('Policy Characteristics'!A:A,MATCH($C1291,'Policy Characteristics'!$C:$C,0)))</f>
        <v>Industry</v>
      </c>
      <c r="B1291" s="375" t="str">
        <f>IF(ISBLANK(INDEX('Policy Characteristics'!B:B,MATCH($C1291,'Policy Characteristics'!$C:$C,0))),"",INDEX('Policy Characteristics'!B:B,MATCH($C1291,'Policy Characteristics'!$C:$C,0)))</f>
        <v>Hydrogen Combustion</v>
      </c>
      <c r="C1291" s="363" t="str">
        <f t="shared" si="47"/>
        <v>Fraction of Eligible Industrial Energy Use Shifted to Hydrogen</v>
      </c>
      <c r="D1291" s="356" t="s">
        <v>889</v>
      </c>
      <c r="E1291" t="s">
        <v>901</v>
      </c>
      <c r="F1291" t="s">
        <v>890</v>
      </c>
      <c r="G1291" s="255" t="s">
        <v>902</v>
      </c>
      <c r="H1291" s="18">
        <v>2211</v>
      </c>
      <c r="I1291" s="376" t="s">
        <v>741</v>
      </c>
      <c r="J1291" s="377" t="str">
        <f>IF(ISBLANK(INDEX('Policy Characteristics'!D:D,MATCH($C1291,'Policy Characteristics'!$C:$C,0))),"",INDEX('Policy Characteristics'!D:D,MATCH($C1291,'Policy Characteristics'!$C:$C,0)))</f>
        <v>Hydrogen Combustion</v>
      </c>
      <c r="K1291" s="363"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63" t="str">
        <f>IF(ISBLANK(INDEX('Policy Characteristics'!I:I,MATCH($C1291,'Policy Characteristics'!$C:$C,0))),"",INDEX('Policy Characteristics'!I:I,MATCH($C1291,'Policy Characteristics'!$C:$C,0)))</f>
        <v>% of fuel shifted</v>
      </c>
      <c r="P1291" s="363"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63" t="str">
        <f>IF(ISBLANK(INDEX('Policy Characteristics'!K:K,MATCH($C1291,'Policy Characteristics'!$C:$C,0))),"",INDEX('Policy Characteristics'!K:K,MATCH($C1291,'Policy Characteristics'!$C:$C,0)))</f>
        <v>industry-ag-main.html#fuel-switching</v>
      </c>
      <c r="R1291" s="363" t="str">
        <f>IF(ISBLANK(INDEX('Policy Characteristics'!L:L,MATCH($C1291,'Policy Characteristics'!$C:$C,0))),"",INDEX('Policy Characteristics'!L:L,MATCH($C1291,'Policy Characteristics'!$C:$C,0)))</f>
        <v>industry-elec-and-hydrogen.html</v>
      </c>
    </row>
    <row r="1292" spans="1:18" s="350" customFormat="1" ht="19.95" customHeight="1">
      <c r="A1292" s="363" t="str">
        <f>IF(ISBLANK(INDEX('Policy Characteristics'!A:A,MATCH($C1292,'Policy Characteristics'!$C:$C,0))),"",INDEX('Policy Characteristics'!A:A,MATCH($C1292,'Policy Characteristics'!$C:$C,0)))</f>
        <v>Industry</v>
      </c>
      <c r="B1292" s="375" t="str">
        <f>IF(ISBLANK(INDEX('Policy Characteristics'!B:B,MATCH($C1292,'Policy Characteristics'!$C:$C,0))),"",INDEX('Policy Characteristics'!B:B,MATCH($C1292,'Policy Characteristics'!$C:$C,0)))</f>
        <v>Hydrogen Combustion</v>
      </c>
      <c r="C1292" s="363" t="str">
        <f t="shared" si="47"/>
        <v>Fraction of Eligible Industrial Energy Use Shifted to Hydrogen</v>
      </c>
      <c r="D1292" s="356" t="s">
        <v>889</v>
      </c>
      <c r="E1292" t="s">
        <v>903</v>
      </c>
      <c r="F1292" t="s">
        <v>890</v>
      </c>
      <c r="G1292" s="255" t="s">
        <v>904</v>
      </c>
      <c r="H1292" s="18">
        <v>2212</v>
      </c>
      <c r="I1292" s="376" t="s">
        <v>741</v>
      </c>
      <c r="J1292" s="377" t="str">
        <f>IF(ISBLANK(INDEX('Policy Characteristics'!D:D,MATCH($C1292,'Policy Characteristics'!$C:$C,0))),"",INDEX('Policy Characteristics'!D:D,MATCH($C1292,'Policy Characteristics'!$C:$C,0)))</f>
        <v>Hydrogen Combustion</v>
      </c>
      <c r="K1292" s="363"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63" t="str">
        <f>IF(ISBLANK(INDEX('Policy Characteristics'!I:I,MATCH($C1292,'Policy Characteristics'!$C:$C,0))),"",INDEX('Policy Characteristics'!I:I,MATCH($C1292,'Policy Characteristics'!$C:$C,0)))</f>
        <v>% of fuel shifted</v>
      </c>
      <c r="P1292" s="363"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63" t="str">
        <f>IF(ISBLANK(INDEX('Policy Characteristics'!K:K,MATCH($C1292,'Policy Characteristics'!$C:$C,0))),"",INDEX('Policy Characteristics'!K:K,MATCH($C1292,'Policy Characteristics'!$C:$C,0)))</f>
        <v>industry-ag-main.html#fuel-switching</v>
      </c>
      <c r="R1292" s="363" t="str">
        <f>IF(ISBLANK(INDEX('Policy Characteristics'!L:L,MATCH($C1292,'Policy Characteristics'!$C:$C,0))),"",INDEX('Policy Characteristics'!L:L,MATCH($C1292,'Policy Characteristics'!$C:$C,0)))</f>
        <v>industry-elec-and-hydrogen.html</v>
      </c>
    </row>
    <row r="1293" spans="1:18" s="350" customFormat="1" ht="19.95" customHeight="1">
      <c r="A1293" s="363" t="str">
        <f>IF(ISBLANK(INDEX('Policy Characteristics'!A:A,MATCH($C1293,'Policy Characteristics'!$C:$C,0))),"",INDEX('Policy Characteristics'!A:A,MATCH($C1293,'Policy Characteristics'!$C:$C,0)))</f>
        <v>Industry</v>
      </c>
      <c r="B1293" s="375" t="str">
        <f>IF(ISBLANK(INDEX('Policy Characteristics'!B:B,MATCH($C1293,'Policy Characteristics'!$C:$C,0))),"",INDEX('Policy Characteristics'!B:B,MATCH($C1293,'Policy Characteristics'!$C:$C,0)))</f>
        <v>Hydrogen Combustion</v>
      </c>
      <c r="C1293" s="363" t="str">
        <f t="shared" si="47"/>
        <v>Fraction of Eligible Industrial Energy Use Shifted to Hydrogen</v>
      </c>
      <c r="D1293" s="356" t="s">
        <v>889</v>
      </c>
      <c r="E1293" t="s">
        <v>905</v>
      </c>
      <c r="F1293" t="s">
        <v>890</v>
      </c>
      <c r="G1293" s="255" t="s">
        <v>906</v>
      </c>
      <c r="H1293" s="18">
        <v>2213</v>
      </c>
      <c r="I1293" s="376" t="s">
        <v>741</v>
      </c>
      <c r="J1293" s="377" t="str">
        <f>IF(ISBLANK(INDEX('Policy Characteristics'!D:D,MATCH($C1293,'Policy Characteristics'!$C:$C,0))),"",INDEX('Policy Characteristics'!D:D,MATCH($C1293,'Policy Characteristics'!$C:$C,0)))</f>
        <v>Hydrogen Combustion</v>
      </c>
      <c r="K1293" s="363"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63" t="str">
        <f>IF(ISBLANK(INDEX('Policy Characteristics'!I:I,MATCH($C1293,'Policy Characteristics'!$C:$C,0))),"",INDEX('Policy Characteristics'!I:I,MATCH($C1293,'Policy Characteristics'!$C:$C,0)))</f>
        <v>% of fuel shifted</v>
      </c>
      <c r="P1293" s="363"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63" t="str">
        <f>IF(ISBLANK(INDEX('Policy Characteristics'!K:K,MATCH($C1293,'Policy Characteristics'!$C:$C,0))),"",INDEX('Policy Characteristics'!K:K,MATCH($C1293,'Policy Characteristics'!$C:$C,0)))</f>
        <v>industry-ag-main.html#fuel-switching</v>
      </c>
      <c r="R1293" s="363" t="str">
        <f>IF(ISBLANK(INDEX('Policy Characteristics'!L:L,MATCH($C1293,'Policy Characteristics'!$C:$C,0))),"",INDEX('Policy Characteristics'!L:L,MATCH($C1293,'Policy Characteristics'!$C:$C,0)))</f>
        <v>industry-elec-and-hydrogen.html</v>
      </c>
    </row>
    <row r="1294" spans="1:18" s="350" customFormat="1" ht="19.95" customHeight="1">
      <c r="A1294" s="363" t="str">
        <f>IF(ISBLANK(INDEX('Policy Characteristics'!A:A,MATCH($C1294,'Policy Characteristics'!$C:$C,0))),"",INDEX('Policy Characteristics'!A:A,MATCH($C1294,'Policy Characteristics'!$C:$C,0)))</f>
        <v>Industry</v>
      </c>
      <c r="B1294" s="375" t="str">
        <f>IF(ISBLANK(INDEX('Policy Characteristics'!B:B,MATCH($C1294,'Policy Characteristics'!$C:$C,0))),"",INDEX('Policy Characteristics'!B:B,MATCH($C1294,'Policy Characteristics'!$C:$C,0)))</f>
        <v>Hydrogen Combustion</v>
      </c>
      <c r="C1294" s="363" t="str">
        <f t="shared" si="47"/>
        <v>Fraction of Eligible Industrial Energy Use Shifted to Hydrogen</v>
      </c>
      <c r="D1294" s="356" t="s">
        <v>889</v>
      </c>
      <c r="E1294" t="s">
        <v>907</v>
      </c>
      <c r="F1294" t="s">
        <v>890</v>
      </c>
      <c r="G1294" s="255" t="s">
        <v>908</v>
      </c>
      <c r="H1294" s="18">
        <v>2214</v>
      </c>
      <c r="I1294" s="376" t="s">
        <v>741</v>
      </c>
      <c r="J1294" s="377" t="str">
        <f>IF(ISBLANK(INDEX('Policy Characteristics'!D:D,MATCH($C1294,'Policy Characteristics'!$C:$C,0))),"",INDEX('Policy Characteristics'!D:D,MATCH($C1294,'Policy Characteristics'!$C:$C,0)))</f>
        <v>Hydrogen Combustion</v>
      </c>
      <c r="K1294" s="363"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63" t="str">
        <f>IF(ISBLANK(INDEX('Policy Characteristics'!I:I,MATCH($C1294,'Policy Characteristics'!$C:$C,0))),"",INDEX('Policy Characteristics'!I:I,MATCH($C1294,'Policy Characteristics'!$C:$C,0)))</f>
        <v>% of fuel shifted</v>
      </c>
      <c r="P1294" s="363"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63" t="str">
        <f>IF(ISBLANK(INDEX('Policy Characteristics'!K:K,MATCH($C1294,'Policy Characteristics'!$C:$C,0))),"",INDEX('Policy Characteristics'!K:K,MATCH($C1294,'Policy Characteristics'!$C:$C,0)))</f>
        <v>industry-ag-main.html#fuel-switching</v>
      </c>
      <c r="R1294" s="363" t="str">
        <f>IF(ISBLANK(INDEX('Policy Characteristics'!L:L,MATCH($C1294,'Policy Characteristics'!$C:$C,0))),"",INDEX('Policy Characteristics'!L:L,MATCH($C1294,'Policy Characteristics'!$C:$C,0)))</f>
        <v>industry-elec-and-hydrogen.html</v>
      </c>
    </row>
    <row r="1295" spans="1:18" s="350" customFormat="1" ht="19.95" customHeight="1">
      <c r="A1295" s="363" t="str">
        <f>IF(ISBLANK(INDEX('Policy Characteristics'!A:A,MATCH($C1295,'Policy Characteristics'!$C:$C,0))),"",INDEX('Policy Characteristics'!A:A,MATCH($C1295,'Policy Characteristics'!$C:$C,0)))</f>
        <v>Industry</v>
      </c>
      <c r="B1295" s="375" t="str">
        <f>IF(ISBLANK(INDEX('Policy Characteristics'!B:B,MATCH($C1295,'Policy Characteristics'!$C:$C,0))),"",INDEX('Policy Characteristics'!B:B,MATCH($C1295,'Policy Characteristics'!$C:$C,0)))</f>
        <v>Hydrogen Combustion</v>
      </c>
      <c r="C1295" s="363" t="str">
        <f t="shared" si="47"/>
        <v>Fraction of Eligible Industrial Energy Use Shifted to Hydrogen</v>
      </c>
      <c r="D1295" s="356" t="s">
        <v>889</v>
      </c>
      <c r="E1295" t="s">
        <v>909</v>
      </c>
      <c r="F1295" t="s">
        <v>890</v>
      </c>
      <c r="G1295" s="255" t="s">
        <v>910</v>
      </c>
      <c r="H1295" s="18">
        <v>2215</v>
      </c>
      <c r="I1295" s="376" t="s">
        <v>731</v>
      </c>
      <c r="J1295" s="377" t="str">
        <f>IF(ISBLANK(INDEX('Policy Characteristics'!D:D,MATCH($C1295,'Policy Characteristics'!$C:$C,0))),"",INDEX('Policy Characteristics'!D:D,MATCH($C1295,'Policy Characteristics'!$C:$C,0)))</f>
        <v>Hydrogen Combustion</v>
      </c>
      <c r="K1295" s="363"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63" t="str">
        <f>IF(ISBLANK(INDEX('Policy Characteristics'!I:I,MATCH($C1295,'Policy Characteristics'!$C:$C,0))),"",INDEX('Policy Characteristics'!I:I,MATCH($C1295,'Policy Characteristics'!$C:$C,0)))</f>
        <v>% of fuel shifted</v>
      </c>
      <c r="P1295" s="363"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63" t="str">
        <f>IF(ISBLANK(INDEX('Policy Characteristics'!K:K,MATCH($C1295,'Policy Characteristics'!$C:$C,0))),"",INDEX('Policy Characteristics'!K:K,MATCH($C1295,'Policy Characteristics'!$C:$C,0)))</f>
        <v>industry-ag-main.html#fuel-switching</v>
      </c>
      <c r="R1295" s="363" t="str">
        <f>IF(ISBLANK(INDEX('Policy Characteristics'!L:L,MATCH($C1295,'Policy Characteristics'!$C:$C,0))),"",INDEX('Policy Characteristics'!L:L,MATCH($C1295,'Policy Characteristics'!$C:$C,0)))</f>
        <v>industry-elec-and-hydrogen.html</v>
      </c>
    </row>
    <row r="1296" spans="1:18" s="350" customFormat="1" ht="19.95" customHeight="1">
      <c r="A1296" s="363" t="str">
        <f>IF(ISBLANK(INDEX('Policy Characteristics'!A:A,MATCH($C1296,'Policy Characteristics'!$C:$C,0))),"",INDEX('Policy Characteristics'!A:A,MATCH($C1296,'Policy Characteristics'!$C:$C,0)))</f>
        <v>Industry</v>
      </c>
      <c r="B1296" s="375" t="str">
        <f>IF(ISBLANK(INDEX('Policy Characteristics'!B:B,MATCH($C1296,'Policy Characteristics'!$C:$C,0))),"",INDEX('Policy Characteristics'!B:B,MATCH($C1296,'Policy Characteristics'!$C:$C,0)))</f>
        <v>Hydrogen Combustion</v>
      </c>
      <c r="C1296" s="363" t="str">
        <f t="shared" si="47"/>
        <v>Fraction of Eligible Industrial Energy Use Shifted to Hydrogen</v>
      </c>
      <c r="D1296" s="356" t="s">
        <v>889</v>
      </c>
      <c r="E1296" t="s">
        <v>911</v>
      </c>
      <c r="F1296" t="s">
        <v>890</v>
      </c>
      <c r="G1296" s="255" t="s">
        <v>912</v>
      </c>
      <c r="H1296" s="18">
        <v>2216</v>
      </c>
      <c r="I1296" s="376" t="s">
        <v>741</v>
      </c>
      <c r="J1296" s="377" t="str">
        <f>IF(ISBLANK(INDEX('Policy Characteristics'!D:D,MATCH($C1296,'Policy Characteristics'!$C:$C,0))),"",INDEX('Policy Characteristics'!D:D,MATCH($C1296,'Policy Characteristics'!$C:$C,0)))</f>
        <v>Hydrogen Combustion</v>
      </c>
      <c r="K1296" s="363"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63" t="str">
        <f>IF(ISBLANK(INDEX('Policy Characteristics'!I:I,MATCH($C1296,'Policy Characteristics'!$C:$C,0))),"",INDEX('Policy Characteristics'!I:I,MATCH($C1296,'Policy Characteristics'!$C:$C,0)))</f>
        <v>% of fuel shifted</v>
      </c>
      <c r="P1296" s="363"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63" t="str">
        <f>IF(ISBLANK(INDEX('Policy Characteristics'!K:K,MATCH($C1296,'Policy Characteristics'!$C:$C,0))),"",INDEX('Policy Characteristics'!K:K,MATCH($C1296,'Policy Characteristics'!$C:$C,0)))</f>
        <v>industry-ag-main.html#fuel-switching</v>
      </c>
      <c r="R1296" s="363" t="str">
        <f>IF(ISBLANK(INDEX('Policy Characteristics'!L:L,MATCH($C1296,'Policy Characteristics'!$C:$C,0))),"",INDEX('Policy Characteristics'!L:L,MATCH($C1296,'Policy Characteristics'!$C:$C,0)))</f>
        <v>industry-elec-and-hydrogen.html</v>
      </c>
    </row>
    <row r="1297" spans="1:18" s="350" customFormat="1" ht="19.95" customHeight="1">
      <c r="A1297" s="363" t="str">
        <f>IF(ISBLANK(INDEX('Policy Characteristics'!A:A,MATCH($C1297,'Policy Characteristics'!$C:$C,0))),"",INDEX('Policy Characteristics'!A:A,MATCH($C1297,'Policy Characteristics'!$C:$C,0)))</f>
        <v>Industry</v>
      </c>
      <c r="B1297" s="375" t="str">
        <f>IF(ISBLANK(INDEX('Policy Characteristics'!B:B,MATCH($C1297,'Policy Characteristics'!$C:$C,0))),"",INDEX('Policy Characteristics'!B:B,MATCH($C1297,'Policy Characteristics'!$C:$C,0)))</f>
        <v>Hydrogen Combustion</v>
      </c>
      <c r="C1297" s="363" t="str">
        <f t="shared" si="47"/>
        <v>Fraction of Eligible Industrial Energy Use Shifted to Hydrogen</v>
      </c>
      <c r="D1297" s="356" t="s">
        <v>889</v>
      </c>
      <c r="E1297" t="s">
        <v>913</v>
      </c>
      <c r="F1297" t="s">
        <v>890</v>
      </c>
      <c r="G1297" s="255" t="s">
        <v>913</v>
      </c>
      <c r="H1297" s="18">
        <v>2217</v>
      </c>
      <c r="I1297" s="376" t="s">
        <v>741</v>
      </c>
      <c r="J1297" s="377" t="str">
        <f>IF(ISBLANK(INDEX('Policy Characteristics'!D:D,MATCH($C1297,'Policy Characteristics'!$C:$C,0))),"",INDEX('Policy Characteristics'!D:D,MATCH($C1297,'Policy Characteristics'!$C:$C,0)))</f>
        <v>Hydrogen Combustion</v>
      </c>
      <c r="K1297" s="363"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63" t="str">
        <f>IF(ISBLANK(INDEX('Policy Characteristics'!I:I,MATCH($C1297,'Policy Characteristics'!$C:$C,0))),"",INDEX('Policy Characteristics'!I:I,MATCH($C1297,'Policy Characteristics'!$C:$C,0)))</f>
        <v>% of fuel shifted</v>
      </c>
      <c r="P1297" s="363"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63" t="str">
        <f>IF(ISBLANK(INDEX('Policy Characteristics'!K:K,MATCH($C1297,'Policy Characteristics'!$C:$C,0))),"",INDEX('Policy Characteristics'!K:K,MATCH($C1297,'Policy Characteristics'!$C:$C,0)))</f>
        <v>industry-ag-main.html#fuel-switching</v>
      </c>
      <c r="R1297" s="363" t="str">
        <f>IF(ISBLANK(INDEX('Policy Characteristics'!L:L,MATCH($C1297,'Policy Characteristics'!$C:$C,0))),"",INDEX('Policy Characteristics'!L:L,MATCH($C1297,'Policy Characteristics'!$C:$C,0)))</f>
        <v>industry-elec-and-hydrogen.html</v>
      </c>
    </row>
    <row r="1298" spans="1:18" s="350" customFormat="1" ht="19.95" customHeight="1">
      <c r="A1298" s="363" t="str">
        <f>IF(ISBLANK(INDEX('Policy Characteristics'!A:A,MATCH($C1298,'Policy Characteristics'!$C:$C,0))),"",INDEX('Policy Characteristics'!A:A,MATCH($C1298,'Policy Characteristics'!$C:$C,0)))</f>
        <v>Industry</v>
      </c>
      <c r="B1298" s="375" t="str">
        <f>IF(ISBLANK(INDEX('Policy Characteristics'!B:B,MATCH($C1298,'Policy Characteristics'!$C:$C,0))),"",INDEX('Policy Characteristics'!B:B,MATCH($C1298,'Policy Characteristics'!$C:$C,0)))</f>
        <v>Hydrogen Combustion</v>
      </c>
      <c r="C1298" s="363" t="str">
        <f t="shared" si="47"/>
        <v>Fraction of Eligible Industrial Energy Use Shifted to Hydrogen</v>
      </c>
      <c r="D1298" s="356" t="s">
        <v>891</v>
      </c>
      <c r="E1298" t="s">
        <v>899</v>
      </c>
      <c r="F1298" t="s">
        <v>892</v>
      </c>
      <c r="G1298" s="255" t="s">
        <v>900</v>
      </c>
      <c r="H1298" s="18">
        <v>2218</v>
      </c>
      <c r="I1298" s="376" t="s">
        <v>731</v>
      </c>
      <c r="J1298" s="377" t="str">
        <f>IF(ISBLANK(INDEX('Policy Characteristics'!D:D,MATCH($C1298,'Policy Characteristics'!$C:$C,0))),"",INDEX('Policy Characteristics'!D:D,MATCH($C1298,'Policy Characteristics'!$C:$C,0)))</f>
        <v>Hydrogen Combustion</v>
      </c>
      <c r="K1298" s="363"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63" t="str">
        <f>IF(ISBLANK(INDEX('Policy Characteristics'!I:I,MATCH($C1298,'Policy Characteristics'!$C:$C,0))),"",INDEX('Policy Characteristics'!I:I,MATCH($C1298,'Policy Characteristics'!$C:$C,0)))</f>
        <v>% of fuel shifted</v>
      </c>
      <c r="P1298" s="363"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63" t="str">
        <f>IF(ISBLANK(INDEX('Policy Characteristics'!K:K,MATCH($C1298,'Policy Characteristics'!$C:$C,0))),"",INDEX('Policy Characteristics'!K:K,MATCH($C1298,'Policy Characteristics'!$C:$C,0)))</f>
        <v>industry-ag-main.html#fuel-switching</v>
      </c>
      <c r="R1298" s="363" t="str">
        <f>IF(ISBLANK(INDEX('Policy Characteristics'!L:L,MATCH($C1298,'Policy Characteristics'!$C:$C,0))),"",INDEX('Policy Characteristics'!L:L,MATCH($C1298,'Policy Characteristics'!$C:$C,0)))</f>
        <v>industry-elec-and-hydrogen.html</v>
      </c>
    </row>
    <row r="1299" spans="1:18" s="350" customFormat="1" ht="19.95" customHeight="1">
      <c r="A1299" s="363" t="str">
        <f>IF(ISBLANK(INDEX('Policy Characteristics'!A:A,MATCH($C1299,'Policy Characteristics'!$C:$C,0))),"",INDEX('Policy Characteristics'!A:A,MATCH($C1299,'Policy Characteristics'!$C:$C,0)))</f>
        <v>Industry</v>
      </c>
      <c r="B1299" s="375" t="str">
        <f>IF(ISBLANK(INDEX('Policy Characteristics'!B:B,MATCH($C1299,'Policy Characteristics'!$C:$C,0))),"",INDEX('Policy Characteristics'!B:B,MATCH($C1299,'Policy Characteristics'!$C:$C,0)))</f>
        <v>Hydrogen Combustion</v>
      </c>
      <c r="C1299" s="363" t="str">
        <f t="shared" si="47"/>
        <v>Fraction of Eligible Industrial Energy Use Shifted to Hydrogen</v>
      </c>
      <c r="D1299" s="356" t="s">
        <v>891</v>
      </c>
      <c r="E1299" t="s">
        <v>901</v>
      </c>
      <c r="F1299" t="s">
        <v>892</v>
      </c>
      <c r="G1299" s="255" t="s">
        <v>902</v>
      </c>
      <c r="H1299" s="18">
        <v>2219</v>
      </c>
      <c r="I1299" s="376" t="s">
        <v>741</v>
      </c>
      <c r="J1299" s="377" t="str">
        <f>IF(ISBLANK(INDEX('Policy Characteristics'!D:D,MATCH($C1299,'Policy Characteristics'!$C:$C,0))),"",INDEX('Policy Characteristics'!D:D,MATCH($C1299,'Policy Characteristics'!$C:$C,0)))</f>
        <v>Hydrogen Combustion</v>
      </c>
      <c r="K1299" s="363"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63" t="str">
        <f>IF(ISBLANK(INDEX('Policy Characteristics'!I:I,MATCH($C1299,'Policy Characteristics'!$C:$C,0))),"",INDEX('Policy Characteristics'!I:I,MATCH($C1299,'Policy Characteristics'!$C:$C,0)))</f>
        <v>% of fuel shifted</v>
      </c>
      <c r="P1299" s="363"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63" t="str">
        <f>IF(ISBLANK(INDEX('Policy Characteristics'!K:K,MATCH($C1299,'Policy Characteristics'!$C:$C,0))),"",INDEX('Policy Characteristics'!K:K,MATCH($C1299,'Policy Characteristics'!$C:$C,0)))</f>
        <v>industry-ag-main.html#fuel-switching</v>
      </c>
      <c r="R1299" s="363" t="str">
        <f>IF(ISBLANK(INDEX('Policy Characteristics'!L:L,MATCH($C1299,'Policy Characteristics'!$C:$C,0))),"",INDEX('Policy Characteristics'!L:L,MATCH($C1299,'Policy Characteristics'!$C:$C,0)))</f>
        <v>industry-elec-and-hydrogen.html</v>
      </c>
    </row>
    <row r="1300" spans="1:18" s="350" customFormat="1" ht="19.95" customHeight="1">
      <c r="A1300" s="363" t="str">
        <f>IF(ISBLANK(INDEX('Policy Characteristics'!A:A,MATCH($C1300,'Policy Characteristics'!$C:$C,0))),"",INDEX('Policy Characteristics'!A:A,MATCH($C1300,'Policy Characteristics'!$C:$C,0)))</f>
        <v>Industry</v>
      </c>
      <c r="B1300" s="375" t="str">
        <f>IF(ISBLANK(INDEX('Policy Characteristics'!B:B,MATCH($C1300,'Policy Characteristics'!$C:$C,0))),"",INDEX('Policy Characteristics'!B:B,MATCH($C1300,'Policy Characteristics'!$C:$C,0)))</f>
        <v>Hydrogen Combustion</v>
      </c>
      <c r="C1300" s="363" t="str">
        <f t="shared" si="47"/>
        <v>Fraction of Eligible Industrial Energy Use Shifted to Hydrogen</v>
      </c>
      <c r="D1300" s="356" t="s">
        <v>891</v>
      </c>
      <c r="E1300" t="s">
        <v>903</v>
      </c>
      <c r="F1300" t="s">
        <v>892</v>
      </c>
      <c r="G1300" s="255" t="s">
        <v>904</v>
      </c>
      <c r="H1300" s="18">
        <v>2220</v>
      </c>
      <c r="I1300" s="376" t="s">
        <v>741</v>
      </c>
      <c r="J1300" s="377" t="str">
        <f>IF(ISBLANK(INDEX('Policy Characteristics'!D:D,MATCH($C1300,'Policy Characteristics'!$C:$C,0))),"",INDEX('Policy Characteristics'!D:D,MATCH($C1300,'Policy Characteristics'!$C:$C,0)))</f>
        <v>Hydrogen Combustion</v>
      </c>
      <c r="K1300" s="363"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63" t="str">
        <f>IF(ISBLANK(INDEX('Policy Characteristics'!I:I,MATCH($C1300,'Policy Characteristics'!$C:$C,0))),"",INDEX('Policy Characteristics'!I:I,MATCH($C1300,'Policy Characteristics'!$C:$C,0)))</f>
        <v>% of fuel shifted</v>
      </c>
      <c r="P1300" s="363"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63" t="str">
        <f>IF(ISBLANK(INDEX('Policy Characteristics'!K:K,MATCH($C1300,'Policy Characteristics'!$C:$C,0))),"",INDEX('Policy Characteristics'!K:K,MATCH($C1300,'Policy Characteristics'!$C:$C,0)))</f>
        <v>industry-ag-main.html#fuel-switching</v>
      </c>
      <c r="R1300" s="363" t="str">
        <f>IF(ISBLANK(INDEX('Policy Characteristics'!L:L,MATCH($C1300,'Policy Characteristics'!$C:$C,0))),"",INDEX('Policy Characteristics'!L:L,MATCH($C1300,'Policy Characteristics'!$C:$C,0)))</f>
        <v>industry-elec-and-hydrogen.html</v>
      </c>
    </row>
    <row r="1301" spans="1:18" s="350" customFormat="1" ht="19.95" customHeight="1">
      <c r="A1301" s="363" t="str">
        <f>IF(ISBLANK(INDEX('Policy Characteristics'!A:A,MATCH($C1301,'Policy Characteristics'!$C:$C,0))),"",INDEX('Policy Characteristics'!A:A,MATCH($C1301,'Policy Characteristics'!$C:$C,0)))</f>
        <v>Industry</v>
      </c>
      <c r="B1301" s="375" t="str">
        <f>IF(ISBLANK(INDEX('Policy Characteristics'!B:B,MATCH($C1301,'Policy Characteristics'!$C:$C,0))),"",INDEX('Policy Characteristics'!B:B,MATCH($C1301,'Policy Characteristics'!$C:$C,0)))</f>
        <v>Hydrogen Combustion</v>
      </c>
      <c r="C1301" s="363" t="str">
        <f t="shared" si="47"/>
        <v>Fraction of Eligible Industrial Energy Use Shifted to Hydrogen</v>
      </c>
      <c r="D1301" s="356" t="s">
        <v>891</v>
      </c>
      <c r="E1301" t="s">
        <v>905</v>
      </c>
      <c r="F1301" t="s">
        <v>892</v>
      </c>
      <c r="G1301" s="255" t="s">
        <v>906</v>
      </c>
      <c r="H1301" s="18">
        <v>2221</v>
      </c>
      <c r="I1301" s="376" t="s">
        <v>741</v>
      </c>
      <c r="J1301" s="377" t="str">
        <f>IF(ISBLANK(INDEX('Policy Characteristics'!D:D,MATCH($C1301,'Policy Characteristics'!$C:$C,0))),"",INDEX('Policy Characteristics'!D:D,MATCH($C1301,'Policy Characteristics'!$C:$C,0)))</f>
        <v>Hydrogen Combustion</v>
      </c>
      <c r="K1301" s="363"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63" t="str">
        <f>IF(ISBLANK(INDEX('Policy Characteristics'!I:I,MATCH($C1301,'Policy Characteristics'!$C:$C,0))),"",INDEX('Policy Characteristics'!I:I,MATCH($C1301,'Policy Characteristics'!$C:$C,0)))</f>
        <v>% of fuel shifted</v>
      </c>
      <c r="P1301" s="363"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63" t="str">
        <f>IF(ISBLANK(INDEX('Policy Characteristics'!K:K,MATCH($C1301,'Policy Characteristics'!$C:$C,0))),"",INDEX('Policy Characteristics'!K:K,MATCH($C1301,'Policy Characteristics'!$C:$C,0)))</f>
        <v>industry-ag-main.html#fuel-switching</v>
      </c>
      <c r="R1301" s="363" t="str">
        <f>IF(ISBLANK(INDEX('Policy Characteristics'!L:L,MATCH($C1301,'Policy Characteristics'!$C:$C,0))),"",INDEX('Policy Characteristics'!L:L,MATCH($C1301,'Policy Characteristics'!$C:$C,0)))</f>
        <v>industry-elec-and-hydrogen.html</v>
      </c>
    </row>
    <row r="1302" spans="1:18" s="350" customFormat="1" ht="19.95" customHeight="1">
      <c r="A1302" s="363" t="str">
        <f>IF(ISBLANK(INDEX('Policy Characteristics'!A:A,MATCH($C1302,'Policy Characteristics'!$C:$C,0))),"",INDEX('Policy Characteristics'!A:A,MATCH($C1302,'Policy Characteristics'!$C:$C,0)))</f>
        <v>Industry</v>
      </c>
      <c r="B1302" s="375" t="str">
        <f>IF(ISBLANK(INDEX('Policy Characteristics'!B:B,MATCH($C1302,'Policy Characteristics'!$C:$C,0))),"",INDEX('Policy Characteristics'!B:B,MATCH($C1302,'Policy Characteristics'!$C:$C,0)))</f>
        <v>Hydrogen Combustion</v>
      </c>
      <c r="C1302" s="363" t="str">
        <f t="shared" si="47"/>
        <v>Fraction of Eligible Industrial Energy Use Shifted to Hydrogen</v>
      </c>
      <c r="D1302" s="356" t="s">
        <v>891</v>
      </c>
      <c r="E1302" t="s">
        <v>907</v>
      </c>
      <c r="F1302" t="s">
        <v>892</v>
      </c>
      <c r="G1302" s="255" t="s">
        <v>908</v>
      </c>
      <c r="H1302" s="18">
        <v>2222</v>
      </c>
      <c r="I1302" s="376" t="s">
        <v>741</v>
      </c>
      <c r="J1302" s="377" t="str">
        <f>IF(ISBLANK(INDEX('Policy Characteristics'!D:D,MATCH($C1302,'Policy Characteristics'!$C:$C,0))),"",INDEX('Policy Characteristics'!D:D,MATCH($C1302,'Policy Characteristics'!$C:$C,0)))</f>
        <v>Hydrogen Combustion</v>
      </c>
      <c r="K1302" s="363"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63" t="str">
        <f>IF(ISBLANK(INDEX('Policy Characteristics'!I:I,MATCH($C1302,'Policy Characteristics'!$C:$C,0))),"",INDEX('Policy Characteristics'!I:I,MATCH($C1302,'Policy Characteristics'!$C:$C,0)))</f>
        <v>% of fuel shifted</v>
      </c>
      <c r="P1302" s="363"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63" t="str">
        <f>IF(ISBLANK(INDEX('Policy Characteristics'!K:K,MATCH($C1302,'Policy Characteristics'!$C:$C,0))),"",INDEX('Policy Characteristics'!K:K,MATCH($C1302,'Policy Characteristics'!$C:$C,0)))</f>
        <v>industry-ag-main.html#fuel-switching</v>
      </c>
      <c r="R1302" s="363" t="str">
        <f>IF(ISBLANK(INDEX('Policy Characteristics'!L:L,MATCH($C1302,'Policy Characteristics'!$C:$C,0))),"",INDEX('Policy Characteristics'!L:L,MATCH($C1302,'Policy Characteristics'!$C:$C,0)))</f>
        <v>industry-elec-and-hydrogen.html</v>
      </c>
    </row>
    <row r="1303" spans="1:18" s="350" customFormat="1" ht="19.95" customHeight="1">
      <c r="A1303" s="363" t="str">
        <f>IF(ISBLANK(INDEX('Policy Characteristics'!A:A,MATCH($C1303,'Policy Characteristics'!$C:$C,0))),"",INDEX('Policy Characteristics'!A:A,MATCH($C1303,'Policy Characteristics'!$C:$C,0)))</f>
        <v>Industry</v>
      </c>
      <c r="B1303" s="375" t="str">
        <f>IF(ISBLANK(INDEX('Policy Characteristics'!B:B,MATCH($C1303,'Policy Characteristics'!$C:$C,0))),"",INDEX('Policy Characteristics'!B:B,MATCH($C1303,'Policy Characteristics'!$C:$C,0)))</f>
        <v>Hydrogen Combustion</v>
      </c>
      <c r="C1303" s="363" t="str">
        <f t="shared" si="47"/>
        <v>Fraction of Eligible Industrial Energy Use Shifted to Hydrogen</v>
      </c>
      <c r="D1303" s="356" t="s">
        <v>891</v>
      </c>
      <c r="E1303" t="s">
        <v>909</v>
      </c>
      <c r="F1303" t="s">
        <v>892</v>
      </c>
      <c r="G1303" s="255" t="s">
        <v>910</v>
      </c>
      <c r="H1303" s="18">
        <v>2223</v>
      </c>
      <c r="I1303" s="376" t="s">
        <v>741</v>
      </c>
      <c r="J1303" s="377" t="str">
        <f>IF(ISBLANK(INDEX('Policy Characteristics'!D:D,MATCH($C1303,'Policy Characteristics'!$C:$C,0))),"",INDEX('Policy Characteristics'!D:D,MATCH($C1303,'Policy Characteristics'!$C:$C,0)))</f>
        <v>Hydrogen Combustion</v>
      </c>
      <c r="K1303" s="363"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63" t="str">
        <f>IF(ISBLANK(INDEX('Policy Characteristics'!I:I,MATCH($C1303,'Policy Characteristics'!$C:$C,0))),"",INDEX('Policy Characteristics'!I:I,MATCH($C1303,'Policy Characteristics'!$C:$C,0)))</f>
        <v>% of fuel shifted</v>
      </c>
      <c r="P1303" s="363"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63" t="str">
        <f>IF(ISBLANK(INDEX('Policy Characteristics'!K:K,MATCH($C1303,'Policy Characteristics'!$C:$C,0))),"",INDEX('Policy Characteristics'!K:K,MATCH($C1303,'Policy Characteristics'!$C:$C,0)))</f>
        <v>industry-ag-main.html#fuel-switching</v>
      </c>
      <c r="R1303" s="363" t="str">
        <f>IF(ISBLANK(INDEX('Policy Characteristics'!L:L,MATCH($C1303,'Policy Characteristics'!$C:$C,0))),"",INDEX('Policy Characteristics'!L:L,MATCH($C1303,'Policy Characteristics'!$C:$C,0)))</f>
        <v>industry-elec-and-hydrogen.html</v>
      </c>
    </row>
    <row r="1304" spans="1:18" s="350" customFormat="1" ht="19.95" customHeight="1">
      <c r="A1304" s="363" t="str">
        <f>IF(ISBLANK(INDEX('Policy Characteristics'!A:A,MATCH($C1304,'Policy Characteristics'!$C:$C,0))),"",INDEX('Policy Characteristics'!A:A,MATCH($C1304,'Policy Characteristics'!$C:$C,0)))</f>
        <v>Industry</v>
      </c>
      <c r="B1304" s="375" t="str">
        <f>IF(ISBLANK(INDEX('Policy Characteristics'!B:B,MATCH($C1304,'Policy Characteristics'!$C:$C,0))),"",INDEX('Policy Characteristics'!B:B,MATCH($C1304,'Policy Characteristics'!$C:$C,0)))</f>
        <v>Hydrogen Combustion</v>
      </c>
      <c r="C1304" s="363" t="str">
        <f t="shared" si="47"/>
        <v>Fraction of Eligible Industrial Energy Use Shifted to Hydrogen</v>
      </c>
      <c r="D1304" s="356" t="s">
        <v>891</v>
      </c>
      <c r="E1304" t="s">
        <v>911</v>
      </c>
      <c r="F1304" t="s">
        <v>892</v>
      </c>
      <c r="G1304" s="255" t="s">
        <v>912</v>
      </c>
      <c r="H1304" s="18">
        <v>2224</v>
      </c>
      <c r="I1304" s="376" t="s">
        <v>741</v>
      </c>
      <c r="J1304" s="377" t="str">
        <f>IF(ISBLANK(INDEX('Policy Characteristics'!D:D,MATCH($C1304,'Policy Characteristics'!$C:$C,0))),"",INDEX('Policy Characteristics'!D:D,MATCH($C1304,'Policy Characteristics'!$C:$C,0)))</f>
        <v>Hydrogen Combustion</v>
      </c>
      <c r="K1304" s="363"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63" t="str">
        <f>IF(ISBLANK(INDEX('Policy Characteristics'!I:I,MATCH($C1304,'Policy Characteristics'!$C:$C,0))),"",INDEX('Policy Characteristics'!I:I,MATCH($C1304,'Policy Characteristics'!$C:$C,0)))</f>
        <v>% of fuel shifted</v>
      </c>
      <c r="P1304" s="363"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63" t="str">
        <f>IF(ISBLANK(INDEX('Policy Characteristics'!K:K,MATCH($C1304,'Policy Characteristics'!$C:$C,0))),"",INDEX('Policy Characteristics'!K:K,MATCH($C1304,'Policy Characteristics'!$C:$C,0)))</f>
        <v>industry-ag-main.html#fuel-switching</v>
      </c>
      <c r="R1304" s="363" t="str">
        <f>IF(ISBLANK(INDEX('Policy Characteristics'!L:L,MATCH($C1304,'Policy Characteristics'!$C:$C,0))),"",INDEX('Policy Characteristics'!L:L,MATCH($C1304,'Policy Characteristics'!$C:$C,0)))</f>
        <v>industry-elec-and-hydrogen.html</v>
      </c>
    </row>
    <row r="1305" spans="1:18" s="350" customFormat="1" ht="19.95" customHeight="1">
      <c r="A1305" s="363" t="str">
        <f>IF(ISBLANK(INDEX('Policy Characteristics'!A:A,MATCH($C1305,'Policy Characteristics'!$C:$C,0))),"",INDEX('Policy Characteristics'!A:A,MATCH($C1305,'Policy Characteristics'!$C:$C,0)))</f>
        <v>Industry</v>
      </c>
      <c r="B1305" s="375" t="str">
        <f>IF(ISBLANK(INDEX('Policy Characteristics'!B:B,MATCH($C1305,'Policy Characteristics'!$C:$C,0))),"",INDEX('Policy Characteristics'!B:B,MATCH($C1305,'Policy Characteristics'!$C:$C,0)))</f>
        <v>Hydrogen Combustion</v>
      </c>
      <c r="C1305" s="363" t="str">
        <f t="shared" si="47"/>
        <v>Fraction of Eligible Industrial Energy Use Shifted to Hydrogen</v>
      </c>
      <c r="D1305" s="356" t="s">
        <v>891</v>
      </c>
      <c r="E1305" t="s">
        <v>913</v>
      </c>
      <c r="F1305" t="s">
        <v>892</v>
      </c>
      <c r="G1305" s="255" t="s">
        <v>913</v>
      </c>
      <c r="H1305" s="18">
        <v>2225</v>
      </c>
      <c r="I1305" s="376" t="s">
        <v>741</v>
      </c>
      <c r="J1305" s="377" t="str">
        <f>IF(ISBLANK(INDEX('Policy Characteristics'!D:D,MATCH($C1305,'Policy Characteristics'!$C:$C,0))),"",INDEX('Policy Characteristics'!D:D,MATCH($C1305,'Policy Characteristics'!$C:$C,0)))</f>
        <v>Hydrogen Combustion</v>
      </c>
      <c r="K1305" s="363"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63" t="str">
        <f>IF(ISBLANK(INDEX('Policy Characteristics'!I:I,MATCH($C1305,'Policy Characteristics'!$C:$C,0))),"",INDEX('Policy Characteristics'!I:I,MATCH($C1305,'Policy Characteristics'!$C:$C,0)))</f>
        <v>% of fuel shifted</v>
      </c>
      <c r="P1305" s="363"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63" t="str">
        <f>IF(ISBLANK(INDEX('Policy Characteristics'!K:K,MATCH($C1305,'Policy Characteristics'!$C:$C,0))),"",INDEX('Policy Characteristics'!K:K,MATCH($C1305,'Policy Characteristics'!$C:$C,0)))</f>
        <v>industry-ag-main.html#fuel-switching</v>
      </c>
      <c r="R1305" s="363" t="str">
        <f>IF(ISBLANK(INDEX('Policy Characteristics'!L:L,MATCH($C1305,'Policy Characteristics'!$C:$C,0))),"",INDEX('Policy Characteristics'!L:L,MATCH($C1305,'Policy Characteristics'!$C:$C,0)))</f>
        <v>industry-elec-and-hydrogen.html</v>
      </c>
    </row>
    <row r="1306" spans="1:18" s="350" customFormat="1" ht="19.95" customHeight="1">
      <c r="A1306" s="363" t="str">
        <f>IF(ISBLANK(INDEX('Policy Characteristics'!A:A,MATCH($C1306,'Policy Characteristics'!$C:$C,0))),"",INDEX('Policy Characteristics'!A:A,MATCH($C1306,'Policy Characteristics'!$C:$C,0)))</f>
        <v>Industry</v>
      </c>
      <c r="B1306" s="375" t="str">
        <f>IF(ISBLANK(INDEX('Policy Characteristics'!B:B,MATCH($C1306,'Policy Characteristics'!$C:$C,0))),"",INDEX('Policy Characteristics'!B:B,MATCH($C1306,'Policy Characteristics'!$C:$C,0)))</f>
        <v>Hydrogen Combustion</v>
      </c>
      <c r="C1306" s="363" t="str">
        <f t="shared" si="47"/>
        <v>Fraction of Eligible Industrial Energy Use Shifted to Hydrogen</v>
      </c>
      <c r="D1306" s="356" t="s">
        <v>893</v>
      </c>
      <c r="E1306" t="s">
        <v>899</v>
      </c>
      <c r="F1306" t="s">
        <v>894</v>
      </c>
      <c r="G1306" s="255" t="s">
        <v>900</v>
      </c>
      <c r="H1306" s="18">
        <v>2226</v>
      </c>
      <c r="I1306" s="376" t="s">
        <v>741</v>
      </c>
      <c r="J1306" s="377" t="str">
        <f>IF(ISBLANK(INDEX('Policy Characteristics'!D:D,MATCH($C1306,'Policy Characteristics'!$C:$C,0))),"",INDEX('Policy Characteristics'!D:D,MATCH($C1306,'Policy Characteristics'!$C:$C,0)))</f>
        <v>Hydrogen Combustion</v>
      </c>
      <c r="K1306" s="363"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63" t="str">
        <f>IF(ISBLANK(INDEX('Policy Characteristics'!I:I,MATCH($C1306,'Policy Characteristics'!$C:$C,0))),"",INDEX('Policy Characteristics'!I:I,MATCH($C1306,'Policy Characteristics'!$C:$C,0)))</f>
        <v>% of fuel shifted</v>
      </c>
      <c r="P1306" s="363"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63" t="str">
        <f>IF(ISBLANK(INDEX('Policy Characteristics'!K:K,MATCH($C1306,'Policy Characteristics'!$C:$C,0))),"",INDEX('Policy Characteristics'!K:K,MATCH($C1306,'Policy Characteristics'!$C:$C,0)))</f>
        <v>industry-ag-main.html#fuel-switching</v>
      </c>
      <c r="R1306" s="363" t="str">
        <f>IF(ISBLANK(INDEX('Policy Characteristics'!L:L,MATCH($C1306,'Policy Characteristics'!$C:$C,0))),"",INDEX('Policy Characteristics'!L:L,MATCH($C1306,'Policy Characteristics'!$C:$C,0)))</f>
        <v>industry-elec-and-hydrogen.html</v>
      </c>
    </row>
    <row r="1307" spans="1:18" s="350" customFormat="1" ht="19.95" customHeight="1">
      <c r="A1307" s="363" t="str">
        <f>IF(ISBLANK(INDEX('Policy Characteristics'!A:A,MATCH($C1307,'Policy Characteristics'!$C:$C,0))),"",INDEX('Policy Characteristics'!A:A,MATCH($C1307,'Policy Characteristics'!$C:$C,0)))</f>
        <v>Industry</v>
      </c>
      <c r="B1307" s="375" t="str">
        <f>IF(ISBLANK(INDEX('Policy Characteristics'!B:B,MATCH($C1307,'Policy Characteristics'!$C:$C,0))),"",INDEX('Policy Characteristics'!B:B,MATCH($C1307,'Policy Characteristics'!$C:$C,0)))</f>
        <v>Hydrogen Combustion</v>
      </c>
      <c r="C1307" s="363" t="str">
        <f t="shared" si="47"/>
        <v>Fraction of Eligible Industrial Energy Use Shifted to Hydrogen</v>
      </c>
      <c r="D1307" s="356" t="s">
        <v>893</v>
      </c>
      <c r="E1307" t="s">
        <v>901</v>
      </c>
      <c r="F1307" t="s">
        <v>894</v>
      </c>
      <c r="G1307" s="255" t="s">
        <v>902</v>
      </c>
      <c r="H1307" s="18">
        <v>2227</v>
      </c>
      <c r="I1307" s="376" t="s">
        <v>731</v>
      </c>
      <c r="J1307" s="377" t="str">
        <f>IF(ISBLANK(INDEX('Policy Characteristics'!D:D,MATCH($C1307,'Policy Characteristics'!$C:$C,0))),"",INDEX('Policy Characteristics'!D:D,MATCH($C1307,'Policy Characteristics'!$C:$C,0)))</f>
        <v>Hydrogen Combustion</v>
      </c>
      <c r="K1307" s="363"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63" t="str">
        <f>IF(ISBLANK(INDEX('Policy Characteristics'!I:I,MATCH($C1307,'Policy Characteristics'!$C:$C,0))),"",INDEX('Policy Characteristics'!I:I,MATCH($C1307,'Policy Characteristics'!$C:$C,0)))</f>
        <v>% of fuel shifted</v>
      </c>
      <c r="P1307" s="363"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63" t="str">
        <f>IF(ISBLANK(INDEX('Policy Characteristics'!K:K,MATCH($C1307,'Policy Characteristics'!$C:$C,0))),"",INDEX('Policy Characteristics'!K:K,MATCH($C1307,'Policy Characteristics'!$C:$C,0)))</f>
        <v>industry-ag-main.html#fuel-switching</v>
      </c>
      <c r="R1307" s="363" t="str">
        <f>IF(ISBLANK(INDEX('Policy Characteristics'!L:L,MATCH($C1307,'Policy Characteristics'!$C:$C,0))),"",INDEX('Policy Characteristics'!L:L,MATCH($C1307,'Policy Characteristics'!$C:$C,0)))</f>
        <v>industry-elec-and-hydrogen.html</v>
      </c>
    </row>
    <row r="1308" spans="1:18" s="350" customFormat="1" ht="19.95" customHeight="1">
      <c r="A1308" s="363" t="str">
        <f>IF(ISBLANK(INDEX('Policy Characteristics'!A:A,MATCH($C1308,'Policy Characteristics'!$C:$C,0))),"",INDEX('Policy Characteristics'!A:A,MATCH($C1308,'Policy Characteristics'!$C:$C,0)))</f>
        <v>Industry</v>
      </c>
      <c r="B1308" s="375" t="str">
        <f>IF(ISBLANK(INDEX('Policy Characteristics'!B:B,MATCH($C1308,'Policy Characteristics'!$C:$C,0))),"",INDEX('Policy Characteristics'!B:B,MATCH($C1308,'Policy Characteristics'!$C:$C,0)))</f>
        <v>Hydrogen Combustion</v>
      </c>
      <c r="C1308" s="363" t="str">
        <f t="shared" ref="C1308:C1313" si="48">C$1114</f>
        <v>Fraction of Eligible Industrial Energy Use Shifted to Hydrogen</v>
      </c>
      <c r="D1308" s="356" t="s">
        <v>893</v>
      </c>
      <c r="E1308" t="s">
        <v>903</v>
      </c>
      <c r="F1308" t="s">
        <v>894</v>
      </c>
      <c r="G1308" s="255" t="s">
        <v>904</v>
      </c>
      <c r="H1308" s="18">
        <v>2228</v>
      </c>
      <c r="I1308" s="376" t="s">
        <v>741</v>
      </c>
      <c r="J1308" s="377" t="str">
        <f>IF(ISBLANK(INDEX('Policy Characteristics'!D:D,MATCH($C1308,'Policy Characteristics'!$C:$C,0))),"",INDEX('Policy Characteristics'!D:D,MATCH($C1308,'Policy Characteristics'!$C:$C,0)))</f>
        <v>Hydrogen Combustion</v>
      </c>
      <c r="K1308" s="363"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63" t="str">
        <f>IF(ISBLANK(INDEX('Policy Characteristics'!I:I,MATCH($C1308,'Policy Characteristics'!$C:$C,0))),"",INDEX('Policy Characteristics'!I:I,MATCH($C1308,'Policy Characteristics'!$C:$C,0)))</f>
        <v>% of fuel shifted</v>
      </c>
      <c r="P1308" s="363"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63" t="str">
        <f>IF(ISBLANK(INDEX('Policy Characteristics'!K:K,MATCH($C1308,'Policy Characteristics'!$C:$C,0))),"",INDEX('Policy Characteristics'!K:K,MATCH($C1308,'Policy Characteristics'!$C:$C,0)))</f>
        <v>industry-ag-main.html#fuel-switching</v>
      </c>
      <c r="R1308" s="363" t="str">
        <f>IF(ISBLANK(INDEX('Policy Characteristics'!L:L,MATCH($C1308,'Policy Characteristics'!$C:$C,0))),"",INDEX('Policy Characteristics'!L:L,MATCH($C1308,'Policy Characteristics'!$C:$C,0)))</f>
        <v>industry-elec-and-hydrogen.html</v>
      </c>
    </row>
    <row r="1309" spans="1:18" s="350" customFormat="1" ht="19.95" customHeight="1">
      <c r="A1309" s="363" t="str">
        <f>IF(ISBLANK(INDEX('Policy Characteristics'!A:A,MATCH($C1309,'Policy Characteristics'!$C:$C,0))),"",INDEX('Policy Characteristics'!A:A,MATCH($C1309,'Policy Characteristics'!$C:$C,0)))</f>
        <v>Industry</v>
      </c>
      <c r="B1309" s="375" t="str">
        <f>IF(ISBLANK(INDEX('Policy Characteristics'!B:B,MATCH($C1309,'Policy Characteristics'!$C:$C,0))),"",INDEX('Policy Characteristics'!B:B,MATCH($C1309,'Policy Characteristics'!$C:$C,0)))</f>
        <v>Hydrogen Combustion</v>
      </c>
      <c r="C1309" s="363" t="str">
        <f t="shared" si="48"/>
        <v>Fraction of Eligible Industrial Energy Use Shifted to Hydrogen</v>
      </c>
      <c r="D1309" s="356" t="s">
        <v>893</v>
      </c>
      <c r="E1309" t="s">
        <v>905</v>
      </c>
      <c r="F1309" t="s">
        <v>894</v>
      </c>
      <c r="G1309" s="255" t="s">
        <v>906</v>
      </c>
      <c r="H1309" s="18">
        <v>2229</v>
      </c>
      <c r="I1309" s="376" t="s">
        <v>741</v>
      </c>
      <c r="J1309" s="377" t="str">
        <f>IF(ISBLANK(INDEX('Policy Characteristics'!D:D,MATCH($C1309,'Policy Characteristics'!$C:$C,0))),"",INDEX('Policy Characteristics'!D:D,MATCH($C1309,'Policy Characteristics'!$C:$C,0)))</f>
        <v>Hydrogen Combustion</v>
      </c>
      <c r="K1309" s="363"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63" t="str">
        <f>IF(ISBLANK(INDEX('Policy Characteristics'!I:I,MATCH($C1309,'Policy Characteristics'!$C:$C,0))),"",INDEX('Policy Characteristics'!I:I,MATCH($C1309,'Policy Characteristics'!$C:$C,0)))</f>
        <v>% of fuel shifted</v>
      </c>
      <c r="P1309" s="363"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63" t="str">
        <f>IF(ISBLANK(INDEX('Policy Characteristics'!K:K,MATCH($C1309,'Policy Characteristics'!$C:$C,0))),"",INDEX('Policy Characteristics'!K:K,MATCH($C1309,'Policy Characteristics'!$C:$C,0)))</f>
        <v>industry-ag-main.html#fuel-switching</v>
      </c>
      <c r="R1309" s="363" t="str">
        <f>IF(ISBLANK(INDEX('Policy Characteristics'!L:L,MATCH($C1309,'Policy Characteristics'!$C:$C,0))),"",INDEX('Policy Characteristics'!L:L,MATCH($C1309,'Policy Characteristics'!$C:$C,0)))</f>
        <v>industry-elec-and-hydrogen.html</v>
      </c>
    </row>
    <row r="1310" spans="1:18" s="350" customFormat="1" ht="19.95" customHeight="1">
      <c r="A1310" s="363" t="str">
        <f>IF(ISBLANK(INDEX('Policy Characteristics'!A:A,MATCH($C1310,'Policy Characteristics'!$C:$C,0))),"",INDEX('Policy Characteristics'!A:A,MATCH($C1310,'Policy Characteristics'!$C:$C,0)))</f>
        <v>Industry</v>
      </c>
      <c r="B1310" s="375" t="str">
        <f>IF(ISBLANK(INDEX('Policy Characteristics'!B:B,MATCH($C1310,'Policy Characteristics'!$C:$C,0))),"",INDEX('Policy Characteristics'!B:B,MATCH($C1310,'Policy Characteristics'!$C:$C,0)))</f>
        <v>Hydrogen Combustion</v>
      </c>
      <c r="C1310" s="363" t="str">
        <f t="shared" si="48"/>
        <v>Fraction of Eligible Industrial Energy Use Shifted to Hydrogen</v>
      </c>
      <c r="D1310" s="356" t="s">
        <v>893</v>
      </c>
      <c r="E1310" t="s">
        <v>907</v>
      </c>
      <c r="F1310" t="s">
        <v>894</v>
      </c>
      <c r="G1310" s="255" t="s">
        <v>908</v>
      </c>
      <c r="H1310" s="18">
        <v>2230</v>
      </c>
      <c r="I1310" s="376" t="s">
        <v>741</v>
      </c>
      <c r="J1310" s="377" t="str">
        <f>IF(ISBLANK(INDEX('Policy Characteristics'!D:D,MATCH($C1310,'Policy Characteristics'!$C:$C,0))),"",INDEX('Policy Characteristics'!D:D,MATCH($C1310,'Policy Characteristics'!$C:$C,0)))</f>
        <v>Hydrogen Combustion</v>
      </c>
      <c r="K1310" s="363"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63" t="str">
        <f>IF(ISBLANK(INDEX('Policy Characteristics'!I:I,MATCH($C1310,'Policy Characteristics'!$C:$C,0))),"",INDEX('Policy Characteristics'!I:I,MATCH($C1310,'Policy Characteristics'!$C:$C,0)))</f>
        <v>% of fuel shifted</v>
      </c>
      <c r="P1310" s="363"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63" t="str">
        <f>IF(ISBLANK(INDEX('Policy Characteristics'!K:K,MATCH($C1310,'Policy Characteristics'!$C:$C,0))),"",INDEX('Policy Characteristics'!K:K,MATCH($C1310,'Policy Characteristics'!$C:$C,0)))</f>
        <v>industry-ag-main.html#fuel-switching</v>
      </c>
      <c r="R1310" s="363" t="str">
        <f>IF(ISBLANK(INDEX('Policy Characteristics'!L:L,MATCH($C1310,'Policy Characteristics'!$C:$C,0))),"",INDEX('Policy Characteristics'!L:L,MATCH($C1310,'Policy Characteristics'!$C:$C,0)))</f>
        <v>industry-elec-and-hydrogen.html</v>
      </c>
    </row>
    <row r="1311" spans="1:18" s="350" customFormat="1" ht="19.95" customHeight="1">
      <c r="A1311" s="363" t="str">
        <f>IF(ISBLANK(INDEX('Policy Characteristics'!A:A,MATCH($C1311,'Policy Characteristics'!$C:$C,0))),"",INDEX('Policy Characteristics'!A:A,MATCH($C1311,'Policy Characteristics'!$C:$C,0)))</f>
        <v>Industry</v>
      </c>
      <c r="B1311" s="375" t="str">
        <f>IF(ISBLANK(INDEX('Policy Characteristics'!B:B,MATCH($C1311,'Policy Characteristics'!$C:$C,0))),"",INDEX('Policy Characteristics'!B:B,MATCH($C1311,'Policy Characteristics'!$C:$C,0)))</f>
        <v>Hydrogen Combustion</v>
      </c>
      <c r="C1311" s="363" t="str">
        <f t="shared" si="48"/>
        <v>Fraction of Eligible Industrial Energy Use Shifted to Hydrogen</v>
      </c>
      <c r="D1311" s="356" t="s">
        <v>893</v>
      </c>
      <c r="E1311" t="s">
        <v>909</v>
      </c>
      <c r="F1311" t="s">
        <v>894</v>
      </c>
      <c r="G1311" s="255" t="s">
        <v>910</v>
      </c>
      <c r="H1311" s="18">
        <v>2231</v>
      </c>
      <c r="I1311" s="376" t="s">
        <v>741</v>
      </c>
      <c r="J1311" s="377" t="str">
        <f>IF(ISBLANK(INDEX('Policy Characteristics'!D:D,MATCH($C1311,'Policy Characteristics'!$C:$C,0))),"",INDEX('Policy Characteristics'!D:D,MATCH($C1311,'Policy Characteristics'!$C:$C,0)))</f>
        <v>Hydrogen Combustion</v>
      </c>
      <c r="K1311" s="363"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63" t="str">
        <f>IF(ISBLANK(INDEX('Policy Characteristics'!I:I,MATCH($C1311,'Policy Characteristics'!$C:$C,0))),"",INDEX('Policy Characteristics'!I:I,MATCH($C1311,'Policy Characteristics'!$C:$C,0)))</f>
        <v>% of fuel shifted</v>
      </c>
      <c r="P1311" s="363"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63" t="str">
        <f>IF(ISBLANK(INDEX('Policy Characteristics'!K:K,MATCH($C1311,'Policy Characteristics'!$C:$C,0))),"",INDEX('Policy Characteristics'!K:K,MATCH($C1311,'Policy Characteristics'!$C:$C,0)))</f>
        <v>industry-ag-main.html#fuel-switching</v>
      </c>
      <c r="R1311" s="363" t="str">
        <f>IF(ISBLANK(INDEX('Policy Characteristics'!L:L,MATCH($C1311,'Policy Characteristics'!$C:$C,0))),"",INDEX('Policy Characteristics'!L:L,MATCH($C1311,'Policy Characteristics'!$C:$C,0)))</f>
        <v>industry-elec-and-hydrogen.html</v>
      </c>
    </row>
    <row r="1312" spans="1:18" s="350" customFormat="1" ht="19.95" customHeight="1">
      <c r="A1312" s="363" t="str">
        <f>IF(ISBLANK(INDEX('Policy Characteristics'!A:A,MATCH($C1312,'Policy Characteristics'!$C:$C,0))),"",INDEX('Policy Characteristics'!A:A,MATCH($C1312,'Policy Characteristics'!$C:$C,0)))</f>
        <v>Industry</v>
      </c>
      <c r="B1312" s="375" t="str">
        <f>IF(ISBLANK(INDEX('Policy Characteristics'!B:B,MATCH($C1312,'Policy Characteristics'!$C:$C,0))),"",INDEX('Policy Characteristics'!B:B,MATCH($C1312,'Policy Characteristics'!$C:$C,0)))</f>
        <v>Hydrogen Combustion</v>
      </c>
      <c r="C1312" s="363" t="str">
        <f t="shared" si="48"/>
        <v>Fraction of Eligible Industrial Energy Use Shifted to Hydrogen</v>
      </c>
      <c r="D1312" s="356" t="s">
        <v>893</v>
      </c>
      <c r="E1312" t="s">
        <v>911</v>
      </c>
      <c r="F1312" t="s">
        <v>894</v>
      </c>
      <c r="G1312" s="255" t="s">
        <v>912</v>
      </c>
      <c r="H1312" s="18">
        <v>2232</v>
      </c>
      <c r="I1312" s="376" t="s">
        <v>741</v>
      </c>
      <c r="J1312" s="377" t="str">
        <f>IF(ISBLANK(INDEX('Policy Characteristics'!D:D,MATCH($C1312,'Policy Characteristics'!$C:$C,0))),"",INDEX('Policy Characteristics'!D:D,MATCH($C1312,'Policy Characteristics'!$C:$C,0)))</f>
        <v>Hydrogen Combustion</v>
      </c>
      <c r="K1312" s="363"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63" t="str">
        <f>IF(ISBLANK(INDEX('Policy Characteristics'!I:I,MATCH($C1312,'Policy Characteristics'!$C:$C,0))),"",INDEX('Policy Characteristics'!I:I,MATCH($C1312,'Policy Characteristics'!$C:$C,0)))</f>
        <v>% of fuel shifted</v>
      </c>
      <c r="P1312" s="363"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63" t="str">
        <f>IF(ISBLANK(INDEX('Policy Characteristics'!K:K,MATCH($C1312,'Policy Characteristics'!$C:$C,0))),"",INDEX('Policy Characteristics'!K:K,MATCH($C1312,'Policy Characteristics'!$C:$C,0)))</f>
        <v>industry-ag-main.html#fuel-switching</v>
      </c>
      <c r="R1312" s="363" t="str">
        <f>IF(ISBLANK(INDEX('Policy Characteristics'!L:L,MATCH($C1312,'Policy Characteristics'!$C:$C,0))),"",INDEX('Policy Characteristics'!L:L,MATCH($C1312,'Policy Characteristics'!$C:$C,0)))</f>
        <v>industry-elec-and-hydrogen.html</v>
      </c>
    </row>
    <row r="1313" spans="1:18" s="350" customFormat="1" ht="19.95" customHeight="1">
      <c r="A1313" s="363" t="str">
        <f>IF(ISBLANK(INDEX('Policy Characteristics'!A:A,MATCH($C1313,'Policy Characteristics'!$C:$C,0))),"",INDEX('Policy Characteristics'!A:A,MATCH($C1313,'Policy Characteristics'!$C:$C,0)))</f>
        <v>Industry</v>
      </c>
      <c r="B1313" s="375" t="str">
        <f>IF(ISBLANK(INDEX('Policy Characteristics'!B:B,MATCH($C1313,'Policy Characteristics'!$C:$C,0))),"",INDEX('Policy Characteristics'!B:B,MATCH($C1313,'Policy Characteristics'!$C:$C,0)))</f>
        <v>Hydrogen Combustion</v>
      </c>
      <c r="C1313" s="363" t="str">
        <f t="shared" si="48"/>
        <v>Fraction of Eligible Industrial Energy Use Shifted to Hydrogen</v>
      </c>
      <c r="D1313" s="356" t="s">
        <v>893</v>
      </c>
      <c r="E1313" t="s">
        <v>913</v>
      </c>
      <c r="F1313" t="s">
        <v>894</v>
      </c>
      <c r="G1313" s="255" t="s">
        <v>913</v>
      </c>
      <c r="H1313" s="18">
        <v>2233</v>
      </c>
      <c r="I1313" s="376" t="s">
        <v>741</v>
      </c>
      <c r="J1313" s="377" t="str">
        <f>IF(ISBLANK(INDEX('Policy Characteristics'!D:D,MATCH($C1313,'Policy Characteristics'!$C:$C,0))),"",INDEX('Policy Characteristics'!D:D,MATCH($C1313,'Policy Characteristics'!$C:$C,0)))</f>
        <v>Hydrogen Combustion</v>
      </c>
      <c r="K1313" s="363"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63" t="str">
        <f>IF(ISBLANK(INDEX('Policy Characteristics'!I:I,MATCH($C1313,'Policy Characteristics'!$C:$C,0))),"",INDEX('Policy Characteristics'!I:I,MATCH($C1313,'Policy Characteristics'!$C:$C,0)))</f>
        <v>% of fuel shifted</v>
      </c>
      <c r="P1313" s="363"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63" t="str">
        <f>IF(ISBLANK(INDEX('Policy Characteristics'!K:K,MATCH($C1313,'Policy Characteristics'!$C:$C,0))),"",INDEX('Policy Characteristics'!K:K,MATCH($C1313,'Policy Characteristics'!$C:$C,0)))</f>
        <v>industry-ag-main.html#fuel-switching</v>
      </c>
      <c r="R1313" s="363" t="str">
        <f>IF(ISBLANK(INDEX('Policy Characteristics'!L:L,MATCH($C1313,'Policy Characteristics'!$C:$C,0))),"",INDEX('Policy Characteristics'!L:L,MATCH($C1313,'Policy Characteristics'!$C:$C,0)))</f>
        <v>industry-elec-and-hydrogen.html</v>
      </c>
    </row>
    <row r="1314" spans="1:18" s="363" customFormat="1" ht="19.95" customHeight="1">
      <c r="A1314" s="363" t="str">
        <f>IF(ISBLANK(INDEX('Policy Characteristics'!A:A,MATCH($C1314,'Policy Characteristics'!$C:$C,0))),"",INDEX('Policy Characteristics'!A:A,MATCH($C1314,'Policy Characteristics'!$C:$C,0)))</f>
        <v>Industry</v>
      </c>
      <c r="B1314" s="375" t="str">
        <f>IF(ISBLANK(INDEX('Policy Characteristics'!B:B,MATCH($C1314,'Policy Characteristics'!$C:$C,0))),"",INDEX('Policy Characteristics'!B:B,MATCH($C1314,'Policy Characteristics'!$C:$C,0)))</f>
        <v>Improved System Design</v>
      </c>
      <c r="C1314" t="s">
        <v>419</v>
      </c>
      <c r="D1314" s="255"/>
      <c r="E1314" s="255"/>
      <c r="F1314" s="255"/>
      <c r="G1314" s="255"/>
      <c r="H1314" s="18">
        <v>54</v>
      </c>
      <c r="I1314" s="376" t="s">
        <v>731</v>
      </c>
      <c r="J1314" s="377" t="str">
        <f>IF(ISBLANK(INDEX('Policy Characteristics'!D:D,MATCH($C1314,'Policy Characteristics'!$C:$C,0))),"",INDEX('Policy Characteristics'!D:D,MATCH($C1314,'Policy Characteristics'!$C:$C,0)))</f>
        <v>Improved System Design</v>
      </c>
      <c r="K1314" s="363"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63" t="str">
        <f>IF(ISBLANK(INDEX('Policy Characteristics'!I:I,MATCH($C1314,'Policy Characteristics'!$C:$C,0))),"",INDEX('Policy Characteristics'!I:I,MATCH($C1314,'Policy Characteristics'!$C:$C,0)))</f>
        <v>% of potential achieved</v>
      </c>
      <c r="P1314" s="363"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63" t="str">
        <f>IF(ISBLANK(INDEX('Policy Characteristics'!K:K,MATCH($C1314,'Policy Characteristics'!$C:$C,0))),"",INDEX('Policy Characteristics'!K:K,MATCH($C1314,'Policy Characteristics'!$C:$C,0)))</f>
        <v>industry-ag-main.html#system-integ</v>
      </c>
      <c r="R1314" s="363" t="str">
        <f>IF(ISBLANK(INDEX('Policy Characteristics'!L:L,MATCH($C1314,'Policy Characteristics'!$C:$C,0))),"",INDEX('Policy Characteristics'!L:L,MATCH($C1314,'Policy Characteristics'!$C:$C,0)))</f>
        <v>improved-system-design.html</v>
      </c>
    </row>
    <row r="1315" spans="1:18" s="363" customFormat="1" ht="19.95" customHeight="1">
      <c r="A1315" s="363" t="str">
        <f>IF(ISBLANK(INDEX('Policy Characteristics'!A:A,MATCH($C1315,'Policy Characteristics'!$C:$C,0))),"",INDEX('Policy Characteristics'!A:A,MATCH($C1315,'Policy Characteristics'!$C:$C,0)))</f>
        <v>Industry</v>
      </c>
      <c r="B1315" s="375" t="str">
        <f>IF(ISBLANK(INDEX('Policy Characteristics'!B:B,MATCH($C1315,'Policy Characteristics'!$C:$C,0))),"",INDEX('Policy Characteristics'!B:B,MATCH($C1315,'Policy Characteristics'!$C:$C,0)))</f>
        <v>Industry Energy Efficiency Standards</v>
      </c>
      <c r="C1315" t="s">
        <v>412</v>
      </c>
      <c r="D1315" s="255" t="s">
        <v>845</v>
      </c>
      <c r="E1315" s="255" t="s">
        <v>914</v>
      </c>
      <c r="F1315" t="s">
        <v>846</v>
      </c>
      <c r="G1315" s="255" t="s">
        <v>915</v>
      </c>
      <c r="H1315" s="18">
        <v>958</v>
      </c>
      <c r="I1315" s="376" t="s">
        <v>731</v>
      </c>
      <c r="J1315" s="377" t="str">
        <f>IF(ISBLANK(INDEX('Policy Characteristics'!D:D,MATCH($C1315,'Policy Characteristics'!$C:$C,0))),"",INDEX('Policy Characteristics'!D:D,MATCH($C1315,'Policy Characteristics'!$C:$C,0)))</f>
        <v>Industry Energy Efficiency Standards</v>
      </c>
      <c r="K1315" s="363"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63" t="str">
        <f>IF(ISBLANK(INDEX('Policy Characteristics'!I:I,MATCH($C1315,'Policy Characteristics'!$C:$C,0))),"",INDEX('Policy Characteristics'!I:I,MATCH($C1315,'Policy Characteristics'!$C:$C,0)))</f>
        <v>% reduction in energy use</v>
      </c>
      <c r="P1315" s="363"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63" t="str">
        <f>IF(ISBLANK(INDEX('Policy Characteristics'!K:K,MATCH($C1315,'Policy Characteristics'!$C:$C,0))),"",INDEX('Policy Characteristics'!K:K,MATCH($C1315,'Policy Characteristics'!$C:$C,0)))</f>
        <v>industry-ag-main.html#eff-stds</v>
      </c>
      <c r="R1315" s="363" t="str">
        <f>IF(ISBLANK(INDEX('Policy Characteristics'!L:L,MATCH($C1315,'Policy Characteristics'!$C:$C,0))),"",INDEX('Policy Characteristics'!L:L,MATCH($C1315,'Policy Characteristics'!$C:$C,0)))</f>
        <v>industry-energy-efficiency-standards.html</v>
      </c>
    </row>
    <row r="1316" spans="1:18" s="363" customFormat="1" ht="19.95" customHeight="1">
      <c r="A1316" s="363" t="str">
        <f>IF(ISBLANK(INDEX('Policy Characteristics'!A:A,MATCH($C1316,'Policy Characteristics'!$C:$C,0))),"",INDEX('Policy Characteristics'!A:A,MATCH($C1316,'Policy Characteristics'!$C:$C,0)))</f>
        <v>Industry</v>
      </c>
      <c r="B1316" s="375" t="str">
        <f>IF(ISBLANK(INDEX('Policy Characteristics'!B:B,MATCH($C1316,'Policy Characteristics'!$C:$C,0))),"",INDEX('Policy Characteristics'!B:B,MATCH($C1316,'Policy Characteristics'!$C:$C,0)))</f>
        <v>Industry Energy Efficiency Standards</v>
      </c>
      <c r="C1316" s="363" t="str">
        <f t="shared" ref="C1316:C1379" si="49">C$1315</f>
        <v>Percentage Improvement in Eqpt Efficiency Standards above BAU</v>
      </c>
      <c r="D1316" s="255" t="s">
        <v>845</v>
      </c>
      <c r="E1316" s="255" t="s">
        <v>916</v>
      </c>
      <c r="F1316" t="s">
        <v>846</v>
      </c>
      <c r="G1316" s="255" t="s">
        <v>917</v>
      </c>
      <c r="H1316" s="18">
        <v>959</v>
      </c>
      <c r="I1316" s="376" t="s">
        <v>741</v>
      </c>
      <c r="J1316" s="377" t="str">
        <f>IF(ISBLANK(INDEX('Policy Characteristics'!D:D,MATCH($C1316,'Policy Characteristics'!$C:$C,0))),"",INDEX('Policy Characteristics'!D:D,MATCH($C1316,'Policy Characteristics'!$C:$C,0)))</f>
        <v>Industry Energy Efficiency Standards</v>
      </c>
      <c r="K1316" s="363"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63" t="str">
        <f>IF(ISBLANK(INDEX('Policy Characteristics'!I:I,MATCH($C1316,'Policy Characteristics'!$C:$C,0))),"",INDEX('Policy Characteristics'!I:I,MATCH($C1316,'Policy Characteristics'!$C:$C,0)))</f>
        <v>% reduction in energy use</v>
      </c>
      <c r="P1316" s="363"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63" t="str">
        <f>IF(ISBLANK(INDEX('Policy Characteristics'!K:K,MATCH($C1316,'Policy Characteristics'!$C:$C,0))),"",INDEX('Policy Characteristics'!K:K,MATCH($C1316,'Policy Characteristics'!$C:$C,0)))</f>
        <v>industry-ag-main.html#eff-stds</v>
      </c>
      <c r="R1316" s="363" t="str">
        <f>IF(ISBLANK(INDEX('Policy Characteristics'!L:L,MATCH($C1316,'Policy Characteristics'!$C:$C,0))),"",INDEX('Policy Characteristics'!L:L,MATCH($C1316,'Policy Characteristics'!$C:$C,0)))</f>
        <v>industry-energy-efficiency-standards.html</v>
      </c>
    </row>
    <row r="1317" spans="1:18" s="363" customFormat="1" ht="19.95" customHeight="1">
      <c r="A1317" s="363" t="str">
        <f>IF(ISBLANK(INDEX('Policy Characteristics'!A:A,MATCH($C1317,'Policy Characteristics'!$C:$C,0))),"",INDEX('Policy Characteristics'!A:A,MATCH($C1317,'Policy Characteristics'!$C:$C,0)))</f>
        <v>Industry</v>
      </c>
      <c r="B1317" s="375" t="str">
        <f>IF(ISBLANK(INDEX('Policy Characteristics'!B:B,MATCH($C1317,'Policy Characteristics'!$C:$C,0))),"",INDEX('Policy Characteristics'!B:B,MATCH($C1317,'Policy Characteristics'!$C:$C,0)))</f>
        <v>Industry Energy Efficiency Standards</v>
      </c>
      <c r="C1317" s="363" t="str">
        <f t="shared" si="49"/>
        <v>Percentage Improvement in Eqpt Efficiency Standards above BAU</v>
      </c>
      <c r="D1317" s="255" t="s">
        <v>845</v>
      </c>
      <c r="E1317" s="255" t="s">
        <v>918</v>
      </c>
      <c r="F1317" t="s">
        <v>846</v>
      </c>
      <c r="G1317" s="255" t="s">
        <v>919</v>
      </c>
      <c r="H1317" s="18">
        <v>960</v>
      </c>
      <c r="I1317" s="376" t="s">
        <v>731</v>
      </c>
      <c r="J1317" s="377" t="str">
        <f>IF(ISBLANK(INDEX('Policy Characteristics'!D:D,MATCH($C1317,'Policy Characteristics'!$C:$C,0))),"",INDEX('Policy Characteristics'!D:D,MATCH($C1317,'Policy Characteristics'!$C:$C,0)))</f>
        <v>Industry Energy Efficiency Standards</v>
      </c>
      <c r="K1317" s="363"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63" t="str">
        <f>IF(ISBLANK(INDEX('Policy Characteristics'!I:I,MATCH($C1317,'Policy Characteristics'!$C:$C,0))),"",INDEX('Policy Characteristics'!I:I,MATCH($C1317,'Policy Characteristics'!$C:$C,0)))</f>
        <v>% reduction in energy use</v>
      </c>
      <c r="P1317" s="363"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63" t="str">
        <f>IF(ISBLANK(INDEX('Policy Characteristics'!K:K,MATCH($C1317,'Policy Characteristics'!$C:$C,0))),"",INDEX('Policy Characteristics'!K:K,MATCH($C1317,'Policy Characteristics'!$C:$C,0)))</f>
        <v>industry-ag-main.html#eff-stds</v>
      </c>
      <c r="R1317" s="363" t="str">
        <f>IF(ISBLANK(INDEX('Policy Characteristics'!L:L,MATCH($C1317,'Policy Characteristics'!$C:$C,0))),"",INDEX('Policy Characteristics'!L:L,MATCH($C1317,'Policy Characteristics'!$C:$C,0)))</f>
        <v>industry-energy-efficiency-standards.html</v>
      </c>
    </row>
    <row r="1318" spans="1:18" s="363" customFormat="1" ht="19.95" customHeight="1">
      <c r="A1318" s="363" t="str">
        <f>IF(ISBLANK(INDEX('Policy Characteristics'!A:A,MATCH($C1318,'Policy Characteristics'!$C:$C,0))),"",INDEX('Policy Characteristics'!A:A,MATCH($C1318,'Policy Characteristics'!$C:$C,0)))</f>
        <v>Industry</v>
      </c>
      <c r="B1318" s="375" t="str">
        <f>IF(ISBLANK(INDEX('Policy Characteristics'!B:B,MATCH($C1318,'Policy Characteristics'!$C:$C,0))),"",INDEX('Policy Characteristics'!B:B,MATCH($C1318,'Policy Characteristics'!$C:$C,0)))</f>
        <v>Industry Energy Efficiency Standards</v>
      </c>
      <c r="C1318" s="363" t="str">
        <f t="shared" si="49"/>
        <v>Percentage Improvement in Eqpt Efficiency Standards above BAU</v>
      </c>
      <c r="D1318" s="255" t="s">
        <v>845</v>
      </c>
      <c r="E1318" s="255" t="s">
        <v>920</v>
      </c>
      <c r="F1318" t="s">
        <v>846</v>
      </c>
      <c r="G1318" s="255" t="s">
        <v>921</v>
      </c>
      <c r="H1318" s="18">
        <v>961</v>
      </c>
      <c r="I1318" s="376" t="s">
        <v>741</v>
      </c>
      <c r="J1318" s="377" t="str">
        <f>IF(ISBLANK(INDEX('Policy Characteristics'!D:D,MATCH($C1318,'Policy Characteristics'!$C:$C,0))),"",INDEX('Policy Characteristics'!D:D,MATCH($C1318,'Policy Characteristics'!$C:$C,0)))</f>
        <v>Industry Energy Efficiency Standards</v>
      </c>
      <c r="K1318" s="363"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63" t="str">
        <f>IF(ISBLANK(INDEX('Policy Characteristics'!I:I,MATCH($C1318,'Policy Characteristics'!$C:$C,0))),"",INDEX('Policy Characteristics'!I:I,MATCH($C1318,'Policy Characteristics'!$C:$C,0)))</f>
        <v>% reduction in energy use</v>
      </c>
      <c r="P1318" s="363"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63" t="str">
        <f>IF(ISBLANK(INDEX('Policy Characteristics'!K:K,MATCH($C1318,'Policy Characteristics'!$C:$C,0))),"",INDEX('Policy Characteristics'!K:K,MATCH($C1318,'Policy Characteristics'!$C:$C,0)))</f>
        <v>industry-ag-main.html#eff-stds</v>
      </c>
      <c r="R1318" s="363" t="str">
        <f>IF(ISBLANK(INDEX('Policy Characteristics'!L:L,MATCH($C1318,'Policy Characteristics'!$C:$C,0))),"",INDEX('Policy Characteristics'!L:L,MATCH($C1318,'Policy Characteristics'!$C:$C,0)))</f>
        <v>industry-energy-efficiency-standards.html</v>
      </c>
    </row>
    <row r="1319" spans="1:18" s="363" customFormat="1" ht="19.95" customHeight="1">
      <c r="A1319" s="363" t="str">
        <f>IF(ISBLANK(INDEX('Policy Characteristics'!A:A,MATCH($C1319,'Policy Characteristics'!$C:$C,0))),"",INDEX('Policy Characteristics'!A:A,MATCH($C1319,'Policy Characteristics'!$C:$C,0)))</f>
        <v>Industry</v>
      </c>
      <c r="B1319" s="375" t="str">
        <f>IF(ISBLANK(INDEX('Policy Characteristics'!B:B,MATCH($C1319,'Policy Characteristics'!$C:$C,0))),"",INDEX('Policy Characteristics'!B:B,MATCH($C1319,'Policy Characteristics'!$C:$C,0)))</f>
        <v>Industry Energy Efficiency Standards</v>
      </c>
      <c r="C1319" s="363" t="str">
        <f t="shared" si="49"/>
        <v>Percentage Improvement in Eqpt Efficiency Standards above BAU</v>
      </c>
      <c r="D1319" s="255" t="s">
        <v>845</v>
      </c>
      <c r="E1319" s="255" t="s">
        <v>922</v>
      </c>
      <c r="F1319" t="s">
        <v>846</v>
      </c>
      <c r="G1319" s="255" t="s">
        <v>923</v>
      </c>
      <c r="H1319" s="18">
        <v>962</v>
      </c>
      <c r="I1319" s="376" t="s">
        <v>731</v>
      </c>
      <c r="J1319" s="377" t="str">
        <f>IF(ISBLANK(INDEX('Policy Characteristics'!D:D,MATCH($C1319,'Policy Characteristics'!$C:$C,0))),"",INDEX('Policy Characteristics'!D:D,MATCH($C1319,'Policy Characteristics'!$C:$C,0)))</f>
        <v>Industry Energy Efficiency Standards</v>
      </c>
      <c r="K1319" s="363"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63" t="str">
        <f>IF(ISBLANK(INDEX('Policy Characteristics'!I:I,MATCH($C1319,'Policy Characteristics'!$C:$C,0))),"",INDEX('Policy Characteristics'!I:I,MATCH($C1319,'Policy Characteristics'!$C:$C,0)))</f>
        <v>% reduction in energy use</v>
      </c>
      <c r="P1319" s="363"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63" t="str">
        <f>IF(ISBLANK(INDEX('Policy Characteristics'!K:K,MATCH($C1319,'Policy Characteristics'!$C:$C,0))),"",INDEX('Policy Characteristics'!K:K,MATCH($C1319,'Policy Characteristics'!$C:$C,0)))</f>
        <v>industry-ag-main.html#eff-stds</v>
      </c>
      <c r="R1319" s="363" t="str">
        <f>IF(ISBLANK(INDEX('Policy Characteristics'!L:L,MATCH($C1319,'Policy Characteristics'!$C:$C,0))),"",INDEX('Policy Characteristics'!L:L,MATCH($C1319,'Policy Characteristics'!$C:$C,0)))</f>
        <v>industry-energy-efficiency-standards.html</v>
      </c>
    </row>
    <row r="1320" spans="1:18" s="363" customFormat="1" ht="19.95" customHeight="1">
      <c r="A1320" s="363" t="str">
        <f>IF(ISBLANK(INDEX('Policy Characteristics'!A:A,MATCH($C1320,'Policy Characteristics'!$C:$C,0))),"",INDEX('Policy Characteristics'!A:A,MATCH($C1320,'Policy Characteristics'!$C:$C,0)))</f>
        <v>Industry</v>
      </c>
      <c r="B1320" s="375" t="str">
        <f>IF(ISBLANK(INDEX('Policy Characteristics'!B:B,MATCH($C1320,'Policy Characteristics'!$C:$C,0))),"",INDEX('Policy Characteristics'!B:B,MATCH($C1320,'Policy Characteristics'!$C:$C,0)))</f>
        <v>Industry Energy Efficiency Standards</v>
      </c>
      <c r="C1320" s="363" t="str">
        <f t="shared" si="49"/>
        <v>Percentage Improvement in Eqpt Efficiency Standards above BAU</v>
      </c>
      <c r="D1320" s="255" t="s">
        <v>845</v>
      </c>
      <c r="E1320" s="255" t="s">
        <v>924</v>
      </c>
      <c r="F1320" t="s">
        <v>846</v>
      </c>
      <c r="G1320" s="255" t="s">
        <v>925</v>
      </c>
      <c r="H1320" s="18">
        <v>963</v>
      </c>
      <c r="I1320" s="376" t="s">
        <v>741</v>
      </c>
      <c r="J1320" s="377" t="str">
        <f>IF(ISBLANK(INDEX('Policy Characteristics'!D:D,MATCH($C1320,'Policy Characteristics'!$C:$C,0))),"",INDEX('Policy Characteristics'!D:D,MATCH($C1320,'Policy Characteristics'!$C:$C,0)))</f>
        <v>Industry Energy Efficiency Standards</v>
      </c>
      <c r="K1320" s="363"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63" t="str">
        <f>IF(ISBLANK(INDEX('Policy Characteristics'!I:I,MATCH($C1320,'Policy Characteristics'!$C:$C,0))),"",INDEX('Policy Characteristics'!I:I,MATCH($C1320,'Policy Characteristics'!$C:$C,0)))</f>
        <v>% reduction in energy use</v>
      </c>
      <c r="P1320" s="363"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63" t="str">
        <f>IF(ISBLANK(INDEX('Policy Characteristics'!K:K,MATCH($C1320,'Policy Characteristics'!$C:$C,0))),"",INDEX('Policy Characteristics'!K:K,MATCH($C1320,'Policy Characteristics'!$C:$C,0)))</f>
        <v>industry-ag-main.html#eff-stds</v>
      </c>
      <c r="R1320" s="363" t="str">
        <f>IF(ISBLANK(INDEX('Policy Characteristics'!L:L,MATCH($C1320,'Policy Characteristics'!$C:$C,0))),"",INDEX('Policy Characteristics'!L:L,MATCH($C1320,'Policy Characteristics'!$C:$C,0)))</f>
        <v>industry-energy-efficiency-standards.html</v>
      </c>
    </row>
    <row r="1321" spans="1:18" ht="19.95" customHeight="1">
      <c r="A1321" s="363" t="str">
        <f>IF(ISBLANK(INDEX('Policy Characteristics'!A:A,MATCH($C1321,'Policy Characteristics'!$C:$C,0))),"",INDEX('Policy Characteristics'!A:A,MATCH($C1321,'Policy Characteristics'!$C:$C,0)))</f>
        <v>Industry</v>
      </c>
      <c r="B1321" s="375" t="str">
        <f>IF(ISBLANK(INDEX('Policy Characteristics'!B:B,MATCH($C1321,'Policy Characteristics'!$C:$C,0))),"",INDEX('Policy Characteristics'!B:B,MATCH($C1321,'Policy Characteristics'!$C:$C,0)))</f>
        <v>Industry Energy Efficiency Standards</v>
      </c>
      <c r="C1321" s="363" t="str">
        <f t="shared" si="49"/>
        <v>Percentage Improvement in Eqpt Efficiency Standards above BAU</v>
      </c>
      <c r="D1321" s="255" t="s">
        <v>845</v>
      </c>
      <c r="E1321" s="255" t="s">
        <v>926</v>
      </c>
      <c r="F1321" t="s">
        <v>846</v>
      </c>
      <c r="G1321" s="255" t="s">
        <v>927</v>
      </c>
      <c r="H1321" s="18">
        <v>964</v>
      </c>
      <c r="I1321" s="376" t="s">
        <v>741</v>
      </c>
      <c r="J1321" s="377" t="str">
        <f>IF(ISBLANK(INDEX('Policy Characteristics'!D:D,MATCH($C1321,'Policy Characteristics'!$C:$C,0))),"",INDEX('Policy Characteristics'!D:D,MATCH($C1321,'Policy Characteristics'!$C:$C,0)))</f>
        <v>Industry Energy Efficiency Standards</v>
      </c>
      <c r="K1321" s="363"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63" t="str">
        <f>IF(ISBLANK(INDEX('Policy Characteristics'!I:I,MATCH($C1321,'Policy Characteristics'!$C:$C,0))),"",INDEX('Policy Characteristics'!I:I,MATCH($C1321,'Policy Characteristics'!$C:$C,0)))</f>
        <v>% reduction in energy use</v>
      </c>
      <c r="P1321" s="363"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63" t="str">
        <f>IF(ISBLANK(INDEX('Policy Characteristics'!K:K,MATCH($C1321,'Policy Characteristics'!$C:$C,0))),"",INDEX('Policy Characteristics'!K:K,MATCH($C1321,'Policy Characteristics'!$C:$C,0)))</f>
        <v>industry-ag-main.html#eff-stds</v>
      </c>
      <c r="R1321" s="363" t="str">
        <f>IF(ISBLANK(INDEX('Policy Characteristics'!L:L,MATCH($C1321,'Policy Characteristics'!$C:$C,0))),"",INDEX('Policy Characteristics'!L:L,MATCH($C1321,'Policy Characteristics'!$C:$C,0)))</f>
        <v>industry-energy-efficiency-standards.html</v>
      </c>
    </row>
    <row r="1322" spans="1:18" s="363" customFormat="1" ht="19.95" customHeight="1">
      <c r="A1322" s="363" t="str">
        <f>IF(ISBLANK(INDEX('Policy Characteristics'!A:A,MATCH($C1322,'Policy Characteristics'!$C:$C,0))),"",INDEX('Policy Characteristics'!A:A,MATCH($C1322,'Policy Characteristics'!$C:$C,0)))</f>
        <v>Industry</v>
      </c>
      <c r="B1322" s="375" t="str">
        <f>IF(ISBLANK(INDEX('Policy Characteristics'!B:B,MATCH($C1322,'Policy Characteristics'!$C:$C,0))),"",INDEX('Policy Characteristics'!B:B,MATCH($C1322,'Policy Characteristics'!$C:$C,0)))</f>
        <v>Industry Energy Efficiency Standards</v>
      </c>
      <c r="C1322" s="363" t="str">
        <f t="shared" si="49"/>
        <v>Percentage Improvement in Eqpt Efficiency Standards above BAU</v>
      </c>
      <c r="D1322" s="255" t="s">
        <v>845</v>
      </c>
      <c r="E1322" s="255" t="s">
        <v>928</v>
      </c>
      <c r="F1322" t="s">
        <v>846</v>
      </c>
      <c r="G1322" s="255" t="s">
        <v>929</v>
      </c>
      <c r="H1322" s="18">
        <v>965</v>
      </c>
      <c r="I1322" s="376" t="s">
        <v>731</v>
      </c>
      <c r="J1322" s="377" t="str">
        <f>IF(ISBLANK(INDEX('Policy Characteristics'!D:D,MATCH($C1322,'Policy Characteristics'!$C:$C,0))),"",INDEX('Policy Characteristics'!D:D,MATCH($C1322,'Policy Characteristics'!$C:$C,0)))</f>
        <v>Industry Energy Efficiency Standards</v>
      </c>
      <c r="K1322" s="363"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63" t="str">
        <f>IF(ISBLANK(INDEX('Policy Characteristics'!I:I,MATCH($C1322,'Policy Characteristics'!$C:$C,0))),"",INDEX('Policy Characteristics'!I:I,MATCH($C1322,'Policy Characteristics'!$C:$C,0)))</f>
        <v>% reduction in energy use</v>
      </c>
      <c r="P1322" s="363"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63" t="str">
        <f>IF(ISBLANK(INDEX('Policy Characteristics'!K:K,MATCH($C1322,'Policy Characteristics'!$C:$C,0))),"",INDEX('Policy Characteristics'!K:K,MATCH($C1322,'Policy Characteristics'!$C:$C,0)))</f>
        <v>industry-ag-main.html#eff-stds</v>
      </c>
      <c r="R1322" s="363" t="str">
        <f>IF(ISBLANK(INDEX('Policy Characteristics'!L:L,MATCH($C1322,'Policy Characteristics'!$C:$C,0))),"",INDEX('Policy Characteristics'!L:L,MATCH($C1322,'Policy Characteristics'!$C:$C,0)))</f>
        <v>industry-energy-efficiency-standards.html</v>
      </c>
    </row>
    <row r="1323" spans="1:18" s="363" customFormat="1" ht="19.95" customHeight="1">
      <c r="A1323" s="363" t="str">
        <f>IF(ISBLANK(INDEX('Policy Characteristics'!A:A,MATCH($C1323,'Policy Characteristics'!$C:$C,0))),"",INDEX('Policy Characteristics'!A:A,MATCH($C1323,'Policy Characteristics'!$C:$C,0)))</f>
        <v>Industry</v>
      </c>
      <c r="B1323" s="375" t="str">
        <f>IF(ISBLANK(INDEX('Policy Characteristics'!B:B,MATCH($C1323,'Policy Characteristics'!$C:$C,0))),"",INDEX('Policy Characteristics'!B:B,MATCH($C1323,'Policy Characteristics'!$C:$C,0)))</f>
        <v>Industry Energy Efficiency Standards</v>
      </c>
      <c r="C1323" s="363" t="str">
        <f t="shared" si="49"/>
        <v>Percentage Improvement in Eqpt Efficiency Standards above BAU</v>
      </c>
      <c r="D1323" s="255" t="s">
        <v>845</v>
      </c>
      <c r="E1323" s="255" t="s">
        <v>930</v>
      </c>
      <c r="F1323" t="s">
        <v>846</v>
      </c>
      <c r="G1323" s="255" t="s">
        <v>931</v>
      </c>
      <c r="H1323" s="18">
        <v>966</v>
      </c>
      <c r="I1323" s="376" t="s">
        <v>731</v>
      </c>
      <c r="J1323" s="377" t="str">
        <f>IF(ISBLANK(INDEX('Policy Characteristics'!D:D,MATCH($C1323,'Policy Characteristics'!$C:$C,0))),"",INDEX('Policy Characteristics'!D:D,MATCH($C1323,'Policy Characteristics'!$C:$C,0)))</f>
        <v>Industry Energy Efficiency Standards</v>
      </c>
      <c r="K1323" s="363"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63" t="str">
        <f>IF(ISBLANK(INDEX('Policy Characteristics'!I:I,MATCH($C1323,'Policy Characteristics'!$C:$C,0))),"",INDEX('Policy Characteristics'!I:I,MATCH($C1323,'Policy Characteristics'!$C:$C,0)))</f>
        <v>% reduction in energy use</v>
      </c>
      <c r="P1323" s="363"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63" t="str">
        <f>IF(ISBLANK(INDEX('Policy Characteristics'!K:K,MATCH($C1323,'Policy Characteristics'!$C:$C,0))),"",INDEX('Policy Characteristics'!K:K,MATCH($C1323,'Policy Characteristics'!$C:$C,0)))</f>
        <v>industry-ag-main.html#eff-stds</v>
      </c>
      <c r="R1323" s="363" t="str">
        <f>IF(ISBLANK(INDEX('Policy Characteristics'!L:L,MATCH($C1323,'Policy Characteristics'!$C:$C,0))),"",INDEX('Policy Characteristics'!L:L,MATCH($C1323,'Policy Characteristics'!$C:$C,0)))</f>
        <v>industry-energy-efficiency-standards.html</v>
      </c>
    </row>
    <row r="1324" spans="1:18" s="363" customFormat="1" ht="19.95" customHeight="1">
      <c r="A1324" s="363" t="str">
        <f>IF(ISBLANK(INDEX('Policy Characteristics'!A:A,MATCH($C1324,'Policy Characteristics'!$C:$C,0))),"",INDEX('Policy Characteristics'!A:A,MATCH($C1324,'Policy Characteristics'!$C:$C,0)))</f>
        <v>Industry</v>
      </c>
      <c r="B1324" s="375" t="str">
        <f>IF(ISBLANK(INDEX('Policy Characteristics'!B:B,MATCH($C1324,'Policy Characteristics'!$C:$C,0))),"",INDEX('Policy Characteristics'!B:B,MATCH($C1324,'Policy Characteristics'!$C:$C,0)))</f>
        <v>Industry Energy Efficiency Standards</v>
      </c>
      <c r="C1324" s="363" t="str">
        <f t="shared" si="49"/>
        <v>Percentage Improvement in Eqpt Efficiency Standards above BAU</v>
      </c>
      <c r="D1324" s="255" t="s">
        <v>845</v>
      </c>
      <c r="E1324" s="255" t="s">
        <v>932</v>
      </c>
      <c r="F1324" t="s">
        <v>846</v>
      </c>
      <c r="G1324" s="255" t="s">
        <v>933</v>
      </c>
      <c r="H1324" s="18">
        <v>967</v>
      </c>
      <c r="I1324" s="376" t="s">
        <v>741</v>
      </c>
      <c r="J1324" s="377" t="str">
        <f>IF(ISBLANK(INDEX('Policy Characteristics'!D:D,MATCH($C1324,'Policy Characteristics'!$C:$C,0))),"",INDEX('Policy Characteristics'!D:D,MATCH($C1324,'Policy Characteristics'!$C:$C,0)))</f>
        <v>Industry Energy Efficiency Standards</v>
      </c>
      <c r="K1324" s="363"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63" t="str">
        <f>IF(ISBLANK(INDEX('Policy Characteristics'!I:I,MATCH($C1324,'Policy Characteristics'!$C:$C,0))),"",INDEX('Policy Characteristics'!I:I,MATCH($C1324,'Policy Characteristics'!$C:$C,0)))</f>
        <v>% reduction in energy use</v>
      </c>
      <c r="P1324" s="363"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63" t="str">
        <f>IF(ISBLANK(INDEX('Policy Characteristics'!K:K,MATCH($C1324,'Policy Characteristics'!$C:$C,0))),"",INDEX('Policy Characteristics'!K:K,MATCH($C1324,'Policy Characteristics'!$C:$C,0)))</f>
        <v>industry-ag-main.html#eff-stds</v>
      </c>
      <c r="R1324" s="363" t="str">
        <f>IF(ISBLANK(INDEX('Policy Characteristics'!L:L,MATCH($C1324,'Policy Characteristics'!$C:$C,0))),"",INDEX('Policy Characteristics'!L:L,MATCH($C1324,'Policy Characteristics'!$C:$C,0)))</f>
        <v>industry-energy-efficiency-standards.html</v>
      </c>
    </row>
    <row r="1325" spans="1:18" s="363" customFormat="1" ht="19.95" customHeight="1">
      <c r="A1325" s="363" t="str">
        <f>IF(ISBLANK(INDEX('Policy Characteristics'!A:A,MATCH($C1325,'Policy Characteristics'!$C:$C,0))),"",INDEX('Policy Characteristics'!A:A,MATCH($C1325,'Policy Characteristics'!$C:$C,0)))</f>
        <v>Industry</v>
      </c>
      <c r="B1325" s="375" t="str">
        <f>IF(ISBLANK(INDEX('Policy Characteristics'!B:B,MATCH($C1325,'Policy Characteristics'!$C:$C,0))),"",INDEX('Policy Characteristics'!B:B,MATCH($C1325,'Policy Characteristics'!$C:$C,0)))</f>
        <v>Industry Energy Efficiency Standards</v>
      </c>
      <c r="C1325" s="363" t="str">
        <f t="shared" si="49"/>
        <v>Percentage Improvement in Eqpt Efficiency Standards above BAU</v>
      </c>
      <c r="D1325" s="356" t="s">
        <v>847</v>
      </c>
      <c r="E1325" s="255" t="s">
        <v>914</v>
      </c>
      <c r="F1325" t="s">
        <v>848</v>
      </c>
      <c r="G1325" s="255" t="s">
        <v>915</v>
      </c>
      <c r="H1325" s="18">
        <v>968</v>
      </c>
      <c r="I1325" s="376" t="s">
        <v>731</v>
      </c>
      <c r="J1325" s="377" t="str">
        <f>IF(ISBLANK(INDEX('Policy Characteristics'!D:D,MATCH($C1325,'Policy Characteristics'!$C:$C,0))),"",INDEX('Policy Characteristics'!D:D,MATCH($C1325,'Policy Characteristics'!$C:$C,0)))</f>
        <v>Industry Energy Efficiency Standards</v>
      </c>
      <c r="K1325" s="363"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63" t="str">
        <f>IF(ISBLANK(INDEX('Policy Characteristics'!I:I,MATCH($C1325,'Policy Characteristics'!$C:$C,0))),"",INDEX('Policy Characteristics'!I:I,MATCH($C1325,'Policy Characteristics'!$C:$C,0)))</f>
        <v>% reduction in energy use</v>
      </c>
      <c r="P1325" s="363"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63" t="str">
        <f>IF(ISBLANK(INDEX('Policy Characteristics'!K:K,MATCH($C1325,'Policy Characteristics'!$C:$C,0))),"",INDEX('Policy Characteristics'!K:K,MATCH($C1325,'Policy Characteristics'!$C:$C,0)))</f>
        <v>industry-ag-main.html#eff-stds</v>
      </c>
      <c r="R1325" s="363" t="str">
        <f>IF(ISBLANK(INDEX('Policy Characteristics'!L:L,MATCH($C1325,'Policy Characteristics'!$C:$C,0))),"",INDEX('Policy Characteristics'!L:L,MATCH($C1325,'Policy Characteristics'!$C:$C,0)))</f>
        <v>industry-energy-efficiency-standards.html</v>
      </c>
    </row>
    <row r="1326" spans="1:18" s="363" customFormat="1" ht="19.95" customHeight="1">
      <c r="A1326" s="363" t="str">
        <f>IF(ISBLANK(INDEX('Policy Characteristics'!A:A,MATCH($C1326,'Policy Characteristics'!$C:$C,0))),"",INDEX('Policy Characteristics'!A:A,MATCH($C1326,'Policy Characteristics'!$C:$C,0)))</f>
        <v>Industry</v>
      </c>
      <c r="B1326" s="375" t="str">
        <f>IF(ISBLANK(INDEX('Policy Characteristics'!B:B,MATCH($C1326,'Policy Characteristics'!$C:$C,0))),"",INDEX('Policy Characteristics'!B:B,MATCH($C1326,'Policy Characteristics'!$C:$C,0)))</f>
        <v>Industry Energy Efficiency Standards</v>
      </c>
      <c r="C1326" s="363" t="str">
        <f t="shared" si="49"/>
        <v>Percentage Improvement in Eqpt Efficiency Standards above BAU</v>
      </c>
      <c r="D1326" s="356" t="s">
        <v>847</v>
      </c>
      <c r="E1326" s="255" t="s">
        <v>916</v>
      </c>
      <c r="F1326" t="s">
        <v>848</v>
      </c>
      <c r="G1326" s="255" t="s">
        <v>917</v>
      </c>
      <c r="H1326" s="18">
        <v>969</v>
      </c>
      <c r="I1326" s="376" t="s">
        <v>731</v>
      </c>
      <c r="J1326" s="377" t="str">
        <f>IF(ISBLANK(INDEX('Policy Characteristics'!D:D,MATCH($C1326,'Policy Characteristics'!$C:$C,0))),"",INDEX('Policy Characteristics'!D:D,MATCH($C1326,'Policy Characteristics'!$C:$C,0)))</f>
        <v>Industry Energy Efficiency Standards</v>
      </c>
      <c r="K1326" s="363"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63" t="str">
        <f>IF(ISBLANK(INDEX('Policy Characteristics'!I:I,MATCH($C1326,'Policy Characteristics'!$C:$C,0))),"",INDEX('Policy Characteristics'!I:I,MATCH($C1326,'Policy Characteristics'!$C:$C,0)))</f>
        <v>% reduction in energy use</v>
      </c>
      <c r="P1326" s="363"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63" t="str">
        <f>IF(ISBLANK(INDEX('Policy Characteristics'!K:K,MATCH($C1326,'Policy Characteristics'!$C:$C,0))),"",INDEX('Policy Characteristics'!K:K,MATCH($C1326,'Policy Characteristics'!$C:$C,0)))</f>
        <v>industry-ag-main.html#eff-stds</v>
      </c>
      <c r="R1326" s="363" t="str">
        <f>IF(ISBLANK(INDEX('Policy Characteristics'!L:L,MATCH($C1326,'Policy Characteristics'!$C:$C,0))),"",INDEX('Policy Characteristics'!L:L,MATCH($C1326,'Policy Characteristics'!$C:$C,0)))</f>
        <v>industry-energy-efficiency-standards.html</v>
      </c>
    </row>
    <row r="1327" spans="1:18" s="363" customFormat="1" ht="19.95" customHeight="1">
      <c r="A1327" s="363" t="str">
        <f>IF(ISBLANK(INDEX('Policy Characteristics'!A:A,MATCH($C1327,'Policy Characteristics'!$C:$C,0))),"",INDEX('Policy Characteristics'!A:A,MATCH($C1327,'Policy Characteristics'!$C:$C,0)))</f>
        <v>Industry</v>
      </c>
      <c r="B1327" s="375" t="str">
        <f>IF(ISBLANK(INDEX('Policy Characteristics'!B:B,MATCH($C1327,'Policy Characteristics'!$C:$C,0))),"",INDEX('Policy Characteristics'!B:B,MATCH($C1327,'Policy Characteristics'!$C:$C,0)))</f>
        <v>Industry Energy Efficiency Standards</v>
      </c>
      <c r="C1327" s="363" t="str">
        <f t="shared" si="49"/>
        <v>Percentage Improvement in Eqpt Efficiency Standards above BAU</v>
      </c>
      <c r="D1327" s="356" t="s">
        <v>847</v>
      </c>
      <c r="E1327" s="255" t="s">
        <v>918</v>
      </c>
      <c r="F1327" t="s">
        <v>848</v>
      </c>
      <c r="G1327" s="255" t="s">
        <v>919</v>
      </c>
      <c r="H1327" s="18">
        <v>970</v>
      </c>
      <c r="I1327" s="376" t="s">
        <v>731</v>
      </c>
      <c r="J1327" s="377" t="str">
        <f>IF(ISBLANK(INDEX('Policy Characteristics'!D:D,MATCH($C1327,'Policy Characteristics'!$C:$C,0))),"",INDEX('Policy Characteristics'!D:D,MATCH($C1327,'Policy Characteristics'!$C:$C,0)))</f>
        <v>Industry Energy Efficiency Standards</v>
      </c>
      <c r="K1327" s="363"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63" t="str">
        <f>IF(ISBLANK(INDEX('Policy Characteristics'!I:I,MATCH($C1327,'Policy Characteristics'!$C:$C,0))),"",INDEX('Policy Characteristics'!I:I,MATCH($C1327,'Policy Characteristics'!$C:$C,0)))</f>
        <v>% reduction in energy use</v>
      </c>
      <c r="P1327" s="363"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63" t="str">
        <f>IF(ISBLANK(INDEX('Policy Characteristics'!K:K,MATCH($C1327,'Policy Characteristics'!$C:$C,0))),"",INDEX('Policy Characteristics'!K:K,MATCH($C1327,'Policy Characteristics'!$C:$C,0)))</f>
        <v>industry-ag-main.html#eff-stds</v>
      </c>
      <c r="R1327" s="363" t="str">
        <f>IF(ISBLANK(INDEX('Policy Characteristics'!L:L,MATCH($C1327,'Policy Characteristics'!$C:$C,0))),"",INDEX('Policy Characteristics'!L:L,MATCH($C1327,'Policy Characteristics'!$C:$C,0)))</f>
        <v>industry-energy-efficiency-standards.html</v>
      </c>
    </row>
    <row r="1328" spans="1:18" s="363" customFormat="1" ht="19.95" customHeight="1">
      <c r="A1328" s="363" t="str">
        <f>IF(ISBLANK(INDEX('Policy Characteristics'!A:A,MATCH($C1328,'Policy Characteristics'!$C:$C,0))),"",INDEX('Policy Characteristics'!A:A,MATCH($C1328,'Policy Characteristics'!$C:$C,0)))</f>
        <v>Industry</v>
      </c>
      <c r="B1328" s="375" t="str">
        <f>IF(ISBLANK(INDEX('Policy Characteristics'!B:B,MATCH($C1328,'Policy Characteristics'!$C:$C,0))),"",INDEX('Policy Characteristics'!B:B,MATCH($C1328,'Policy Characteristics'!$C:$C,0)))</f>
        <v>Industry Energy Efficiency Standards</v>
      </c>
      <c r="C1328" s="363" t="str">
        <f t="shared" si="49"/>
        <v>Percentage Improvement in Eqpt Efficiency Standards above BAU</v>
      </c>
      <c r="D1328" s="356" t="s">
        <v>847</v>
      </c>
      <c r="E1328" s="255" t="s">
        <v>920</v>
      </c>
      <c r="F1328" t="s">
        <v>848</v>
      </c>
      <c r="G1328" s="255" t="s">
        <v>921</v>
      </c>
      <c r="H1328" s="18">
        <v>971</v>
      </c>
      <c r="I1328" s="376" t="s">
        <v>741</v>
      </c>
      <c r="J1328" s="377" t="str">
        <f>IF(ISBLANK(INDEX('Policy Characteristics'!D:D,MATCH($C1328,'Policy Characteristics'!$C:$C,0))),"",INDEX('Policy Characteristics'!D:D,MATCH($C1328,'Policy Characteristics'!$C:$C,0)))</f>
        <v>Industry Energy Efficiency Standards</v>
      </c>
      <c r="K1328" s="363"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63" t="str">
        <f>IF(ISBLANK(INDEX('Policy Characteristics'!I:I,MATCH($C1328,'Policy Characteristics'!$C:$C,0))),"",INDEX('Policy Characteristics'!I:I,MATCH($C1328,'Policy Characteristics'!$C:$C,0)))</f>
        <v>% reduction in energy use</v>
      </c>
      <c r="P1328" s="363"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63" t="str">
        <f>IF(ISBLANK(INDEX('Policy Characteristics'!K:K,MATCH($C1328,'Policy Characteristics'!$C:$C,0))),"",INDEX('Policy Characteristics'!K:K,MATCH($C1328,'Policy Characteristics'!$C:$C,0)))</f>
        <v>industry-ag-main.html#eff-stds</v>
      </c>
      <c r="R1328" s="363" t="str">
        <f>IF(ISBLANK(INDEX('Policy Characteristics'!L:L,MATCH($C1328,'Policy Characteristics'!$C:$C,0))),"",INDEX('Policy Characteristics'!L:L,MATCH($C1328,'Policy Characteristics'!$C:$C,0)))</f>
        <v>industry-energy-efficiency-standards.html</v>
      </c>
    </row>
    <row r="1329" spans="1:18" s="363" customFormat="1" ht="19.95" customHeight="1">
      <c r="A1329" s="363" t="str">
        <f>IF(ISBLANK(INDEX('Policy Characteristics'!A:A,MATCH($C1329,'Policy Characteristics'!$C:$C,0))),"",INDEX('Policy Characteristics'!A:A,MATCH($C1329,'Policy Characteristics'!$C:$C,0)))</f>
        <v>Industry</v>
      </c>
      <c r="B1329" s="375" t="str">
        <f>IF(ISBLANK(INDEX('Policy Characteristics'!B:B,MATCH($C1329,'Policy Characteristics'!$C:$C,0))),"",INDEX('Policy Characteristics'!B:B,MATCH($C1329,'Policy Characteristics'!$C:$C,0)))</f>
        <v>Industry Energy Efficiency Standards</v>
      </c>
      <c r="C1329" s="363" t="str">
        <f t="shared" si="49"/>
        <v>Percentage Improvement in Eqpt Efficiency Standards above BAU</v>
      </c>
      <c r="D1329" s="356" t="s">
        <v>847</v>
      </c>
      <c r="E1329" s="255" t="s">
        <v>922</v>
      </c>
      <c r="F1329" t="s">
        <v>848</v>
      </c>
      <c r="G1329" s="255" t="s">
        <v>923</v>
      </c>
      <c r="H1329" s="18">
        <v>972</v>
      </c>
      <c r="I1329" s="376" t="s">
        <v>731</v>
      </c>
      <c r="J1329" s="377" t="str">
        <f>IF(ISBLANK(INDEX('Policy Characteristics'!D:D,MATCH($C1329,'Policy Characteristics'!$C:$C,0))),"",INDEX('Policy Characteristics'!D:D,MATCH($C1329,'Policy Characteristics'!$C:$C,0)))</f>
        <v>Industry Energy Efficiency Standards</v>
      </c>
      <c r="K1329" s="363"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63" t="str">
        <f>IF(ISBLANK(INDEX('Policy Characteristics'!I:I,MATCH($C1329,'Policy Characteristics'!$C:$C,0))),"",INDEX('Policy Characteristics'!I:I,MATCH($C1329,'Policy Characteristics'!$C:$C,0)))</f>
        <v>% reduction in energy use</v>
      </c>
      <c r="P1329" s="363"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63" t="str">
        <f>IF(ISBLANK(INDEX('Policy Characteristics'!K:K,MATCH($C1329,'Policy Characteristics'!$C:$C,0))),"",INDEX('Policy Characteristics'!K:K,MATCH($C1329,'Policy Characteristics'!$C:$C,0)))</f>
        <v>industry-ag-main.html#eff-stds</v>
      </c>
      <c r="R1329" s="363" t="str">
        <f>IF(ISBLANK(INDEX('Policy Characteristics'!L:L,MATCH($C1329,'Policy Characteristics'!$C:$C,0))),"",INDEX('Policy Characteristics'!L:L,MATCH($C1329,'Policy Characteristics'!$C:$C,0)))</f>
        <v>industry-energy-efficiency-standards.html</v>
      </c>
    </row>
    <row r="1330" spans="1:18" s="363" customFormat="1" ht="19.95" customHeight="1">
      <c r="A1330" s="363" t="str">
        <f>IF(ISBLANK(INDEX('Policy Characteristics'!A:A,MATCH($C1330,'Policy Characteristics'!$C:$C,0))),"",INDEX('Policy Characteristics'!A:A,MATCH($C1330,'Policy Characteristics'!$C:$C,0)))</f>
        <v>Industry</v>
      </c>
      <c r="B1330" s="375" t="str">
        <f>IF(ISBLANK(INDEX('Policy Characteristics'!B:B,MATCH($C1330,'Policy Characteristics'!$C:$C,0))),"",INDEX('Policy Characteristics'!B:B,MATCH($C1330,'Policy Characteristics'!$C:$C,0)))</f>
        <v>Industry Energy Efficiency Standards</v>
      </c>
      <c r="C1330" s="363" t="str">
        <f t="shared" si="49"/>
        <v>Percentage Improvement in Eqpt Efficiency Standards above BAU</v>
      </c>
      <c r="D1330" s="356" t="s">
        <v>847</v>
      </c>
      <c r="E1330" s="255" t="s">
        <v>924</v>
      </c>
      <c r="F1330" t="s">
        <v>848</v>
      </c>
      <c r="G1330" s="255" t="s">
        <v>925</v>
      </c>
      <c r="H1330" s="18">
        <v>973</v>
      </c>
      <c r="I1330" s="376" t="s">
        <v>741</v>
      </c>
      <c r="J1330" s="377" t="str">
        <f>IF(ISBLANK(INDEX('Policy Characteristics'!D:D,MATCH($C1330,'Policy Characteristics'!$C:$C,0))),"",INDEX('Policy Characteristics'!D:D,MATCH($C1330,'Policy Characteristics'!$C:$C,0)))</f>
        <v>Industry Energy Efficiency Standards</v>
      </c>
      <c r="K1330" s="363"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63" t="str">
        <f>IF(ISBLANK(INDEX('Policy Characteristics'!I:I,MATCH($C1330,'Policy Characteristics'!$C:$C,0))),"",INDEX('Policy Characteristics'!I:I,MATCH($C1330,'Policy Characteristics'!$C:$C,0)))</f>
        <v>% reduction in energy use</v>
      </c>
      <c r="P1330" s="363"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63" t="str">
        <f>IF(ISBLANK(INDEX('Policy Characteristics'!K:K,MATCH($C1330,'Policy Characteristics'!$C:$C,0))),"",INDEX('Policy Characteristics'!K:K,MATCH($C1330,'Policy Characteristics'!$C:$C,0)))</f>
        <v>industry-ag-main.html#eff-stds</v>
      </c>
      <c r="R1330" s="363" t="str">
        <f>IF(ISBLANK(INDEX('Policy Characteristics'!L:L,MATCH($C1330,'Policy Characteristics'!$C:$C,0))),"",INDEX('Policy Characteristics'!L:L,MATCH($C1330,'Policy Characteristics'!$C:$C,0)))</f>
        <v>industry-energy-efficiency-standards.html</v>
      </c>
    </row>
    <row r="1331" spans="1:18" s="363" customFormat="1" ht="19.95" customHeight="1">
      <c r="A1331" s="363" t="str">
        <f>IF(ISBLANK(INDEX('Policy Characteristics'!A:A,MATCH($C1331,'Policy Characteristics'!$C:$C,0))),"",INDEX('Policy Characteristics'!A:A,MATCH($C1331,'Policy Characteristics'!$C:$C,0)))</f>
        <v>Industry</v>
      </c>
      <c r="B1331" s="375" t="str">
        <f>IF(ISBLANK(INDEX('Policy Characteristics'!B:B,MATCH($C1331,'Policy Characteristics'!$C:$C,0))),"",INDEX('Policy Characteristics'!B:B,MATCH($C1331,'Policy Characteristics'!$C:$C,0)))</f>
        <v>Industry Energy Efficiency Standards</v>
      </c>
      <c r="C1331" s="363" t="str">
        <f t="shared" si="49"/>
        <v>Percentage Improvement in Eqpt Efficiency Standards above BAU</v>
      </c>
      <c r="D1331" s="356" t="s">
        <v>847</v>
      </c>
      <c r="E1331" s="255" t="s">
        <v>926</v>
      </c>
      <c r="F1331" t="s">
        <v>848</v>
      </c>
      <c r="G1331" s="255" t="s">
        <v>927</v>
      </c>
      <c r="H1331" s="18">
        <v>974</v>
      </c>
      <c r="I1331" s="376" t="s">
        <v>741</v>
      </c>
      <c r="J1331" s="377" t="str">
        <f>IF(ISBLANK(INDEX('Policy Characteristics'!D:D,MATCH($C1331,'Policy Characteristics'!$C:$C,0))),"",INDEX('Policy Characteristics'!D:D,MATCH($C1331,'Policy Characteristics'!$C:$C,0)))</f>
        <v>Industry Energy Efficiency Standards</v>
      </c>
      <c r="K1331" s="363"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63" t="str">
        <f>IF(ISBLANK(INDEX('Policy Characteristics'!I:I,MATCH($C1331,'Policy Characteristics'!$C:$C,0))),"",INDEX('Policy Characteristics'!I:I,MATCH($C1331,'Policy Characteristics'!$C:$C,0)))</f>
        <v>% reduction in energy use</v>
      </c>
      <c r="P1331" s="363"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63" t="str">
        <f>IF(ISBLANK(INDEX('Policy Characteristics'!K:K,MATCH($C1331,'Policy Characteristics'!$C:$C,0))),"",INDEX('Policy Characteristics'!K:K,MATCH($C1331,'Policy Characteristics'!$C:$C,0)))</f>
        <v>industry-ag-main.html#eff-stds</v>
      </c>
      <c r="R1331" s="363" t="str">
        <f>IF(ISBLANK(INDEX('Policy Characteristics'!L:L,MATCH($C1331,'Policy Characteristics'!$C:$C,0))),"",INDEX('Policy Characteristics'!L:L,MATCH($C1331,'Policy Characteristics'!$C:$C,0)))</f>
        <v>industry-energy-efficiency-standards.html</v>
      </c>
    </row>
    <row r="1332" spans="1:18" s="363" customFormat="1" ht="19.95" customHeight="1">
      <c r="A1332" s="363" t="str">
        <f>IF(ISBLANK(INDEX('Policy Characteristics'!A:A,MATCH($C1332,'Policy Characteristics'!$C:$C,0))),"",INDEX('Policy Characteristics'!A:A,MATCH($C1332,'Policy Characteristics'!$C:$C,0)))</f>
        <v>Industry</v>
      </c>
      <c r="B1332" s="375" t="str">
        <f>IF(ISBLANK(INDEX('Policy Characteristics'!B:B,MATCH($C1332,'Policy Characteristics'!$C:$C,0))),"",INDEX('Policy Characteristics'!B:B,MATCH($C1332,'Policy Characteristics'!$C:$C,0)))</f>
        <v>Industry Energy Efficiency Standards</v>
      </c>
      <c r="C1332" s="363" t="str">
        <f t="shared" si="49"/>
        <v>Percentage Improvement in Eqpt Efficiency Standards above BAU</v>
      </c>
      <c r="D1332" s="356" t="s">
        <v>847</v>
      </c>
      <c r="E1332" s="255" t="s">
        <v>928</v>
      </c>
      <c r="F1332" t="s">
        <v>848</v>
      </c>
      <c r="G1332" s="255" t="s">
        <v>929</v>
      </c>
      <c r="H1332" s="18">
        <v>975</v>
      </c>
      <c r="I1332" s="376" t="s">
        <v>731</v>
      </c>
      <c r="J1332" s="377" t="str">
        <f>IF(ISBLANK(INDEX('Policy Characteristics'!D:D,MATCH($C1332,'Policy Characteristics'!$C:$C,0))),"",INDEX('Policy Characteristics'!D:D,MATCH($C1332,'Policy Characteristics'!$C:$C,0)))</f>
        <v>Industry Energy Efficiency Standards</v>
      </c>
      <c r="K1332" s="363"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63" t="str">
        <f>IF(ISBLANK(INDEX('Policy Characteristics'!I:I,MATCH($C1332,'Policy Characteristics'!$C:$C,0))),"",INDEX('Policy Characteristics'!I:I,MATCH($C1332,'Policy Characteristics'!$C:$C,0)))</f>
        <v>% reduction in energy use</v>
      </c>
      <c r="P1332" s="363"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63" t="str">
        <f>IF(ISBLANK(INDEX('Policy Characteristics'!K:K,MATCH($C1332,'Policy Characteristics'!$C:$C,0))),"",INDEX('Policy Characteristics'!K:K,MATCH($C1332,'Policy Characteristics'!$C:$C,0)))</f>
        <v>industry-ag-main.html#eff-stds</v>
      </c>
      <c r="R1332" s="363" t="str">
        <f>IF(ISBLANK(INDEX('Policy Characteristics'!L:L,MATCH($C1332,'Policy Characteristics'!$C:$C,0))),"",INDEX('Policy Characteristics'!L:L,MATCH($C1332,'Policy Characteristics'!$C:$C,0)))</f>
        <v>industry-energy-efficiency-standards.html</v>
      </c>
    </row>
    <row r="1333" spans="1:18" s="363" customFormat="1" ht="19.95" customHeight="1">
      <c r="A1333" s="363" t="str">
        <f>IF(ISBLANK(INDEX('Policy Characteristics'!A:A,MATCH($C1333,'Policy Characteristics'!$C:$C,0))),"",INDEX('Policy Characteristics'!A:A,MATCH($C1333,'Policy Characteristics'!$C:$C,0)))</f>
        <v>Industry</v>
      </c>
      <c r="B1333" s="375" t="str">
        <f>IF(ISBLANK(INDEX('Policy Characteristics'!B:B,MATCH($C1333,'Policy Characteristics'!$C:$C,0))),"",INDEX('Policy Characteristics'!B:B,MATCH($C1333,'Policy Characteristics'!$C:$C,0)))</f>
        <v>Industry Energy Efficiency Standards</v>
      </c>
      <c r="C1333" s="363" t="str">
        <f t="shared" si="49"/>
        <v>Percentage Improvement in Eqpt Efficiency Standards above BAU</v>
      </c>
      <c r="D1333" s="356" t="s">
        <v>847</v>
      </c>
      <c r="E1333" s="255" t="s">
        <v>930</v>
      </c>
      <c r="F1333" t="s">
        <v>848</v>
      </c>
      <c r="G1333" s="255" t="s">
        <v>931</v>
      </c>
      <c r="H1333" s="18">
        <v>976</v>
      </c>
      <c r="I1333" s="376" t="s">
        <v>741</v>
      </c>
      <c r="J1333" s="377" t="str">
        <f>IF(ISBLANK(INDEX('Policy Characteristics'!D:D,MATCH($C1333,'Policy Characteristics'!$C:$C,0))),"",INDEX('Policy Characteristics'!D:D,MATCH($C1333,'Policy Characteristics'!$C:$C,0)))</f>
        <v>Industry Energy Efficiency Standards</v>
      </c>
      <c r="K1333" s="363"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63" t="str">
        <f>IF(ISBLANK(INDEX('Policy Characteristics'!I:I,MATCH($C1333,'Policy Characteristics'!$C:$C,0))),"",INDEX('Policy Characteristics'!I:I,MATCH($C1333,'Policy Characteristics'!$C:$C,0)))</f>
        <v>% reduction in energy use</v>
      </c>
      <c r="P1333" s="363"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63" t="str">
        <f>IF(ISBLANK(INDEX('Policy Characteristics'!K:K,MATCH($C1333,'Policy Characteristics'!$C:$C,0))),"",INDEX('Policy Characteristics'!K:K,MATCH($C1333,'Policy Characteristics'!$C:$C,0)))</f>
        <v>industry-ag-main.html#eff-stds</v>
      </c>
      <c r="R1333" s="363" t="str">
        <f>IF(ISBLANK(INDEX('Policy Characteristics'!L:L,MATCH($C1333,'Policy Characteristics'!$C:$C,0))),"",INDEX('Policy Characteristics'!L:L,MATCH($C1333,'Policy Characteristics'!$C:$C,0)))</f>
        <v>industry-energy-efficiency-standards.html</v>
      </c>
    </row>
    <row r="1334" spans="1:18" s="363" customFormat="1" ht="19.95" customHeight="1">
      <c r="A1334" s="363" t="str">
        <f>IF(ISBLANK(INDEX('Policy Characteristics'!A:A,MATCH($C1334,'Policy Characteristics'!$C:$C,0))),"",INDEX('Policy Characteristics'!A:A,MATCH($C1334,'Policy Characteristics'!$C:$C,0)))</f>
        <v>Industry</v>
      </c>
      <c r="B1334" s="375" t="str">
        <f>IF(ISBLANK(INDEX('Policy Characteristics'!B:B,MATCH($C1334,'Policy Characteristics'!$C:$C,0))),"",INDEX('Policy Characteristics'!B:B,MATCH($C1334,'Policy Characteristics'!$C:$C,0)))</f>
        <v>Industry Energy Efficiency Standards</v>
      </c>
      <c r="C1334" s="363" t="str">
        <f t="shared" si="49"/>
        <v>Percentage Improvement in Eqpt Efficiency Standards above BAU</v>
      </c>
      <c r="D1334" s="356" t="s">
        <v>847</v>
      </c>
      <c r="E1334" s="255" t="s">
        <v>932</v>
      </c>
      <c r="F1334" t="s">
        <v>848</v>
      </c>
      <c r="G1334" s="255" t="s">
        <v>933</v>
      </c>
      <c r="H1334" s="18">
        <v>977</v>
      </c>
      <c r="I1334" s="376" t="s">
        <v>741</v>
      </c>
      <c r="J1334" s="377" t="str">
        <f>IF(ISBLANK(INDEX('Policy Characteristics'!D:D,MATCH($C1334,'Policy Characteristics'!$C:$C,0))),"",INDEX('Policy Characteristics'!D:D,MATCH($C1334,'Policy Characteristics'!$C:$C,0)))</f>
        <v>Industry Energy Efficiency Standards</v>
      </c>
      <c r="K1334" s="363"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63" t="str">
        <f>IF(ISBLANK(INDEX('Policy Characteristics'!I:I,MATCH($C1334,'Policy Characteristics'!$C:$C,0))),"",INDEX('Policy Characteristics'!I:I,MATCH($C1334,'Policy Characteristics'!$C:$C,0)))</f>
        <v>% reduction in energy use</v>
      </c>
      <c r="P1334" s="363"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63" t="str">
        <f>IF(ISBLANK(INDEX('Policy Characteristics'!K:K,MATCH($C1334,'Policy Characteristics'!$C:$C,0))),"",INDEX('Policy Characteristics'!K:K,MATCH($C1334,'Policy Characteristics'!$C:$C,0)))</f>
        <v>industry-ag-main.html#eff-stds</v>
      </c>
      <c r="R1334" s="363" t="str">
        <f>IF(ISBLANK(INDEX('Policy Characteristics'!L:L,MATCH($C1334,'Policy Characteristics'!$C:$C,0))),"",INDEX('Policy Characteristics'!L:L,MATCH($C1334,'Policy Characteristics'!$C:$C,0)))</f>
        <v>industry-energy-efficiency-standards.html</v>
      </c>
    </row>
    <row r="1335" spans="1:18" s="363" customFormat="1" ht="19.95" customHeight="1">
      <c r="A1335" s="363" t="str">
        <f>IF(ISBLANK(INDEX('Policy Characteristics'!A:A,MATCH($C1335,'Policy Characteristics'!$C:$C,0))),"",INDEX('Policy Characteristics'!A:A,MATCH($C1335,'Policy Characteristics'!$C:$C,0)))</f>
        <v>Industry</v>
      </c>
      <c r="B1335" s="375" t="str">
        <f>IF(ISBLANK(INDEX('Policy Characteristics'!B:B,MATCH($C1335,'Policy Characteristics'!$C:$C,0))),"",INDEX('Policy Characteristics'!B:B,MATCH($C1335,'Policy Characteristics'!$C:$C,0)))</f>
        <v>Industry Energy Efficiency Standards</v>
      </c>
      <c r="C1335" s="363" t="str">
        <f t="shared" si="49"/>
        <v>Percentage Improvement in Eqpt Efficiency Standards above BAU</v>
      </c>
      <c r="D1335" s="356" t="s">
        <v>849</v>
      </c>
      <c r="E1335" s="255" t="s">
        <v>914</v>
      </c>
      <c r="F1335" t="s">
        <v>850</v>
      </c>
      <c r="G1335" s="255" t="s">
        <v>915</v>
      </c>
      <c r="H1335" s="18">
        <v>978</v>
      </c>
      <c r="I1335" s="376" t="s">
        <v>731</v>
      </c>
      <c r="J1335" s="377" t="str">
        <f>IF(ISBLANK(INDEX('Policy Characteristics'!D:D,MATCH($C1335,'Policy Characteristics'!$C:$C,0))),"",INDEX('Policy Characteristics'!D:D,MATCH($C1335,'Policy Characteristics'!$C:$C,0)))</f>
        <v>Industry Energy Efficiency Standards</v>
      </c>
      <c r="K1335" s="363"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63" t="str">
        <f>IF(ISBLANK(INDEX('Policy Characteristics'!I:I,MATCH($C1335,'Policy Characteristics'!$C:$C,0))),"",INDEX('Policy Characteristics'!I:I,MATCH($C1335,'Policy Characteristics'!$C:$C,0)))</f>
        <v>% reduction in energy use</v>
      </c>
      <c r="P1335" s="363"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63" t="str">
        <f>IF(ISBLANK(INDEX('Policy Characteristics'!K:K,MATCH($C1335,'Policy Characteristics'!$C:$C,0))),"",INDEX('Policy Characteristics'!K:K,MATCH($C1335,'Policy Characteristics'!$C:$C,0)))</f>
        <v>industry-ag-main.html#eff-stds</v>
      </c>
      <c r="R1335" s="363" t="str">
        <f>IF(ISBLANK(INDEX('Policy Characteristics'!L:L,MATCH($C1335,'Policy Characteristics'!$C:$C,0))),"",INDEX('Policy Characteristics'!L:L,MATCH($C1335,'Policy Characteristics'!$C:$C,0)))</f>
        <v>industry-energy-efficiency-standards.html</v>
      </c>
    </row>
    <row r="1336" spans="1:18" s="363" customFormat="1" ht="19.95" customHeight="1">
      <c r="A1336" s="363" t="str">
        <f>IF(ISBLANK(INDEX('Policy Characteristics'!A:A,MATCH($C1336,'Policy Characteristics'!$C:$C,0))),"",INDEX('Policy Characteristics'!A:A,MATCH($C1336,'Policy Characteristics'!$C:$C,0)))</f>
        <v>Industry</v>
      </c>
      <c r="B1336" s="375" t="str">
        <f>IF(ISBLANK(INDEX('Policy Characteristics'!B:B,MATCH($C1336,'Policy Characteristics'!$C:$C,0))),"",INDEX('Policy Characteristics'!B:B,MATCH($C1336,'Policy Characteristics'!$C:$C,0)))</f>
        <v>Industry Energy Efficiency Standards</v>
      </c>
      <c r="C1336" s="363" t="str">
        <f t="shared" si="49"/>
        <v>Percentage Improvement in Eqpt Efficiency Standards above BAU</v>
      </c>
      <c r="D1336" s="356" t="s">
        <v>849</v>
      </c>
      <c r="E1336" s="255" t="s">
        <v>916</v>
      </c>
      <c r="F1336" t="s">
        <v>850</v>
      </c>
      <c r="G1336" s="255" t="s">
        <v>917</v>
      </c>
      <c r="H1336" s="18">
        <v>979</v>
      </c>
      <c r="I1336" s="376" t="s">
        <v>741</v>
      </c>
      <c r="J1336" s="377" t="str">
        <f>IF(ISBLANK(INDEX('Policy Characteristics'!D:D,MATCH($C1336,'Policy Characteristics'!$C:$C,0))),"",INDEX('Policy Characteristics'!D:D,MATCH($C1336,'Policy Characteristics'!$C:$C,0)))</f>
        <v>Industry Energy Efficiency Standards</v>
      </c>
      <c r="K1336" s="363"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63" t="str">
        <f>IF(ISBLANK(INDEX('Policy Characteristics'!I:I,MATCH($C1336,'Policy Characteristics'!$C:$C,0))),"",INDEX('Policy Characteristics'!I:I,MATCH($C1336,'Policy Characteristics'!$C:$C,0)))</f>
        <v>% reduction in energy use</v>
      </c>
      <c r="P1336" s="363"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63" t="str">
        <f>IF(ISBLANK(INDEX('Policy Characteristics'!K:K,MATCH($C1336,'Policy Characteristics'!$C:$C,0))),"",INDEX('Policy Characteristics'!K:K,MATCH($C1336,'Policy Characteristics'!$C:$C,0)))</f>
        <v>industry-ag-main.html#eff-stds</v>
      </c>
      <c r="R1336" s="363" t="str">
        <f>IF(ISBLANK(INDEX('Policy Characteristics'!L:L,MATCH($C1336,'Policy Characteristics'!$C:$C,0))),"",INDEX('Policy Characteristics'!L:L,MATCH($C1336,'Policy Characteristics'!$C:$C,0)))</f>
        <v>industry-energy-efficiency-standards.html</v>
      </c>
    </row>
    <row r="1337" spans="1:18" s="363" customFormat="1" ht="19.95" customHeight="1">
      <c r="A1337" s="363" t="str">
        <f>IF(ISBLANK(INDEX('Policy Characteristics'!A:A,MATCH($C1337,'Policy Characteristics'!$C:$C,0))),"",INDEX('Policy Characteristics'!A:A,MATCH($C1337,'Policy Characteristics'!$C:$C,0)))</f>
        <v>Industry</v>
      </c>
      <c r="B1337" s="375" t="str">
        <f>IF(ISBLANK(INDEX('Policy Characteristics'!B:B,MATCH($C1337,'Policy Characteristics'!$C:$C,0))),"",INDEX('Policy Characteristics'!B:B,MATCH($C1337,'Policy Characteristics'!$C:$C,0)))</f>
        <v>Industry Energy Efficiency Standards</v>
      </c>
      <c r="C1337" s="363" t="str">
        <f t="shared" si="49"/>
        <v>Percentage Improvement in Eqpt Efficiency Standards above BAU</v>
      </c>
      <c r="D1337" s="356" t="s">
        <v>849</v>
      </c>
      <c r="E1337" s="255" t="s">
        <v>918</v>
      </c>
      <c r="F1337" t="s">
        <v>850</v>
      </c>
      <c r="G1337" s="255" t="s">
        <v>919</v>
      </c>
      <c r="H1337" s="18">
        <v>980</v>
      </c>
      <c r="I1337" s="376" t="s">
        <v>731</v>
      </c>
      <c r="J1337" s="377" t="str">
        <f>IF(ISBLANK(INDEX('Policy Characteristics'!D:D,MATCH($C1337,'Policy Characteristics'!$C:$C,0))),"",INDEX('Policy Characteristics'!D:D,MATCH($C1337,'Policy Characteristics'!$C:$C,0)))</f>
        <v>Industry Energy Efficiency Standards</v>
      </c>
      <c r="K1337" s="363"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63" t="str">
        <f>IF(ISBLANK(INDEX('Policy Characteristics'!I:I,MATCH($C1337,'Policy Characteristics'!$C:$C,0))),"",INDEX('Policy Characteristics'!I:I,MATCH($C1337,'Policy Characteristics'!$C:$C,0)))</f>
        <v>% reduction in energy use</v>
      </c>
      <c r="P1337" s="363"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63" t="str">
        <f>IF(ISBLANK(INDEX('Policy Characteristics'!K:K,MATCH($C1337,'Policy Characteristics'!$C:$C,0))),"",INDEX('Policy Characteristics'!K:K,MATCH($C1337,'Policy Characteristics'!$C:$C,0)))</f>
        <v>industry-ag-main.html#eff-stds</v>
      </c>
      <c r="R1337" s="363" t="str">
        <f>IF(ISBLANK(INDEX('Policy Characteristics'!L:L,MATCH($C1337,'Policy Characteristics'!$C:$C,0))),"",INDEX('Policy Characteristics'!L:L,MATCH($C1337,'Policy Characteristics'!$C:$C,0)))</f>
        <v>industry-energy-efficiency-standards.html</v>
      </c>
    </row>
    <row r="1338" spans="1:18" s="363" customFormat="1" ht="19.95" customHeight="1">
      <c r="A1338" s="363" t="str">
        <f>IF(ISBLANK(INDEX('Policy Characteristics'!A:A,MATCH($C1338,'Policy Characteristics'!$C:$C,0))),"",INDEX('Policy Characteristics'!A:A,MATCH($C1338,'Policy Characteristics'!$C:$C,0)))</f>
        <v>Industry</v>
      </c>
      <c r="B1338" s="375" t="str">
        <f>IF(ISBLANK(INDEX('Policy Characteristics'!B:B,MATCH($C1338,'Policy Characteristics'!$C:$C,0))),"",INDEX('Policy Characteristics'!B:B,MATCH($C1338,'Policy Characteristics'!$C:$C,0)))</f>
        <v>Industry Energy Efficiency Standards</v>
      </c>
      <c r="C1338" s="363" t="str">
        <f t="shared" si="49"/>
        <v>Percentage Improvement in Eqpt Efficiency Standards above BAU</v>
      </c>
      <c r="D1338" s="356" t="s">
        <v>849</v>
      </c>
      <c r="E1338" s="255" t="s">
        <v>920</v>
      </c>
      <c r="F1338" t="s">
        <v>850</v>
      </c>
      <c r="G1338" s="255" t="s">
        <v>921</v>
      </c>
      <c r="H1338" s="18">
        <v>981</v>
      </c>
      <c r="I1338" s="376" t="s">
        <v>741</v>
      </c>
      <c r="J1338" s="377" t="str">
        <f>IF(ISBLANK(INDEX('Policy Characteristics'!D:D,MATCH($C1338,'Policy Characteristics'!$C:$C,0))),"",INDEX('Policy Characteristics'!D:D,MATCH($C1338,'Policy Characteristics'!$C:$C,0)))</f>
        <v>Industry Energy Efficiency Standards</v>
      </c>
      <c r="K1338" s="363"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63" t="str">
        <f>IF(ISBLANK(INDEX('Policy Characteristics'!I:I,MATCH($C1338,'Policy Characteristics'!$C:$C,0))),"",INDEX('Policy Characteristics'!I:I,MATCH($C1338,'Policy Characteristics'!$C:$C,0)))</f>
        <v>% reduction in energy use</v>
      </c>
      <c r="P1338" s="363"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63" t="str">
        <f>IF(ISBLANK(INDEX('Policy Characteristics'!K:K,MATCH($C1338,'Policy Characteristics'!$C:$C,0))),"",INDEX('Policy Characteristics'!K:K,MATCH($C1338,'Policy Characteristics'!$C:$C,0)))</f>
        <v>industry-ag-main.html#eff-stds</v>
      </c>
      <c r="R1338" s="363" t="str">
        <f>IF(ISBLANK(INDEX('Policy Characteristics'!L:L,MATCH($C1338,'Policy Characteristics'!$C:$C,0))),"",INDEX('Policy Characteristics'!L:L,MATCH($C1338,'Policy Characteristics'!$C:$C,0)))</f>
        <v>industry-energy-efficiency-standards.html</v>
      </c>
    </row>
    <row r="1339" spans="1:18" s="363" customFormat="1" ht="19.95" customHeight="1">
      <c r="A1339" s="363" t="str">
        <f>IF(ISBLANK(INDEX('Policy Characteristics'!A:A,MATCH($C1339,'Policy Characteristics'!$C:$C,0))),"",INDEX('Policy Characteristics'!A:A,MATCH($C1339,'Policy Characteristics'!$C:$C,0)))</f>
        <v>Industry</v>
      </c>
      <c r="B1339" s="375" t="str">
        <f>IF(ISBLANK(INDEX('Policy Characteristics'!B:B,MATCH($C1339,'Policy Characteristics'!$C:$C,0))),"",INDEX('Policy Characteristics'!B:B,MATCH($C1339,'Policy Characteristics'!$C:$C,0)))</f>
        <v>Industry Energy Efficiency Standards</v>
      </c>
      <c r="C1339" s="363" t="str">
        <f t="shared" si="49"/>
        <v>Percentage Improvement in Eqpt Efficiency Standards above BAU</v>
      </c>
      <c r="D1339" s="356" t="s">
        <v>849</v>
      </c>
      <c r="E1339" s="255" t="s">
        <v>922</v>
      </c>
      <c r="F1339" t="s">
        <v>850</v>
      </c>
      <c r="G1339" s="255" t="s">
        <v>923</v>
      </c>
      <c r="H1339" s="18">
        <v>982</v>
      </c>
      <c r="I1339" s="376" t="s">
        <v>731</v>
      </c>
      <c r="J1339" s="377" t="str">
        <f>IF(ISBLANK(INDEX('Policy Characteristics'!D:D,MATCH($C1339,'Policy Characteristics'!$C:$C,0))),"",INDEX('Policy Characteristics'!D:D,MATCH($C1339,'Policy Characteristics'!$C:$C,0)))</f>
        <v>Industry Energy Efficiency Standards</v>
      </c>
      <c r="K1339" s="363"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63" t="str">
        <f>IF(ISBLANK(INDEX('Policy Characteristics'!I:I,MATCH($C1339,'Policy Characteristics'!$C:$C,0))),"",INDEX('Policy Characteristics'!I:I,MATCH($C1339,'Policy Characteristics'!$C:$C,0)))</f>
        <v>% reduction in energy use</v>
      </c>
      <c r="P1339" s="363"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63" t="str">
        <f>IF(ISBLANK(INDEX('Policy Characteristics'!K:K,MATCH($C1339,'Policy Characteristics'!$C:$C,0))),"",INDEX('Policy Characteristics'!K:K,MATCH($C1339,'Policy Characteristics'!$C:$C,0)))</f>
        <v>industry-ag-main.html#eff-stds</v>
      </c>
      <c r="R1339" s="363" t="str">
        <f>IF(ISBLANK(INDEX('Policy Characteristics'!L:L,MATCH($C1339,'Policy Characteristics'!$C:$C,0))),"",INDEX('Policy Characteristics'!L:L,MATCH($C1339,'Policy Characteristics'!$C:$C,0)))</f>
        <v>industry-energy-efficiency-standards.html</v>
      </c>
    </row>
    <row r="1340" spans="1:18" s="363" customFormat="1" ht="19.95" customHeight="1">
      <c r="A1340" s="363" t="str">
        <f>IF(ISBLANK(INDEX('Policy Characteristics'!A:A,MATCH($C1340,'Policy Characteristics'!$C:$C,0))),"",INDEX('Policy Characteristics'!A:A,MATCH($C1340,'Policy Characteristics'!$C:$C,0)))</f>
        <v>Industry</v>
      </c>
      <c r="B1340" s="375" t="str">
        <f>IF(ISBLANK(INDEX('Policy Characteristics'!B:B,MATCH($C1340,'Policy Characteristics'!$C:$C,0))),"",INDEX('Policy Characteristics'!B:B,MATCH($C1340,'Policy Characteristics'!$C:$C,0)))</f>
        <v>Industry Energy Efficiency Standards</v>
      </c>
      <c r="C1340" s="363" t="str">
        <f t="shared" si="49"/>
        <v>Percentage Improvement in Eqpt Efficiency Standards above BAU</v>
      </c>
      <c r="D1340" s="356" t="s">
        <v>849</v>
      </c>
      <c r="E1340" s="255" t="s">
        <v>924</v>
      </c>
      <c r="F1340" t="s">
        <v>850</v>
      </c>
      <c r="G1340" s="255" t="s">
        <v>925</v>
      </c>
      <c r="H1340" s="18">
        <v>983</v>
      </c>
      <c r="I1340" s="376" t="s">
        <v>741</v>
      </c>
      <c r="J1340" s="377" t="str">
        <f>IF(ISBLANK(INDEX('Policy Characteristics'!D:D,MATCH($C1340,'Policy Characteristics'!$C:$C,0))),"",INDEX('Policy Characteristics'!D:D,MATCH($C1340,'Policy Characteristics'!$C:$C,0)))</f>
        <v>Industry Energy Efficiency Standards</v>
      </c>
      <c r="K1340" s="363"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63" t="str">
        <f>IF(ISBLANK(INDEX('Policy Characteristics'!I:I,MATCH($C1340,'Policy Characteristics'!$C:$C,0))),"",INDEX('Policy Characteristics'!I:I,MATCH($C1340,'Policy Characteristics'!$C:$C,0)))</f>
        <v>% reduction in energy use</v>
      </c>
      <c r="P1340" s="363"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63" t="str">
        <f>IF(ISBLANK(INDEX('Policy Characteristics'!K:K,MATCH($C1340,'Policy Characteristics'!$C:$C,0))),"",INDEX('Policy Characteristics'!K:K,MATCH($C1340,'Policy Characteristics'!$C:$C,0)))</f>
        <v>industry-ag-main.html#eff-stds</v>
      </c>
      <c r="R1340" s="363" t="str">
        <f>IF(ISBLANK(INDEX('Policy Characteristics'!L:L,MATCH($C1340,'Policy Characteristics'!$C:$C,0))),"",INDEX('Policy Characteristics'!L:L,MATCH($C1340,'Policy Characteristics'!$C:$C,0)))</f>
        <v>industry-energy-efficiency-standards.html</v>
      </c>
    </row>
    <row r="1341" spans="1:18" s="363" customFormat="1" ht="19.95" customHeight="1">
      <c r="A1341" s="363" t="str">
        <f>IF(ISBLANK(INDEX('Policy Characteristics'!A:A,MATCH($C1341,'Policy Characteristics'!$C:$C,0))),"",INDEX('Policy Characteristics'!A:A,MATCH($C1341,'Policy Characteristics'!$C:$C,0)))</f>
        <v>Industry</v>
      </c>
      <c r="B1341" s="375" t="str">
        <f>IF(ISBLANK(INDEX('Policy Characteristics'!B:B,MATCH($C1341,'Policy Characteristics'!$C:$C,0))),"",INDEX('Policy Characteristics'!B:B,MATCH($C1341,'Policy Characteristics'!$C:$C,0)))</f>
        <v>Industry Energy Efficiency Standards</v>
      </c>
      <c r="C1341" s="363" t="str">
        <f t="shared" si="49"/>
        <v>Percentage Improvement in Eqpt Efficiency Standards above BAU</v>
      </c>
      <c r="D1341" s="356" t="s">
        <v>849</v>
      </c>
      <c r="E1341" s="255" t="s">
        <v>926</v>
      </c>
      <c r="F1341" t="s">
        <v>850</v>
      </c>
      <c r="G1341" s="255" t="s">
        <v>927</v>
      </c>
      <c r="H1341" s="18">
        <v>984</v>
      </c>
      <c r="I1341" s="376" t="s">
        <v>741</v>
      </c>
      <c r="J1341" s="377" t="str">
        <f>IF(ISBLANK(INDEX('Policy Characteristics'!D:D,MATCH($C1341,'Policy Characteristics'!$C:$C,0))),"",INDEX('Policy Characteristics'!D:D,MATCH($C1341,'Policy Characteristics'!$C:$C,0)))</f>
        <v>Industry Energy Efficiency Standards</v>
      </c>
      <c r="K1341" s="363"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63" t="str">
        <f>IF(ISBLANK(INDEX('Policy Characteristics'!I:I,MATCH($C1341,'Policy Characteristics'!$C:$C,0))),"",INDEX('Policy Characteristics'!I:I,MATCH($C1341,'Policy Characteristics'!$C:$C,0)))</f>
        <v>% reduction in energy use</v>
      </c>
      <c r="P1341" s="363"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63" t="str">
        <f>IF(ISBLANK(INDEX('Policy Characteristics'!K:K,MATCH($C1341,'Policy Characteristics'!$C:$C,0))),"",INDEX('Policy Characteristics'!K:K,MATCH($C1341,'Policy Characteristics'!$C:$C,0)))</f>
        <v>industry-ag-main.html#eff-stds</v>
      </c>
      <c r="R1341" s="363" t="str">
        <f>IF(ISBLANK(INDEX('Policy Characteristics'!L:L,MATCH($C1341,'Policy Characteristics'!$C:$C,0))),"",INDEX('Policy Characteristics'!L:L,MATCH($C1341,'Policy Characteristics'!$C:$C,0)))</f>
        <v>industry-energy-efficiency-standards.html</v>
      </c>
    </row>
    <row r="1342" spans="1:18" s="363" customFormat="1" ht="19.95" customHeight="1">
      <c r="A1342" s="363" t="str">
        <f>IF(ISBLANK(INDEX('Policy Characteristics'!A:A,MATCH($C1342,'Policy Characteristics'!$C:$C,0))),"",INDEX('Policy Characteristics'!A:A,MATCH($C1342,'Policy Characteristics'!$C:$C,0)))</f>
        <v>Industry</v>
      </c>
      <c r="B1342" s="375" t="str">
        <f>IF(ISBLANK(INDEX('Policy Characteristics'!B:B,MATCH($C1342,'Policy Characteristics'!$C:$C,0))),"",INDEX('Policy Characteristics'!B:B,MATCH($C1342,'Policy Characteristics'!$C:$C,0)))</f>
        <v>Industry Energy Efficiency Standards</v>
      </c>
      <c r="C1342" s="363" t="str">
        <f t="shared" si="49"/>
        <v>Percentage Improvement in Eqpt Efficiency Standards above BAU</v>
      </c>
      <c r="D1342" s="356" t="s">
        <v>849</v>
      </c>
      <c r="E1342" s="255" t="s">
        <v>928</v>
      </c>
      <c r="F1342" t="s">
        <v>850</v>
      </c>
      <c r="G1342" s="255" t="s">
        <v>929</v>
      </c>
      <c r="H1342" s="18">
        <v>985</v>
      </c>
      <c r="I1342" s="376" t="s">
        <v>731</v>
      </c>
      <c r="J1342" s="377" t="str">
        <f>IF(ISBLANK(INDEX('Policy Characteristics'!D:D,MATCH($C1342,'Policy Characteristics'!$C:$C,0))),"",INDEX('Policy Characteristics'!D:D,MATCH($C1342,'Policy Characteristics'!$C:$C,0)))</f>
        <v>Industry Energy Efficiency Standards</v>
      </c>
      <c r="K1342" s="363"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63" t="str">
        <f>IF(ISBLANK(INDEX('Policy Characteristics'!I:I,MATCH($C1342,'Policy Characteristics'!$C:$C,0))),"",INDEX('Policy Characteristics'!I:I,MATCH($C1342,'Policy Characteristics'!$C:$C,0)))</f>
        <v>% reduction in energy use</v>
      </c>
      <c r="P1342" s="363"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63" t="str">
        <f>IF(ISBLANK(INDEX('Policy Characteristics'!K:K,MATCH($C1342,'Policy Characteristics'!$C:$C,0))),"",INDEX('Policy Characteristics'!K:K,MATCH($C1342,'Policy Characteristics'!$C:$C,0)))</f>
        <v>industry-ag-main.html#eff-stds</v>
      </c>
      <c r="R1342" s="363" t="str">
        <f>IF(ISBLANK(INDEX('Policy Characteristics'!L:L,MATCH($C1342,'Policy Characteristics'!$C:$C,0))),"",INDEX('Policy Characteristics'!L:L,MATCH($C1342,'Policy Characteristics'!$C:$C,0)))</f>
        <v>industry-energy-efficiency-standards.html</v>
      </c>
    </row>
    <row r="1343" spans="1:18" s="363" customFormat="1" ht="19.95" customHeight="1">
      <c r="A1343" s="363" t="str">
        <f>IF(ISBLANK(INDEX('Policy Characteristics'!A:A,MATCH($C1343,'Policy Characteristics'!$C:$C,0))),"",INDEX('Policy Characteristics'!A:A,MATCH($C1343,'Policy Characteristics'!$C:$C,0)))</f>
        <v>Industry</v>
      </c>
      <c r="B1343" s="375" t="str">
        <f>IF(ISBLANK(INDEX('Policy Characteristics'!B:B,MATCH($C1343,'Policy Characteristics'!$C:$C,0))),"",INDEX('Policy Characteristics'!B:B,MATCH($C1343,'Policy Characteristics'!$C:$C,0)))</f>
        <v>Industry Energy Efficiency Standards</v>
      </c>
      <c r="C1343" s="363" t="str">
        <f t="shared" si="49"/>
        <v>Percentage Improvement in Eqpt Efficiency Standards above BAU</v>
      </c>
      <c r="D1343" s="356" t="s">
        <v>849</v>
      </c>
      <c r="E1343" s="255" t="s">
        <v>930</v>
      </c>
      <c r="F1343" t="s">
        <v>850</v>
      </c>
      <c r="G1343" s="255" t="s">
        <v>931</v>
      </c>
      <c r="H1343" s="18">
        <v>986</v>
      </c>
      <c r="I1343" s="376" t="s">
        <v>741</v>
      </c>
      <c r="J1343" s="377" t="str">
        <f>IF(ISBLANK(INDEX('Policy Characteristics'!D:D,MATCH($C1343,'Policy Characteristics'!$C:$C,0))),"",INDEX('Policy Characteristics'!D:D,MATCH($C1343,'Policy Characteristics'!$C:$C,0)))</f>
        <v>Industry Energy Efficiency Standards</v>
      </c>
      <c r="K1343" s="363"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63" t="str">
        <f>IF(ISBLANK(INDEX('Policy Characteristics'!I:I,MATCH($C1343,'Policy Characteristics'!$C:$C,0))),"",INDEX('Policy Characteristics'!I:I,MATCH($C1343,'Policy Characteristics'!$C:$C,0)))</f>
        <v>% reduction in energy use</v>
      </c>
      <c r="P1343" s="363"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63" t="str">
        <f>IF(ISBLANK(INDEX('Policy Characteristics'!K:K,MATCH($C1343,'Policy Characteristics'!$C:$C,0))),"",INDEX('Policy Characteristics'!K:K,MATCH($C1343,'Policy Characteristics'!$C:$C,0)))</f>
        <v>industry-ag-main.html#eff-stds</v>
      </c>
      <c r="R1343" s="363" t="str">
        <f>IF(ISBLANK(INDEX('Policy Characteristics'!L:L,MATCH($C1343,'Policy Characteristics'!$C:$C,0))),"",INDEX('Policy Characteristics'!L:L,MATCH($C1343,'Policy Characteristics'!$C:$C,0)))</f>
        <v>industry-energy-efficiency-standards.html</v>
      </c>
    </row>
    <row r="1344" spans="1:18" s="363" customFormat="1" ht="19.95" customHeight="1">
      <c r="A1344" s="363" t="str">
        <f>IF(ISBLANK(INDEX('Policy Characteristics'!A:A,MATCH($C1344,'Policy Characteristics'!$C:$C,0))),"",INDEX('Policy Characteristics'!A:A,MATCH($C1344,'Policy Characteristics'!$C:$C,0)))</f>
        <v>Industry</v>
      </c>
      <c r="B1344" s="375" t="str">
        <f>IF(ISBLANK(INDEX('Policy Characteristics'!B:B,MATCH($C1344,'Policy Characteristics'!$C:$C,0))),"",INDEX('Policy Characteristics'!B:B,MATCH($C1344,'Policy Characteristics'!$C:$C,0)))</f>
        <v>Industry Energy Efficiency Standards</v>
      </c>
      <c r="C1344" s="363" t="str">
        <f t="shared" si="49"/>
        <v>Percentage Improvement in Eqpt Efficiency Standards above BAU</v>
      </c>
      <c r="D1344" s="356" t="s">
        <v>849</v>
      </c>
      <c r="E1344" s="255" t="s">
        <v>932</v>
      </c>
      <c r="F1344" t="s">
        <v>850</v>
      </c>
      <c r="G1344" s="255" t="s">
        <v>933</v>
      </c>
      <c r="H1344" s="18">
        <v>987</v>
      </c>
      <c r="I1344" s="376" t="s">
        <v>741</v>
      </c>
      <c r="J1344" s="377" t="str">
        <f>IF(ISBLANK(INDEX('Policy Characteristics'!D:D,MATCH($C1344,'Policy Characteristics'!$C:$C,0))),"",INDEX('Policy Characteristics'!D:D,MATCH($C1344,'Policy Characteristics'!$C:$C,0)))</f>
        <v>Industry Energy Efficiency Standards</v>
      </c>
      <c r="K1344" s="363"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63" t="str">
        <f>IF(ISBLANK(INDEX('Policy Characteristics'!I:I,MATCH($C1344,'Policy Characteristics'!$C:$C,0))),"",INDEX('Policy Characteristics'!I:I,MATCH($C1344,'Policy Characteristics'!$C:$C,0)))</f>
        <v>% reduction in energy use</v>
      </c>
      <c r="P1344" s="363"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63" t="str">
        <f>IF(ISBLANK(INDEX('Policy Characteristics'!K:K,MATCH($C1344,'Policy Characteristics'!$C:$C,0))),"",INDEX('Policy Characteristics'!K:K,MATCH($C1344,'Policy Characteristics'!$C:$C,0)))</f>
        <v>industry-ag-main.html#eff-stds</v>
      </c>
      <c r="R1344" s="363" t="str">
        <f>IF(ISBLANK(INDEX('Policy Characteristics'!L:L,MATCH($C1344,'Policy Characteristics'!$C:$C,0))),"",INDEX('Policy Characteristics'!L:L,MATCH($C1344,'Policy Characteristics'!$C:$C,0)))</f>
        <v>industry-energy-efficiency-standards.html</v>
      </c>
    </row>
    <row r="1345" spans="1:18" s="363" customFormat="1" ht="19.95" customHeight="1">
      <c r="A1345" s="363" t="str">
        <f>IF(ISBLANK(INDEX('Policy Characteristics'!A:A,MATCH($C1345,'Policy Characteristics'!$C:$C,0))),"",INDEX('Policy Characteristics'!A:A,MATCH($C1345,'Policy Characteristics'!$C:$C,0)))</f>
        <v>Industry</v>
      </c>
      <c r="B1345" s="375" t="str">
        <f>IF(ISBLANK(INDEX('Policy Characteristics'!B:B,MATCH($C1345,'Policy Characteristics'!$C:$C,0))),"",INDEX('Policy Characteristics'!B:B,MATCH($C1345,'Policy Characteristics'!$C:$C,0)))</f>
        <v>Industry Energy Efficiency Standards</v>
      </c>
      <c r="C1345" s="363" t="str">
        <f t="shared" si="49"/>
        <v>Percentage Improvement in Eqpt Efficiency Standards above BAU</v>
      </c>
      <c r="D1345" s="356" t="s">
        <v>851</v>
      </c>
      <c r="E1345" s="255" t="s">
        <v>914</v>
      </c>
      <c r="F1345" t="s">
        <v>852</v>
      </c>
      <c r="G1345" s="255" t="s">
        <v>915</v>
      </c>
      <c r="H1345" s="18">
        <v>988</v>
      </c>
      <c r="I1345" s="376" t="s">
        <v>731</v>
      </c>
      <c r="J1345" s="377" t="str">
        <f>IF(ISBLANK(INDEX('Policy Characteristics'!D:D,MATCH($C1345,'Policy Characteristics'!$C:$C,0))),"",INDEX('Policy Characteristics'!D:D,MATCH($C1345,'Policy Characteristics'!$C:$C,0)))</f>
        <v>Industry Energy Efficiency Standards</v>
      </c>
      <c r="K1345" s="363"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63" t="str">
        <f>IF(ISBLANK(INDEX('Policy Characteristics'!I:I,MATCH($C1345,'Policy Characteristics'!$C:$C,0))),"",INDEX('Policy Characteristics'!I:I,MATCH($C1345,'Policy Characteristics'!$C:$C,0)))</f>
        <v>% reduction in energy use</v>
      </c>
      <c r="P1345" s="363"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63" t="str">
        <f>IF(ISBLANK(INDEX('Policy Characteristics'!K:K,MATCH($C1345,'Policy Characteristics'!$C:$C,0))),"",INDEX('Policy Characteristics'!K:K,MATCH($C1345,'Policy Characteristics'!$C:$C,0)))</f>
        <v>industry-ag-main.html#eff-stds</v>
      </c>
      <c r="R1345" s="363" t="str">
        <f>IF(ISBLANK(INDEX('Policy Characteristics'!L:L,MATCH($C1345,'Policy Characteristics'!$C:$C,0))),"",INDEX('Policy Characteristics'!L:L,MATCH($C1345,'Policy Characteristics'!$C:$C,0)))</f>
        <v>industry-energy-efficiency-standards.html</v>
      </c>
    </row>
    <row r="1346" spans="1:18" s="363" customFormat="1" ht="19.95" customHeight="1">
      <c r="A1346" s="363" t="str">
        <f>IF(ISBLANK(INDEX('Policy Characteristics'!A:A,MATCH($C1346,'Policy Characteristics'!$C:$C,0))),"",INDEX('Policy Characteristics'!A:A,MATCH($C1346,'Policy Characteristics'!$C:$C,0)))</f>
        <v>Industry</v>
      </c>
      <c r="B1346" s="375" t="str">
        <f>IF(ISBLANK(INDEX('Policy Characteristics'!B:B,MATCH($C1346,'Policy Characteristics'!$C:$C,0))),"",INDEX('Policy Characteristics'!B:B,MATCH($C1346,'Policy Characteristics'!$C:$C,0)))</f>
        <v>Industry Energy Efficiency Standards</v>
      </c>
      <c r="C1346" s="363" t="str">
        <f t="shared" si="49"/>
        <v>Percentage Improvement in Eqpt Efficiency Standards above BAU</v>
      </c>
      <c r="D1346" s="356" t="s">
        <v>851</v>
      </c>
      <c r="E1346" s="255" t="s">
        <v>916</v>
      </c>
      <c r="F1346" t="s">
        <v>852</v>
      </c>
      <c r="G1346" s="255" t="s">
        <v>917</v>
      </c>
      <c r="H1346" s="18">
        <v>989</v>
      </c>
      <c r="I1346" s="376" t="s">
        <v>741</v>
      </c>
      <c r="J1346" s="377" t="str">
        <f>IF(ISBLANK(INDEX('Policy Characteristics'!D:D,MATCH($C1346,'Policy Characteristics'!$C:$C,0))),"",INDEX('Policy Characteristics'!D:D,MATCH($C1346,'Policy Characteristics'!$C:$C,0)))</f>
        <v>Industry Energy Efficiency Standards</v>
      </c>
      <c r="K1346" s="363"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63" t="str">
        <f>IF(ISBLANK(INDEX('Policy Characteristics'!I:I,MATCH($C1346,'Policy Characteristics'!$C:$C,0))),"",INDEX('Policy Characteristics'!I:I,MATCH($C1346,'Policy Characteristics'!$C:$C,0)))</f>
        <v>% reduction in energy use</v>
      </c>
      <c r="P1346" s="363"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63" t="str">
        <f>IF(ISBLANK(INDEX('Policy Characteristics'!K:K,MATCH($C1346,'Policy Characteristics'!$C:$C,0))),"",INDEX('Policy Characteristics'!K:K,MATCH($C1346,'Policy Characteristics'!$C:$C,0)))</f>
        <v>industry-ag-main.html#eff-stds</v>
      </c>
      <c r="R1346" s="363" t="str">
        <f>IF(ISBLANK(INDEX('Policy Characteristics'!L:L,MATCH($C1346,'Policy Characteristics'!$C:$C,0))),"",INDEX('Policy Characteristics'!L:L,MATCH($C1346,'Policy Characteristics'!$C:$C,0)))</f>
        <v>industry-energy-efficiency-standards.html</v>
      </c>
    </row>
    <row r="1347" spans="1:18" s="363" customFormat="1" ht="19.95" customHeight="1">
      <c r="A1347" s="363" t="str">
        <f>IF(ISBLANK(INDEX('Policy Characteristics'!A:A,MATCH($C1347,'Policy Characteristics'!$C:$C,0))),"",INDEX('Policy Characteristics'!A:A,MATCH($C1347,'Policy Characteristics'!$C:$C,0)))</f>
        <v>Industry</v>
      </c>
      <c r="B1347" s="375" t="str">
        <f>IF(ISBLANK(INDEX('Policy Characteristics'!B:B,MATCH($C1347,'Policy Characteristics'!$C:$C,0))),"",INDEX('Policy Characteristics'!B:B,MATCH($C1347,'Policy Characteristics'!$C:$C,0)))</f>
        <v>Industry Energy Efficiency Standards</v>
      </c>
      <c r="C1347" s="363" t="str">
        <f t="shared" si="49"/>
        <v>Percentage Improvement in Eqpt Efficiency Standards above BAU</v>
      </c>
      <c r="D1347" s="356" t="s">
        <v>851</v>
      </c>
      <c r="E1347" s="255" t="s">
        <v>918</v>
      </c>
      <c r="F1347" t="s">
        <v>852</v>
      </c>
      <c r="G1347" s="255" t="s">
        <v>919</v>
      </c>
      <c r="H1347" s="18">
        <v>990</v>
      </c>
      <c r="I1347" s="376" t="s">
        <v>731</v>
      </c>
      <c r="J1347" s="377" t="str">
        <f>IF(ISBLANK(INDEX('Policy Characteristics'!D:D,MATCH($C1347,'Policy Characteristics'!$C:$C,0))),"",INDEX('Policy Characteristics'!D:D,MATCH($C1347,'Policy Characteristics'!$C:$C,0)))</f>
        <v>Industry Energy Efficiency Standards</v>
      </c>
      <c r="K1347" s="363"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63" t="str">
        <f>IF(ISBLANK(INDEX('Policy Characteristics'!I:I,MATCH($C1347,'Policy Characteristics'!$C:$C,0))),"",INDEX('Policy Characteristics'!I:I,MATCH($C1347,'Policy Characteristics'!$C:$C,0)))</f>
        <v>% reduction in energy use</v>
      </c>
      <c r="P1347" s="363"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63" t="str">
        <f>IF(ISBLANK(INDEX('Policy Characteristics'!K:K,MATCH($C1347,'Policy Characteristics'!$C:$C,0))),"",INDEX('Policy Characteristics'!K:K,MATCH($C1347,'Policy Characteristics'!$C:$C,0)))</f>
        <v>industry-ag-main.html#eff-stds</v>
      </c>
      <c r="R1347" s="363" t="str">
        <f>IF(ISBLANK(INDEX('Policy Characteristics'!L:L,MATCH($C1347,'Policy Characteristics'!$C:$C,0))),"",INDEX('Policy Characteristics'!L:L,MATCH($C1347,'Policy Characteristics'!$C:$C,0)))</f>
        <v>industry-energy-efficiency-standards.html</v>
      </c>
    </row>
    <row r="1348" spans="1:18" s="363" customFormat="1" ht="19.95" customHeight="1">
      <c r="A1348" s="363" t="str">
        <f>IF(ISBLANK(INDEX('Policy Characteristics'!A:A,MATCH($C1348,'Policy Characteristics'!$C:$C,0))),"",INDEX('Policy Characteristics'!A:A,MATCH($C1348,'Policy Characteristics'!$C:$C,0)))</f>
        <v>Industry</v>
      </c>
      <c r="B1348" s="375" t="str">
        <f>IF(ISBLANK(INDEX('Policy Characteristics'!B:B,MATCH($C1348,'Policy Characteristics'!$C:$C,0))),"",INDEX('Policy Characteristics'!B:B,MATCH($C1348,'Policy Characteristics'!$C:$C,0)))</f>
        <v>Industry Energy Efficiency Standards</v>
      </c>
      <c r="C1348" s="363" t="str">
        <f t="shared" si="49"/>
        <v>Percentage Improvement in Eqpt Efficiency Standards above BAU</v>
      </c>
      <c r="D1348" s="356" t="s">
        <v>851</v>
      </c>
      <c r="E1348" s="255" t="s">
        <v>920</v>
      </c>
      <c r="F1348" t="s">
        <v>852</v>
      </c>
      <c r="G1348" s="255" t="s">
        <v>921</v>
      </c>
      <c r="H1348" s="18">
        <v>991</v>
      </c>
      <c r="I1348" s="376" t="s">
        <v>741</v>
      </c>
      <c r="J1348" s="377" t="str">
        <f>IF(ISBLANK(INDEX('Policy Characteristics'!D:D,MATCH($C1348,'Policy Characteristics'!$C:$C,0))),"",INDEX('Policy Characteristics'!D:D,MATCH($C1348,'Policy Characteristics'!$C:$C,0)))</f>
        <v>Industry Energy Efficiency Standards</v>
      </c>
      <c r="K1348" s="363"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63" t="str">
        <f>IF(ISBLANK(INDEX('Policy Characteristics'!I:I,MATCH($C1348,'Policy Characteristics'!$C:$C,0))),"",INDEX('Policy Characteristics'!I:I,MATCH($C1348,'Policy Characteristics'!$C:$C,0)))</f>
        <v>% reduction in energy use</v>
      </c>
      <c r="P1348" s="363"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63" t="str">
        <f>IF(ISBLANK(INDEX('Policy Characteristics'!K:K,MATCH($C1348,'Policy Characteristics'!$C:$C,0))),"",INDEX('Policy Characteristics'!K:K,MATCH($C1348,'Policy Characteristics'!$C:$C,0)))</f>
        <v>industry-ag-main.html#eff-stds</v>
      </c>
      <c r="R1348" s="363" t="str">
        <f>IF(ISBLANK(INDEX('Policy Characteristics'!L:L,MATCH($C1348,'Policy Characteristics'!$C:$C,0))),"",INDEX('Policy Characteristics'!L:L,MATCH($C1348,'Policy Characteristics'!$C:$C,0)))</f>
        <v>industry-energy-efficiency-standards.html</v>
      </c>
    </row>
    <row r="1349" spans="1:18" s="363" customFormat="1" ht="19.95" customHeight="1">
      <c r="A1349" s="363" t="str">
        <f>IF(ISBLANK(INDEX('Policy Characteristics'!A:A,MATCH($C1349,'Policy Characteristics'!$C:$C,0))),"",INDEX('Policy Characteristics'!A:A,MATCH($C1349,'Policy Characteristics'!$C:$C,0)))</f>
        <v>Industry</v>
      </c>
      <c r="B1349" s="375" t="str">
        <f>IF(ISBLANK(INDEX('Policy Characteristics'!B:B,MATCH($C1349,'Policy Characteristics'!$C:$C,0))),"",INDEX('Policy Characteristics'!B:B,MATCH($C1349,'Policy Characteristics'!$C:$C,0)))</f>
        <v>Industry Energy Efficiency Standards</v>
      </c>
      <c r="C1349" s="363" t="str">
        <f t="shared" si="49"/>
        <v>Percentage Improvement in Eqpt Efficiency Standards above BAU</v>
      </c>
      <c r="D1349" s="356" t="s">
        <v>851</v>
      </c>
      <c r="E1349" s="255" t="s">
        <v>922</v>
      </c>
      <c r="F1349" t="s">
        <v>852</v>
      </c>
      <c r="G1349" s="255" t="s">
        <v>923</v>
      </c>
      <c r="H1349" s="18">
        <v>992</v>
      </c>
      <c r="I1349" s="376" t="s">
        <v>731</v>
      </c>
      <c r="J1349" s="377" t="str">
        <f>IF(ISBLANK(INDEX('Policy Characteristics'!D:D,MATCH($C1349,'Policy Characteristics'!$C:$C,0))),"",INDEX('Policy Characteristics'!D:D,MATCH($C1349,'Policy Characteristics'!$C:$C,0)))</f>
        <v>Industry Energy Efficiency Standards</v>
      </c>
      <c r="K1349" s="363"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63" t="str">
        <f>IF(ISBLANK(INDEX('Policy Characteristics'!I:I,MATCH($C1349,'Policy Characteristics'!$C:$C,0))),"",INDEX('Policy Characteristics'!I:I,MATCH($C1349,'Policy Characteristics'!$C:$C,0)))</f>
        <v>% reduction in energy use</v>
      </c>
      <c r="P1349" s="363"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63" t="str">
        <f>IF(ISBLANK(INDEX('Policy Characteristics'!K:K,MATCH($C1349,'Policy Characteristics'!$C:$C,0))),"",INDEX('Policy Characteristics'!K:K,MATCH($C1349,'Policy Characteristics'!$C:$C,0)))</f>
        <v>industry-ag-main.html#eff-stds</v>
      </c>
      <c r="R1349" s="363" t="str">
        <f>IF(ISBLANK(INDEX('Policy Characteristics'!L:L,MATCH($C1349,'Policy Characteristics'!$C:$C,0))),"",INDEX('Policy Characteristics'!L:L,MATCH($C1349,'Policy Characteristics'!$C:$C,0)))</f>
        <v>industry-energy-efficiency-standards.html</v>
      </c>
    </row>
    <row r="1350" spans="1:18" s="363" customFormat="1" ht="19.95" customHeight="1">
      <c r="A1350" s="363" t="str">
        <f>IF(ISBLANK(INDEX('Policy Characteristics'!A:A,MATCH($C1350,'Policy Characteristics'!$C:$C,0))),"",INDEX('Policy Characteristics'!A:A,MATCH($C1350,'Policy Characteristics'!$C:$C,0)))</f>
        <v>Industry</v>
      </c>
      <c r="B1350" s="375" t="str">
        <f>IF(ISBLANK(INDEX('Policy Characteristics'!B:B,MATCH($C1350,'Policy Characteristics'!$C:$C,0))),"",INDEX('Policy Characteristics'!B:B,MATCH($C1350,'Policy Characteristics'!$C:$C,0)))</f>
        <v>Industry Energy Efficiency Standards</v>
      </c>
      <c r="C1350" s="363" t="str">
        <f t="shared" si="49"/>
        <v>Percentage Improvement in Eqpt Efficiency Standards above BAU</v>
      </c>
      <c r="D1350" s="356" t="s">
        <v>851</v>
      </c>
      <c r="E1350" s="255" t="s">
        <v>924</v>
      </c>
      <c r="F1350" t="s">
        <v>852</v>
      </c>
      <c r="G1350" s="255" t="s">
        <v>925</v>
      </c>
      <c r="H1350" s="18">
        <v>993</v>
      </c>
      <c r="I1350" s="376" t="s">
        <v>741</v>
      </c>
      <c r="J1350" s="377" t="str">
        <f>IF(ISBLANK(INDEX('Policy Characteristics'!D:D,MATCH($C1350,'Policy Characteristics'!$C:$C,0))),"",INDEX('Policy Characteristics'!D:D,MATCH($C1350,'Policy Characteristics'!$C:$C,0)))</f>
        <v>Industry Energy Efficiency Standards</v>
      </c>
      <c r="K1350" s="363"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63" t="str">
        <f>IF(ISBLANK(INDEX('Policy Characteristics'!I:I,MATCH($C1350,'Policy Characteristics'!$C:$C,0))),"",INDEX('Policy Characteristics'!I:I,MATCH($C1350,'Policy Characteristics'!$C:$C,0)))</f>
        <v>% reduction in energy use</v>
      </c>
      <c r="P1350" s="363"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63" t="str">
        <f>IF(ISBLANK(INDEX('Policy Characteristics'!K:K,MATCH($C1350,'Policy Characteristics'!$C:$C,0))),"",INDEX('Policy Characteristics'!K:K,MATCH($C1350,'Policy Characteristics'!$C:$C,0)))</f>
        <v>industry-ag-main.html#eff-stds</v>
      </c>
      <c r="R1350" s="363" t="str">
        <f>IF(ISBLANK(INDEX('Policy Characteristics'!L:L,MATCH($C1350,'Policy Characteristics'!$C:$C,0))),"",INDEX('Policy Characteristics'!L:L,MATCH($C1350,'Policy Characteristics'!$C:$C,0)))</f>
        <v>industry-energy-efficiency-standards.html</v>
      </c>
    </row>
    <row r="1351" spans="1:18" s="363" customFormat="1" ht="19.95" customHeight="1">
      <c r="A1351" s="363" t="str">
        <f>IF(ISBLANK(INDEX('Policy Characteristics'!A:A,MATCH($C1351,'Policy Characteristics'!$C:$C,0))),"",INDEX('Policy Characteristics'!A:A,MATCH($C1351,'Policy Characteristics'!$C:$C,0)))</f>
        <v>Industry</v>
      </c>
      <c r="B1351" s="375" t="str">
        <f>IF(ISBLANK(INDEX('Policy Characteristics'!B:B,MATCH($C1351,'Policy Characteristics'!$C:$C,0))),"",INDEX('Policy Characteristics'!B:B,MATCH($C1351,'Policy Characteristics'!$C:$C,0)))</f>
        <v>Industry Energy Efficiency Standards</v>
      </c>
      <c r="C1351" s="363" t="str">
        <f t="shared" si="49"/>
        <v>Percentage Improvement in Eqpt Efficiency Standards above BAU</v>
      </c>
      <c r="D1351" s="356" t="s">
        <v>851</v>
      </c>
      <c r="E1351" s="255" t="s">
        <v>926</v>
      </c>
      <c r="F1351" t="s">
        <v>852</v>
      </c>
      <c r="G1351" s="255" t="s">
        <v>927</v>
      </c>
      <c r="H1351" s="18">
        <v>994</v>
      </c>
      <c r="I1351" s="376" t="s">
        <v>741</v>
      </c>
      <c r="J1351" s="377" t="str">
        <f>IF(ISBLANK(INDEX('Policy Characteristics'!D:D,MATCH($C1351,'Policy Characteristics'!$C:$C,0))),"",INDEX('Policy Characteristics'!D:D,MATCH($C1351,'Policy Characteristics'!$C:$C,0)))</f>
        <v>Industry Energy Efficiency Standards</v>
      </c>
      <c r="K1351" s="363"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63" t="str">
        <f>IF(ISBLANK(INDEX('Policy Characteristics'!I:I,MATCH($C1351,'Policy Characteristics'!$C:$C,0))),"",INDEX('Policy Characteristics'!I:I,MATCH($C1351,'Policy Characteristics'!$C:$C,0)))</f>
        <v>% reduction in energy use</v>
      </c>
      <c r="P1351" s="363"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63" t="str">
        <f>IF(ISBLANK(INDEX('Policy Characteristics'!K:K,MATCH($C1351,'Policy Characteristics'!$C:$C,0))),"",INDEX('Policy Characteristics'!K:K,MATCH($C1351,'Policy Characteristics'!$C:$C,0)))</f>
        <v>industry-ag-main.html#eff-stds</v>
      </c>
      <c r="R1351" s="363" t="str">
        <f>IF(ISBLANK(INDEX('Policy Characteristics'!L:L,MATCH($C1351,'Policy Characteristics'!$C:$C,0))),"",INDEX('Policy Characteristics'!L:L,MATCH($C1351,'Policy Characteristics'!$C:$C,0)))</f>
        <v>industry-energy-efficiency-standards.html</v>
      </c>
    </row>
    <row r="1352" spans="1:18" s="363" customFormat="1" ht="19.95" customHeight="1">
      <c r="A1352" s="363" t="str">
        <f>IF(ISBLANK(INDEX('Policy Characteristics'!A:A,MATCH($C1352,'Policy Characteristics'!$C:$C,0))),"",INDEX('Policy Characteristics'!A:A,MATCH($C1352,'Policy Characteristics'!$C:$C,0)))</f>
        <v>Industry</v>
      </c>
      <c r="B1352" s="375" t="str">
        <f>IF(ISBLANK(INDEX('Policy Characteristics'!B:B,MATCH($C1352,'Policy Characteristics'!$C:$C,0))),"",INDEX('Policy Characteristics'!B:B,MATCH($C1352,'Policy Characteristics'!$C:$C,0)))</f>
        <v>Industry Energy Efficiency Standards</v>
      </c>
      <c r="C1352" s="363" t="str">
        <f t="shared" si="49"/>
        <v>Percentage Improvement in Eqpt Efficiency Standards above BAU</v>
      </c>
      <c r="D1352" s="356" t="s">
        <v>851</v>
      </c>
      <c r="E1352" s="255" t="s">
        <v>928</v>
      </c>
      <c r="F1352" t="s">
        <v>852</v>
      </c>
      <c r="G1352" s="255" t="s">
        <v>929</v>
      </c>
      <c r="H1352" s="18">
        <v>995</v>
      </c>
      <c r="I1352" s="376" t="s">
        <v>731</v>
      </c>
      <c r="J1352" s="377" t="str">
        <f>IF(ISBLANK(INDEX('Policy Characteristics'!D:D,MATCH($C1352,'Policy Characteristics'!$C:$C,0))),"",INDEX('Policy Characteristics'!D:D,MATCH($C1352,'Policy Characteristics'!$C:$C,0)))</f>
        <v>Industry Energy Efficiency Standards</v>
      </c>
      <c r="K1352" s="363"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63" t="str">
        <f>IF(ISBLANK(INDEX('Policy Characteristics'!I:I,MATCH($C1352,'Policy Characteristics'!$C:$C,0))),"",INDEX('Policy Characteristics'!I:I,MATCH($C1352,'Policy Characteristics'!$C:$C,0)))</f>
        <v>% reduction in energy use</v>
      </c>
      <c r="P1352" s="363"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63" t="str">
        <f>IF(ISBLANK(INDEX('Policy Characteristics'!K:K,MATCH($C1352,'Policy Characteristics'!$C:$C,0))),"",INDEX('Policy Characteristics'!K:K,MATCH($C1352,'Policy Characteristics'!$C:$C,0)))</f>
        <v>industry-ag-main.html#eff-stds</v>
      </c>
      <c r="R1352" s="363" t="str">
        <f>IF(ISBLANK(INDEX('Policy Characteristics'!L:L,MATCH($C1352,'Policy Characteristics'!$C:$C,0))),"",INDEX('Policy Characteristics'!L:L,MATCH($C1352,'Policy Characteristics'!$C:$C,0)))</f>
        <v>industry-energy-efficiency-standards.html</v>
      </c>
    </row>
    <row r="1353" spans="1:18" s="363" customFormat="1" ht="19.95" customHeight="1">
      <c r="A1353" s="363" t="str">
        <f>IF(ISBLANK(INDEX('Policy Characteristics'!A:A,MATCH($C1353,'Policy Characteristics'!$C:$C,0))),"",INDEX('Policy Characteristics'!A:A,MATCH($C1353,'Policy Characteristics'!$C:$C,0)))</f>
        <v>Industry</v>
      </c>
      <c r="B1353" s="375" t="str">
        <f>IF(ISBLANK(INDEX('Policy Characteristics'!B:B,MATCH($C1353,'Policy Characteristics'!$C:$C,0))),"",INDEX('Policy Characteristics'!B:B,MATCH($C1353,'Policy Characteristics'!$C:$C,0)))</f>
        <v>Industry Energy Efficiency Standards</v>
      </c>
      <c r="C1353" s="363" t="str">
        <f t="shared" si="49"/>
        <v>Percentage Improvement in Eqpt Efficiency Standards above BAU</v>
      </c>
      <c r="D1353" s="356" t="s">
        <v>851</v>
      </c>
      <c r="E1353" s="255" t="s">
        <v>930</v>
      </c>
      <c r="F1353" t="s">
        <v>852</v>
      </c>
      <c r="G1353" s="255" t="s">
        <v>931</v>
      </c>
      <c r="H1353" s="18">
        <v>996</v>
      </c>
      <c r="I1353" s="376" t="s">
        <v>741</v>
      </c>
      <c r="J1353" s="377" t="str">
        <f>IF(ISBLANK(INDEX('Policy Characteristics'!D:D,MATCH($C1353,'Policy Characteristics'!$C:$C,0))),"",INDEX('Policy Characteristics'!D:D,MATCH($C1353,'Policy Characteristics'!$C:$C,0)))</f>
        <v>Industry Energy Efficiency Standards</v>
      </c>
      <c r="K1353" s="363"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63" t="str">
        <f>IF(ISBLANK(INDEX('Policy Characteristics'!I:I,MATCH($C1353,'Policy Characteristics'!$C:$C,0))),"",INDEX('Policy Characteristics'!I:I,MATCH($C1353,'Policy Characteristics'!$C:$C,0)))</f>
        <v>% reduction in energy use</v>
      </c>
      <c r="P1353" s="363"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63" t="str">
        <f>IF(ISBLANK(INDEX('Policy Characteristics'!K:K,MATCH($C1353,'Policy Characteristics'!$C:$C,0))),"",INDEX('Policy Characteristics'!K:K,MATCH($C1353,'Policy Characteristics'!$C:$C,0)))</f>
        <v>industry-ag-main.html#eff-stds</v>
      </c>
      <c r="R1353" s="363" t="str">
        <f>IF(ISBLANK(INDEX('Policy Characteristics'!L:L,MATCH($C1353,'Policy Characteristics'!$C:$C,0))),"",INDEX('Policy Characteristics'!L:L,MATCH($C1353,'Policy Characteristics'!$C:$C,0)))</f>
        <v>industry-energy-efficiency-standards.html</v>
      </c>
    </row>
    <row r="1354" spans="1:18" s="363" customFormat="1" ht="19.95" customHeight="1">
      <c r="A1354" s="363" t="str">
        <f>IF(ISBLANK(INDEX('Policy Characteristics'!A:A,MATCH($C1354,'Policy Characteristics'!$C:$C,0))),"",INDEX('Policy Characteristics'!A:A,MATCH($C1354,'Policy Characteristics'!$C:$C,0)))</f>
        <v>Industry</v>
      </c>
      <c r="B1354" s="375" t="str">
        <f>IF(ISBLANK(INDEX('Policy Characteristics'!B:B,MATCH($C1354,'Policy Characteristics'!$C:$C,0))),"",INDEX('Policy Characteristics'!B:B,MATCH($C1354,'Policy Characteristics'!$C:$C,0)))</f>
        <v>Industry Energy Efficiency Standards</v>
      </c>
      <c r="C1354" s="363" t="str">
        <f t="shared" si="49"/>
        <v>Percentage Improvement in Eqpt Efficiency Standards above BAU</v>
      </c>
      <c r="D1354" s="356" t="s">
        <v>851</v>
      </c>
      <c r="E1354" s="255" t="s">
        <v>932</v>
      </c>
      <c r="F1354" t="s">
        <v>852</v>
      </c>
      <c r="G1354" s="255" t="s">
        <v>933</v>
      </c>
      <c r="H1354" s="18">
        <v>997</v>
      </c>
      <c r="I1354" s="376" t="s">
        <v>741</v>
      </c>
      <c r="J1354" s="377" t="str">
        <f>IF(ISBLANK(INDEX('Policy Characteristics'!D:D,MATCH($C1354,'Policy Characteristics'!$C:$C,0))),"",INDEX('Policy Characteristics'!D:D,MATCH($C1354,'Policy Characteristics'!$C:$C,0)))</f>
        <v>Industry Energy Efficiency Standards</v>
      </c>
      <c r="K1354" s="363"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63" t="str">
        <f>IF(ISBLANK(INDEX('Policy Characteristics'!I:I,MATCH($C1354,'Policy Characteristics'!$C:$C,0))),"",INDEX('Policy Characteristics'!I:I,MATCH($C1354,'Policy Characteristics'!$C:$C,0)))</f>
        <v>% reduction in energy use</v>
      </c>
      <c r="P1354" s="363"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63" t="str">
        <f>IF(ISBLANK(INDEX('Policy Characteristics'!K:K,MATCH($C1354,'Policy Characteristics'!$C:$C,0))),"",INDEX('Policy Characteristics'!K:K,MATCH($C1354,'Policy Characteristics'!$C:$C,0)))</f>
        <v>industry-ag-main.html#eff-stds</v>
      </c>
      <c r="R1354" s="363" t="str">
        <f>IF(ISBLANK(INDEX('Policy Characteristics'!L:L,MATCH($C1354,'Policy Characteristics'!$C:$C,0))),"",INDEX('Policy Characteristics'!L:L,MATCH($C1354,'Policy Characteristics'!$C:$C,0)))</f>
        <v>industry-energy-efficiency-standards.html</v>
      </c>
    </row>
    <row r="1355" spans="1:18" s="363" customFormat="1" ht="19.95" customHeight="1">
      <c r="A1355" s="363" t="str">
        <f>IF(ISBLANK(INDEX('Policy Characteristics'!A:A,MATCH($C1355,'Policy Characteristics'!$C:$C,0))),"",INDEX('Policy Characteristics'!A:A,MATCH($C1355,'Policy Characteristics'!$C:$C,0)))</f>
        <v>Industry</v>
      </c>
      <c r="B1355" s="375" t="str">
        <f>IF(ISBLANK(INDEX('Policy Characteristics'!B:B,MATCH($C1355,'Policy Characteristics'!$C:$C,0))),"",INDEX('Policy Characteristics'!B:B,MATCH($C1355,'Policy Characteristics'!$C:$C,0)))</f>
        <v>Industry Energy Efficiency Standards</v>
      </c>
      <c r="C1355" s="363" t="str">
        <f t="shared" si="49"/>
        <v>Percentage Improvement in Eqpt Efficiency Standards above BAU</v>
      </c>
      <c r="D1355" s="356" t="s">
        <v>853</v>
      </c>
      <c r="E1355" s="255" t="s">
        <v>914</v>
      </c>
      <c r="F1355" t="s">
        <v>854</v>
      </c>
      <c r="G1355" s="255" t="s">
        <v>915</v>
      </c>
      <c r="H1355" s="18">
        <v>998</v>
      </c>
      <c r="I1355" s="376" t="s">
        <v>731</v>
      </c>
      <c r="J1355" s="377" t="str">
        <f>IF(ISBLANK(INDEX('Policy Characteristics'!D:D,MATCH($C1355,'Policy Characteristics'!$C:$C,0))),"",INDEX('Policy Characteristics'!D:D,MATCH($C1355,'Policy Characteristics'!$C:$C,0)))</f>
        <v>Industry Energy Efficiency Standards</v>
      </c>
      <c r="K1355" s="363"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63" t="str">
        <f>IF(ISBLANK(INDEX('Policy Characteristics'!I:I,MATCH($C1355,'Policy Characteristics'!$C:$C,0))),"",INDEX('Policy Characteristics'!I:I,MATCH($C1355,'Policy Characteristics'!$C:$C,0)))</f>
        <v>% reduction in energy use</v>
      </c>
      <c r="P1355" s="363"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63" t="str">
        <f>IF(ISBLANK(INDEX('Policy Characteristics'!K:K,MATCH($C1355,'Policy Characteristics'!$C:$C,0))),"",INDEX('Policy Characteristics'!K:K,MATCH($C1355,'Policy Characteristics'!$C:$C,0)))</f>
        <v>industry-ag-main.html#eff-stds</v>
      </c>
      <c r="R1355" s="363" t="str">
        <f>IF(ISBLANK(INDEX('Policy Characteristics'!L:L,MATCH($C1355,'Policy Characteristics'!$C:$C,0))),"",INDEX('Policy Characteristics'!L:L,MATCH($C1355,'Policy Characteristics'!$C:$C,0)))</f>
        <v>industry-energy-efficiency-standards.html</v>
      </c>
    </row>
    <row r="1356" spans="1:18" s="363" customFormat="1" ht="19.95" customHeight="1">
      <c r="A1356" s="363" t="str">
        <f>IF(ISBLANK(INDEX('Policy Characteristics'!A:A,MATCH($C1356,'Policy Characteristics'!$C:$C,0))),"",INDEX('Policy Characteristics'!A:A,MATCH($C1356,'Policy Characteristics'!$C:$C,0)))</f>
        <v>Industry</v>
      </c>
      <c r="B1356" s="375" t="str">
        <f>IF(ISBLANK(INDEX('Policy Characteristics'!B:B,MATCH($C1356,'Policy Characteristics'!$C:$C,0))),"",INDEX('Policy Characteristics'!B:B,MATCH($C1356,'Policy Characteristics'!$C:$C,0)))</f>
        <v>Industry Energy Efficiency Standards</v>
      </c>
      <c r="C1356" s="363" t="str">
        <f t="shared" si="49"/>
        <v>Percentage Improvement in Eqpt Efficiency Standards above BAU</v>
      </c>
      <c r="D1356" s="356" t="s">
        <v>853</v>
      </c>
      <c r="E1356" s="255" t="s">
        <v>916</v>
      </c>
      <c r="F1356" t="s">
        <v>854</v>
      </c>
      <c r="G1356" s="255" t="s">
        <v>917</v>
      </c>
      <c r="H1356" s="18">
        <v>999</v>
      </c>
      <c r="I1356" s="376" t="s">
        <v>731</v>
      </c>
      <c r="J1356" s="377" t="str">
        <f>IF(ISBLANK(INDEX('Policy Characteristics'!D:D,MATCH($C1356,'Policy Characteristics'!$C:$C,0))),"",INDEX('Policy Characteristics'!D:D,MATCH($C1356,'Policy Characteristics'!$C:$C,0)))</f>
        <v>Industry Energy Efficiency Standards</v>
      </c>
      <c r="K1356" s="363"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63" t="str">
        <f>IF(ISBLANK(INDEX('Policy Characteristics'!I:I,MATCH($C1356,'Policy Characteristics'!$C:$C,0))),"",INDEX('Policy Characteristics'!I:I,MATCH($C1356,'Policy Characteristics'!$C:$C,0)))</f>
        <v>% reduction in energy use</v>
      </c>
      <c r="P1356" s="363"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63" t="str">
        <f>IF(ISBLANK(INDEX('Policy Characteristics'!K:K,MATCH($C1356,'Policy Characteristics'!$C:$C,0))),"",INDEX('Policy Characteristics'!K:K,MATCH($C1356,'Policy Characteristics'!$C:$C,0)))</f>
        <v>industry-ag-main.html#eff-stds</v>
      </c>
      <c r="R1356" s="363" t="str">
        <f>IF(ISBLANK(INDEX('Policy Characteristics'!L:L,MATCH($C1356,'Policy Characteristics'!$C:$C,0))),"",INDEX('Policy Characteristics'!L:L,MATCH($C1356,'Policy Characteristics'!$C:$C,0)))</f>
        <v>industry-energy-efficiency-standards.html</v>
      </c>
    </row>
    <row r="1357" spans="1:18" s="363" customFormat="1" ht="19.95" customHeight="1">
      <c r="A1357" s="363" t="str">
        <f>IF(ISBLANK(INDEX('Policy Characteristics'!A:A,MATCH($C1357,'Policy Characteristics'!$C:$C,0))),"",INDEX('Policy Characteristics'!A:A,MATCH($C1357,'Policy Characteristics'!$C:$C,0)))</f>
        <v>Industry</v>
      </c>
      <c r="B1357" s="375" t="str">
        <f>IF(ISBLANK(INDEX('Policy Characteristics'!B:B,MATCH($C1357,'Policy Characteristics'!$C:$C,0))),"",INDEX('Policy Characteristics'!B:B,MATCH($C1357,'Policy Characteristics'!$C:$C,0)))</f>
        <v>Industry Energy Efficiency Standards</v>
      </c>
      <c r="C1357" s="363" t="str">
        <f t="shared" si="49"/>
        <v>Percentage Improvement in Eqpt Efficiency Standards above BAU</v>
      </c>
      <c r="D1357" s="356" t="s">
        <v>853</v>
      </c>
      <c r="E1357" s="255" t="s">
        <v>918</v>
      </c>
      <c r="F1357" t="s">
        <v>854</v>
      </c>
      <c r="G1357" s="255" t="s">
        <v>919</v>
      </c>
      <c r="H1357" s="18">
        <v>1000</v>
      </c>
      <c r="I1357" s="376" t="s">
        <v>731</v>
      </c>
      <c r="J1357" s="377" t="str">
        <f>IF(ISBLANK(INDEX('Policy Characteristics'!D:D,MATCH($C1357,'Policy Characteristics'!$C:$C,0))),"",INDEX('Policy Characteristics'!D:D,MATCH($C1357,'Policy Characteristics'!$C:$C,0)))</f>
        <v>Industry Energy Efficiency Standards</v>
      </c>
      <c r="K1357" s="363"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63" t="str">
        <f>IF(ISBLANK(INDEX('Policy Characteristics'!I:I,MATCH($C1357,'Policy Characteristics'!$C:$C,0))),"",INDEX('Policy Characteristics'!I:I,MATCH($C1357,'Policy Characteristics'!$C:$C,0)))</f>
        <v>% reduction in energy use</v>
      </c>
      <c r="P1357" s="363"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63" t="str">
        <f>IF(ISBLANK(INDEX('Policy Characteristics'!K:K,MATCH($C1357,'Policy Characteristics'!$C:$C,0))),"",INDEX('Policy Characteristics'!K:K,MATCH($C1357,'Policy Characteristics'!$C:$C,0)))</f>
        <v>industry-ag-main.html#eff-stds</v>
      </c>
      <c r="R1357" s="363" t="str">
        <f>IF(ISBLANK(INDEX('Policy Characteristics'!L:L,MATCH($C1357,'Policy Characteristics'!$C:$C,0))),"",INDEX('Policy Characteristics'!L:L,MATCH($C1357,'Policy Characteristics'!$C:$C,0)))</f>
        <v>industry-energy-efficiency-standards.html</v>
      </c>
    </row>
    <row r="1358" spans="1:18" s="363" customFormat="1" ht="19.95" customHeight="1">
      <c r="A1358" s="363" t="str">
        <f>IF(ISBLANK(INDEX('Policy Characteristics'!A:A,MATCH($C1358,'Policy Characteristics'!$C:$C,0))),"",INDEX('Policy Characteristics'!A:A,MATCH($C1358,'Policy Characteristics'!$C:$C,0)))</f>
        <v>Industry</v>
      </c>
      <c r="B1358" s="375" t="str">
        <f>IF(ISBLANK(INDEX('Policy Characteristics'!B:B,MATCH($C1358,'Policy Characteristics'!$C:$C,0))),"",INDEX('Policy Characteristics'!B:B,MATCH($C1358,'Policy Characteristics'!$C:$C,0)))</f>
        <v>Industry Energy Efficiency Standards</v>
      </c>
      <c r="C1358" s="363" t="str">
        <f t="shared" si="49"/>
        <v>Percentage Improvement in Eqpt Efficiency Standards above BAU</v>
      </c>
      <c r="D1358" s="356" t="s">
        <v>853</v>
      </c>
      <c r="E1358" s="255" t="s">
        <v>920</v>
      </c>
      <c r="F1358" t="s">
        <v>854</v>
      </c>
      <c r="G1358" s="255" t="s">
        <v>921</v>
      </c>
      <c r="H1358" s="18">
        <v>1001</v>
      </c>
      <c r="I1358" s="376" t="s">
        <v>741</v>
      </c>
      <c r="J1358" s="377" t="str">
        <f>IF(ISBLANK(INDEX('Policy Characteristics'!D:D,MATCH($C1358,'Policy Characteristics'!$C:$C,0))),"",INDEX('Policy Characteristics'!D:D,MATCH($C1358,'Policy Characteristics'!$C:$C,0)))</f>
        <v>Industry Energy Efficiency Standards</v>
      </c>
      <c r="K1358" s="363"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63" t="str">
        <f>IF(ISBLANK(INDEX('Policy Characteristics'!I:I,MATCH($C1358,'Policy Characteristics'!$C:$C,0))),"",INDEX('Policy Characteristics'!I:I,MATCH($C1358,'Policy Characteristics'!$C:$C,0)))</f>
        <v>% reduction in energy use</v>
      </c>
      <c r="P1358" s="363"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63" t="str">
        <f>IF(ISBLANK(INDEX('Policy Characteristics'!K:K,MATCH($C1358,'Policy Characteristics'!$C:$C,0))),"",INDEX('Policy Characteristics'!K:K,MATCH($C1358,'Policy Characteristics'!$C:$C,0)))</f>
        <v>industry-ag-main.html#eff-stds</v>
      </c>
      <c r="R1358" s="363" t="str">
        <f>IF(ISBLANK(INDEX('Policy Characteristics'!L:L,MATCH($C1358,'Policy Characteristics'!$C:$C,0))),"",INDEX('Policy Characteristics'!L:L,MATCH($C1358,'Policy Characteristics'!$C:$C,0)))</f>
        <v>industry-energy-efficiency-standards.html</v>
      </c>
    </row>
    <row r="1359" spans="1:18" s="363" customFormat="1" ht="19.95" customHeight="1">
      <c r="A1359" s="363" t="str">
        <f>IF(ISBLANK(INDEX('Policy Characteristics'!A:A,MATCH($C1359,'Policy Characteristics'!$C:$C,0))),"",INDEX('Policy Characteristics'!A:A,MATCH($C1359,'Policy Characteristics'!$C:$C,0)))</f>
        <v>Industry</v>
      </c>
      <c r="B1359" s="375" t="str">
        <f>IF(ISBLANK(INDEX('Policy Characteristics'!B:B,MATCH($C1359,'Policy Characteristics'!$C:$C,0))),"",INDEX('Policy Characteristics'!B:B,MATCH($C1359,'Policy Characteristics'!$C:$C,0)))</f>
        <v>Industry Energy Efficiency Standards</v>
      </c>
      <c r="C1359" s="363" t="str">
        <f t="shared" si="49"/>
        <v>Percentage Improvement in Eqpt Efficiency Standards above BAU</v>
      </c>
      <c r="D1359" s="356" t="s">
        <v>853</v>
      </c>
      <c r="E1359" s="255" t="s">
        <v>922</v>
      </c>
      <c r="F1359" t="s">
        <v>854</v>
      </c>
      <c r="G1359" s="255" t="s">
        <v>923</v>
      </c>
      <c r="H1359" s="18">
        <v>1002</v>
      </c>
      <c r="I1359" s="376" t="s">
        <v>731</v>
      </c>
      <c r="J1359" s="377" t="str">
        <f>IF(ISBLANK(INDEX('Policy Characteristics'!D:D,MATCH($C1359,'Policy Characteristics'!$C:$C,0))),"",INDEX('Policy Characteristics'!D:D,MATCH($C1359,'Policy Characteristics'!$C:$C,0)))</f>
        <v>Industry Energy Efficiency Standards</v>
      </c>
      <c r="K1359" s="363"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63" t="str">
        <f>IF(ISBLANK(INDEX('Policy Characteristics'!I:I,MATCH($C1359,'Policy Characteristics'!$C:$C,0))),"",INDEX('Policy Characteristics'!I:I,MATCH($C1359,'Policy Characteristics'!$C:$C,0)))</f>
        <v>% reduction in energy use</v>
      </c>
      <c r="P1359" s="363"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63" t="str">
        <f>IF(ISBLANK(INDEX('Policy Characteristics'!K:K,MATCH($C1359,'Policy Characteristics'!$C:$C,0))),"",INDEX('Policy Characteristics'!K:K,MATCH($C1359,'Policy Characteristics'!$C:$C,0)))</f>
        <v>industry-ag-main.html#eff-stds</v>
      </c>
      <c r="R1359" s="363" t="str">
        <f>IF(ISBLANK(INDEX('Policy Characteristics'!L:L,MATCH($C1359,'Policy Characteristics'!$C:$C,0))),"",INDEX('Policy Characteristics'!L:L,MATCH($C1359,'Policy Characteristics'!$C:$C,0)))</f>
        <v>industry-energy-efficiency-standards.html</v>
      </c>
    </row>
    <row r="1360" spans="1:18" s="363" customFormat="1" ht="19.95" customHeight="1">
      <c r="A1360" s="363" t="str">
        <f>IF(ISBLANK(INDEX('Policy Characteristics'!A:A,MATCH($C1360,'Policy Characteristics'!$C:$C,0))),"",INDEX('Policy Characteristics'!A:A,MATCH($C1360,'Policy Characteristics'!$C:$C,0)))</f>
        <v>Industry</v>
      </c>
      <c r="B1360" s="375" t="str">
        <f>IF(ISBLANK(INDEX('Policy Characteristics'!B:B,MATCH($C1360,'Policy Characteristics'!$C:$C,0))),"",INDEX('Policy Characteristics'!B:B,MATCH($C1360,'Policy Characteristics'!$C:$C,0)))</f>
        <v>Industry Energy Efficiency Standards</v>
      </c>
      <c r="C1360" s="363" t="str">
        <f t="shared" si="49"/>
        <v>Percentage Improvement in Eqpt Efficiency Standards above BAU</v>
      </c>
      <c r="D1360" s="356" t="s">
        <v>853</v>
      </c>
      <c r="E1360" s="255" t="s">
        <v>924</v>
      </c>
      <c r="F1360" t="s">
        <v>854</v>
      </c>
      <c r="G1360" s="255" t="s">
        <v>925</v>
      </c>
      <c r="H1360" s="18">
        <v>1003</v>
      </c>
      <c r="I1360" s="376" t="s">
        <v>741</v>
      </c>
      <c r="J1360" s="377" t="str">
        <f>IF(ISBLANK(INDEX('Policy Characteristics'!D:D,MATCH($C1360,'Policy Characteristics'!$C:$C,0))),"",INDEX('Policy Characteristics'!D:D,MATCH($C1360,'Policy Characteristics'!$C:$C,0)))</f>
        <v>Industry Energy Efficiency Standards</v>
      </c>
      <c r="K1360" s="363"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63" t="str">
        <f>IF(ISBLANK(INDEX('Policy Characteristics'!I:I,MATCH($C1360,'Policy Characteristics'!$C:$C,0))),"",INDEX('Policy Characteristics'!I:I,MATCH($C1360,'Policy Characteristics'!$C:$C,0)))</f>
        <v>% reduction in energy use</v>
      </c>
      <c r="P1360" s="363"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63" t="str">
        <f>IF(ISBLANK(INDEX('Policy Characteristics'!K:K,MATCH($C1360,'Policy Characteristics'!$C:$C,0))),"",INDEX('Policy Characteristics'!K:K,MATCH($C1360,'Policy Characteristics'!$C:$C,0)))</f>
        <v>industry-ag-main.html#eff-stds</v>
      </c>
      <c r="R1360" s="363" t="str">
        <f>IF(ISBLANK(INDEX('Policy Characteristics'!L:L,MATCH($C1360,'Policy Characteristics'!$C:$C,0))),"",INDEX('Policy Characteristics'!L:L,MATCH($C1360,'Policy Characteristics'!$C:$C,0)))</f>
        <v>industry-energy-efficiency-standards.html</v>
      </c>
    </row>
    <row r="1361" spans="1:18" s="363" customFormat="1" ht="19.95" customHeight="1">
      <c r="A1361" s="363" t="str">
        <f>IF(ISBLANK(INDEX('Policy Characteristics'!A:A,MATCH($C1361,'Policy Characteristics'!$C:$C,0))),"",INDEX('Policy Characteristics'!A:A,MATCH($C1361,'Policy Characteristics'!$C:$C,0)))</f>
        <v>Industry</v>
      </c>
      <c r="B1361" s="375" t="str">
        <f>IF(ISBLANK(INDEX('Policy Characteristics'!B:B,MATCH($C1361,'Policy Characteristics'!$C:$C,0))),"",INDEX('Policy Characteristics'!B:B,MATCH($C1361,'Policy Characteristics'!$C:$C,0)))</f>
        <v>Industry Energy Efficiency Standards</v>
      </c>
      <c r="C1361" s="363" t="str">
        <f t="shared" si="49"/>
        <v>Percentage Improvement in Eqpt Efficiency Standards above BAU</v>
      </c>
      <c r="D1361" s="356" t="s">
        <v>853</v>
      </c>
      <c r="E1361" s="255" t="s">
        <v>926</v>
      </c>
      <c r="F1361" t="s">
        <v>854</v>
      </c>
      <c r="G1361" s="255" t="s">
        <v>927</v>
      </c>
      <c r="H1361" s="18">
        <v>1004</v>
      </c>
      <c r="I1361" s="376" t="s">
        <v>741</v>
      </c>
      <c r="J1361" s="377" t="str">
        <f>IF(ISBLANK(INDEX('Policy Characteristics'!D:D,MATCH($C1361,'Policy Characteristics'!$C:$C,0))),"",INDEX('Policy Characteristics'!D:D,MATCH($C1361,'Policy Characteristics'!$C:$C,0)))</f>
        <v>Industry Energy Efficiency Standards</v>
      </c>
      <c r="K1361" s="363"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63" t="str">
        <f>IF(ISBLANK(INDEX('Policy Characteristics'!I:I,MATCH($C1361,'Policy Characteristics'!$C:$C,0))),"",INDEX('Policy Characteristics'!I:I,MATCH($C1361,'Policy Characteristics'!$C:$C,0)))</f>
        <v>% reduction in energy use</v>
      </c>
      <c r="P1361" s="363"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63" t="str">
        <f>IF(ISBLANK(INDEX('Policy Characteristics'!K:K,MATCH($C1361,'Policy Characteristics'!$C:$C,0))),"",INDEX('Policy Characteristics'!K:K,MATCH($C1361,'Policy Characteristics'!$C:$C,0)))</f>
        <v>industry-ag-main.html#eff-stds</v>
      </c>
      <c r="R1361" s="363" t="str">
        <f>IF(ISBLANK(INDEX('Policy Characteristics'!L:L,MATCH($C1361,'Policy Characteristics'!$C:$C,0))),"",INDEX('Policy Characteristics'!L:L,MATCH($C1361,'Policy Characteristics'!$C:$C,0)))</f>
        <v>industry-energy-efficiency-standards.html</v>
      </c>
    </row>
    <row r="1362" spans="1:18" s="363" customFormat="1" ht="19.95" customHeight="1">
      <c r="A1362" s="363" t="str">
        <f>IF(ISBLANK(INDEX('Policy Characteristics'!A:A,MATCH($C1362,'Policy Characteristics'!$C:$C,0))),"",INDEX('Policy Characteristics'!A:A,MATCH($C1362,'Policy Characteristics'!$C:$C,0)))</f>
        <v>Industry</v>
      </c>
      <c r="B1362" s="375" t="str">
        <f>IF(ISBLANK(INDEX('Policy Characteristics'!B:B,MATCH($C1362,'Policy Characteristics'!$C:$C,0))),"",INDEX('Policy Characteristics'!B:B,MATCH($C1362,'Policy Characteristics'!$C:$C,0)))</f>
        <v>Industry Energy Efficiency Standards</v>
      </c>
      <c r="C1362" s="363" t="str">
        <f t="shared" si="49"/>
        <v>Percentage Improvement in Eqpt Efficiency Standards above BAU</v>
      </c>
      <c r="D1362" s="356" t="s">
        <v>853</v>
      </c>
      <c r="E1362" s="255" t="s">
        <v>928</v>
      </c>
      <c r="F1362" t="s">
        <v>854</v>
      </c>
      <c r="G1362" s="255" t="s">
        <v>929</v>
      </c>
      <c r="H1362" s="18">
        <v>1005</v>
      </c>
      <c r="I1362" s="376" t="s">
        <v>731</v>
      </c>
      <c r="J1362" s="377" t="str">
        <f>IF(ISBLANK(INDEX('Policy Characteristics'!D:D,MATCH($C1362,'Policy Characteristics'!$C:$C,0))),"",INDEX('Policy Characteristics'!D:D,MATCH($C1362,'Policy Characteristics'!$C:$C,0)))</f>
        <v>Industry Energy Efficiency Standards</v>
      </c>
      <c r="K1362" s="363"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63" t="str">
        <f>IF(ISBLANK(INDEX('Policy Characteristics'!I:I,MATCH($C1362,'Policy Characteristics'!$C:$C,0))),"",INDEX('Policy Characteristics'!I:I,MATCH($C1362,'Policy Characteristics'!$C:$C,0)))</f>
        <v>% reduction in energy use</v>
      </c>
      <c r="P1362" s="363"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63" t="str">
        <f>IF(ISBLANK(INDEX('Policy Characteristics'!K:K,MATCH($C1362,'Policy Characteristics'!$C:$C,0))),"",INDEX('Policy Characteristics'!K:K,MATCH($C1362,'Policy Characteristics'!$C:$C,0)))</f>
        <v>industry-ag-main.html#eff-stds</v>
      </c>
      <c r="R1362" s="363" t="str">
        <f>IF(ISBLANK(INDEX('Policy Characteristics'!L:L,MATCH($C1362,'Policy Characteristics'!$C:$C,0))),"",INDEX('Policy Characteristics'!L:L,MATCH($C1362,'Policy Characteristics'!$C:$C,0)))</f>
        <v>industry-energy-efficiency-standards.html</v>
      </c>
    </row>
    <row r="1363" spans="1:18" s="363" customFormat="1" ht="19.95" customHeight="1">
      <c r="A1363" s="363" t="str">
        <f>IF(ISBLANK(INDEX('Policy Characteristics'!A:A,MATCH($C1363,'Policy Characteristics'!$C:$C,0))),"",INDEX('Policy Characteristics'!A:A,MATCH($C1363,'Policy Characteristics'!$C:$C,0)))</f>
        <v>Industry</v>
      </c>
      <c r="B1363" s="375" t="str">
        <f>IF(ISBLANK(INDEX('Policy Characteristics'!B:B,MATCH($C1363,'Policy Characteristics'!$C:$C,0))),"",INDEX('Policy Characteristics'!B:B,MATCH($C1363,'Policy Characteristics'!$C:$C,0)))</f>
        <v>Industry Energy Efficiency Standards</v>
      </c>
      <c r="C1363" s="363" t="str">
        <f t="shared" si="49"/>
        <v>Percentage Improvement in Eqpt Efficiency Standards above BAU</v>
      </c>
      <c r="D1363" s="356" t="s">
        <v>853</v>
      </c>
      <c r="E1363" s="255" t="s">
        <v>930</v>
      </c>
      <c r="F1363" t="s">
        <v>854</v>
      </c>
      <c r="G1363" s="255" t="s">
        <v>931</v>
      </c>
      <c r="H1363" s="18">
        <v>1006</v>
      </c>
      <c r="I1363" s="376" t="s">
        <v>731</v>
      </c>
      <c r="J1363" s="377" t="str">
        <f>IF(ISBLANK(INDEX('Policy Characteristics'!D:D,MATCH($C1363,'Policy Characteristics'!$C:$C,0))),"",INDEX('Policy Characteristics'!D:D,MATCH($C1363,'Policy Characteristics'!$C:$C,0)))</f>
        <v>Industry Energy Efficiency Standards</v>
      </c>
      <c r="K1363" s="363"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63" t="str">
        <f>IF(ISBLANK(INDEX('Policy Characteristics'!I:I,MATCH($C1363,'Policy Characteristics'!$C:$C,0))),"",INDEX('Policy Characteristics'!I:I,MATCH($C1363,'Policy Characteristics'!$C:$C,0)))</f>
        <v>% reduction in energy use</v>
      </c>
      <c r="P1363" s="363"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63" t="str">
        <f>IF(ISBLANK(INDEX('Policy Characteristics'!K:K,MATCH($C1363,'Policy Characteristics'!$C:$C,0))),"",INDEX('Policy Characteristics'!K:K,MATCH($C1363,'Policy Characteristics'!$C:$C,0)))</f>
        <v>industry-ag-main.html#eff-stds</v>
      </c>
      <c r="R1363" s="363" t="str">
        <f>IF(ISBLANK(INDEX('Policy Characteristics'!L:L,MATCH($C1363,'Policy Characteristics'!$C:$C,0))),"",INDEX('Policy Characteristics'!L:L,MATCH($C1363,'Policy Characteristics'!$C:$C,0)))</f>
        <v>industry-energy-efficiency-standards.html</v>
      </c>
    </row>
    <row r="1364" spans="1:18" s="363" customFormat="1" ht="19.95" customHeight="1">
      <c r="A1364" s="363" t="str">
        <f>IF(ISBLANK(INDEX('Policy Characteristics'!A:A,MATCH($C1364,'Policy Characteristics'!$C:$C,0))),"",INDEX('Policy Characteristics'!A:A,MATCH($C1364,'Policy Characteristics'!$C:$C,0)))</f>
        <v>Industry</v>
      </c>
      <c r="B1364" s="375" t="str">
        <f>IF(ISBLANK(INDEX('Policy Characteristics'!B:B,MATCH($C1364,'Policy Characteristics'!$C:$C,0))),"",INDEX('Policy Characteristics'!B:B,MATCH($C1364,'Policy Characteristics'!$C:$C,0)))</f>
        <v>Industry Energy Efficiency Standards</v>
      </c>
      <c r="C1364" s="363" t="str">
        <f t="shared" si="49"/>
        <v>Percentage Improvement in Eqpt Efficiency Standards above BAU</v>
      </c>
      <c r="D1364" s="356" t="s">
        <v>853</v>
      </c>
      <c r="E1364" s="255" t="s">
        <v>932</v>
      </c>
      <c r="F1364" t="s">
        <v>854</v>
      </c>
      <c r="G1364" s="255" t="s">
        <v>933</v>
      </c>
      <c r="H1364" s="18">
        <v>1007</v>
      </c>
      <c r="I1364" s="376" t="s">
        <v>741</v>
      </c>
      <c r="J1364" s="377" t="str">
        <f>IF(ISBLANK(INDEX('Policy Characteristics'!D:D,MATCH($C1364,'Policy Characteristics'!$C:$C,0))),"",INDEX('Policy Characteristics'!D:D,MATCH($C1364,'Policy Characteristics'!$C:$C,0)))</f>
        <v>Industry Energy Efficiency Standards</v>
      </c>
      <c r="K1364" s="363"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63" t="str">
        <f>IF(ISBLANK(INDEX('Policy Characteristics'!I:I,MATCH($C1364,'Policy Characteristics'!$C:$C,0))),"",INDEX('Policy Characteristics'!I:I,MATCH($C1364,'Policy Characteristics'!$C:$C,0)))</f>
        <v>% reduction in energy use</v>
      </c>
      <c r="P1364" s="363"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63" t="str">
        <f>IF(ISBLANK(INDEX('Policy Characteristics'!K:K,MATCH($C1364,'Policy Characteristics'!$C:$C,0))),"",INDEX('Policy Characteristics'!K:K,MATCH($C1364,'Policy Characteristics'!$C:$C,0)))</f>
        <v>industry-ag-main.html#eff-stds</v>
      </c>
      <c r="R1364" s="363" t="str">
        <f>IF(ISBLANK(INDEX('Policy Characteristics'!L:L,MATCH($C1364,'Policy Characteristics'!$C:$C,0))),"",INDEX('Policy Characteristics'!L:L,MATCH($C1364,'Policy Characteristics'!$C:$C,0)))</f>
        <v>industry-energy-efficiency-standards.html</v>
      </c>
    </row>
    <row r="1365" spans="1:18" s="363" customFormat="1" ht="19.95" customHeight="1">
      <c r="A1365" s="363" t="str">
        <f>IF(ISBLANK(INDEX('Policy Characteristics'!A:A,MATCH($C1365,'Policy Characteristics'!$C:$C,0))),"",INDEX('Policy Characteristics'!A:A,MATCH($C1365,'Policy Characteristics'!$C:$C,0)))</f>
        <v>Industry</v>
      </c>
      <c r="B1365" s="375" t="str">
        <f>IF(ISBLANK(INDEX('Policy Characteristics'!B:B,MATCH($C1365,'Policy Characteristics'!$C:$C,0))),"",INDEX('Policy Characteristics'!B:B,MATCH($C1365,'Policy Characteristics'!$C:$C,0)))</f>
        <v>Industry Energy Efficiency Standards</v>
      </c>
      <c r="C1365" s="363" t="str">
        <f t="shared" si="49"/>
        <v>Percentage Improvement in Eqpt Efficiency Standards above BAU</v>
      </c>
      <c r="D1365" s="356" t="s">
        <v>855</v>
      </c>
      <c r="E1365" s="255" t="s">
        <v>914</v>
      </c>
      <c r="F1365" t="s">
        <v>856</v>
      </c>
      <c r="G1365" s="255" t="s">
        <v>915</v>
      </c>
      <c r="H1365" s="18">
        <v>1008</v>
      </c>
      <c r="I1365" s="376" t="s">
        <v>731</v>
      </c>
      <c r="J1365" s="377" t="str">
        <f>IF(ISBLANK(INDEX('Policy Characteristics'!D:D,MATCH($C1365,'Policy Characteristics'!$C:$C,0))),"",INDEX('Policy Characteristics'!D:D,MATCH($C1365,'Policy Characteristics'!$C:$C,0)))</f>
        <v>Industry Energy Efficiency Standards</v>
      </c>
      <c r="K1365" s="363"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63" t="str">
        <f>IF(ISBLANK(INDEX('Policy Characteristics'!I:I,MATCH($C1365,'Policy Characteristics'!$C:$C,0))),"",INDEX('Policy Characteristics'!I:I,MATCH($C1365,'Policy Characteristics'!$C:$C,0)))</f>
        <v>% reduction in energy use</v>
      </c>
      <c r="P1365" s="363"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63" t="str">
        <f>IF(ISBLANK(INDEX('Policy Characteristics'!K:K,MATCH($C1365,'Policy Characteristics'!$C:$C,0))),"",INDEX('Policy Characteristics'!K:K,MATCH($C1365,'Policy Characteristics'!$C:$C,0)))</f>
        <v>industry-ag-main.html#eff-stds</v>
      </c>
      <c r="R1365" s="363" t="str">
        <f>IF(ISBLANK(INDEX('Policy Characteristics'!L:L,MATCH($C1365,'Policy Characteristics'!$C:$C,0))),"",INDEX('Policy Characteristics'!L:L,MATCH($C1365,'Policy Characteristics'!$C:$C,0)))</f>
        <v>industry-energy-efficiency-standards.html</v>
      </c>
    </row>
    <row r="1366" spans="1:18" s="363" customFormat="1" ht="19.95" customHeight="1">
      <c r="A1366" s="363" t="str">
        <f>IF(ISBLANK(INDEX('Policy Characteristics'!A:A,MATCH($C1366,'Policy Characteristics'!$C:$C,0))),"",INDEX('Policy Characteristics'!A:A,MATCH($C1366,'Policy Characteristics'!$C:$C,0)))</f>
        <v>Industry</v>
      </c>
      <c r="B1366" s="375" t="str">
        <f>IF(ISBLANK(INDEX('Policy Characteristics'!B:B,MATCH($C1366,'Policy Characteristics'!$C:$C,0))),"",INDEX('Policy Characteristics'!B:B,MATCH($C1366,'Policy Characteristics'!$C:$C,0)))</f>
        <v>Industry Energy Efficiency Standards</v>
      </c>
      <c r="C1366" s="363" t="str">
        <f t="shared" si="49"/>
        <v>Percentage Improvement in Eqpt Efficiency Standards above BAU</v>
      </c>
      <c r="D1366" s="356" t="s">
        <v>855</v>
      </c>
      <c r="E1366" s="255" t="s">
        <v>916</v>
      </c>
      <c r="F1366" t="s">
        <v>856</v>
      </c>
      <c r="G1366" s="255" t="s">
        <v>917</v>
      </c>
      <c r="H1366" s="18">
        <v>1009</v>
      </c>
      <c r="I1366" s="376" t="s">
        <v>731</v>
      </c>
      <c r="J1366" s="377" t="str">
        <f>IF(ISBLANK(INDEX('Policy Characteristics'!D:D,MATCH($C1366,'Policy Characteristics'!$C:$C,0))),"",INDEX('Policy Characteristics'!D:D,MATCH($C1366,'Policy Characteristics'!$C:$C,0)))</f>
        <v>Industry Energy Efficiency Standards</v>
      </c>
      <c r="K1366" s="363"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63" t="str">
        <f>IF(ISBLANK(INDEX('Policy Characteristics'!I:I,MATCH($C1366,'Policy Characteristics'!$C:$C,0))),"",INDEX('Policy Characteristics'!I:I,MATCH($C1366,'Policy Characteristics'!$C:$C,0)))</f>
        <v>% reduction in energy use</v>
      </c>
      <c r="P1366" s="363"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63" t="str">
        <f>IF(ISBLANK(INDEX('Policy Characteristics'!K:K,MATCH($C1366,'Policy Characteristics'!$C:$C,0))),"",INDEX('Policy Characteristics'!K:K,MATCH($C1366,'Policy Characteristics'!$C:$C,0)))</f>
        <v>industry-ag-main.html#eff-stds</v>
      </c>
      <c r="R1366" s="363" t="str">
        <f>IF(ISBLANK(INDEX('Policy Characteristics'!L:L,MATCH($C1366,'Policy Characteristics'!$C:$C,0))),"",INDEX('Policy Characteristics'!L:L,MATCH($C1366,'Policy Characteristics'!$C:$C,0)))</f>
        <v>industry-energy-efficiency-standards.html</v>
      </c>
    </row>
    <row r="1367" spans="1:18" s="363" customFormat="1" ht="19.95" customHeight="1">
      <c r="A1367" s="363" t="str">
        <f>IF(ISBLANK(INDEX('Policy Characteristics'!A:A,MATCH($C1367,'Policy Characteristics'!$C:$C,0))),"",INDEX('Policy Characteristics'!A:A,MATCH($C1367,'Policy Characteristics'!$C:$C,0)))</f>
        <v>Industry</v>
      </c>
      <c r="B1367" s="375" t="str">
        <f>IF(ISBLANK(INDEX('Policy Characteristics'!B:B,MATCH($C1367,'Policy Characteristics'!$C:$C,0))),"",INDEX('Policy Characteristics'!B:B,MATCH($C1367,'Policy Characteristics'!$C:$C,0)))</f>
        <v>Industry Energy Efficiency Standards</v>
      </c>
      <c r="C1367" s="363" t="str">
        <f t="shared" si="49"/>
        <v>Percentage Improvement in Eqpt Efficiency Standards above BAU</v>
      </c>
      <c r="D1367" s="356" t="s">
        <v>855</v>
      </c>
      <c r="E1367" s="255" t="s">
        <v>918</v>
      </c>
      <c r="F1367" t="s">
        <v>856</v>
      </c>
      <c r="G1367" s="255" t="s">
        <v>919</v>
      </c>
      <c r="H1367" s="18">
        <v>1010</v>
      </c>
      <c r="I1367" s="376" t="s">
        <v>731</v>
      </c>
      <c r="J1367" s="377" t="str">
        <f>IF(ISBLANK(INDEX('Policy Characteristics'!D:D,MATCH($C1367,'Policy Characteristics'!$C:$C,0))),"",INDEX('Policy Characteristics'!D:D,MATCH($C1367,'Policy Characteristics'!$C:$C,0)))</f>
        <v>Industry Energy Efficiency Standards</v>
      </c>
      <c r="K1367" s="363"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63" t="str">
        <f>IF(ISBLANK(INDEX('Policy Characteristics'!I:I,MATCH($C1367,'Policy Characteristics'!$C:$C,0))),"",INDEX('Policy Characteristics'!I:I,MATCH($C1367,'Policy Characteristics'!$C:$C,0)))</f>
        <v>% reduction in energy use</v>
      </c>
      <c r="P1367" s="363"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63" t="str">
        <f>IF(ISBLANK(INDEX('Policy Characteristics'!K:K,MATCH($C1367,'Policy Characteristics'!$C:$C,0))),"",INDEX('Policy Characteristics'!K:K,MATCH($C1367,'Policy Characteristics'!$C:$C,0)))</f>
        <v>industry-ag-main.html#eff-stds</v>
      </c>
      <c r="R1367" s="363" t="str">
        <f>IF(ISBLANK(INDEX('Policy Characteristics'!L:L,MATCH($C1367,'Policy Characteristics'!$C:$C,0))),"",INDEX('Policy Characteristics'!L:L,MATCH($C1367,'Policy Characteristics'!$C:$C,0)))</f>
        <v>industry-energy-efficiency-standards.html</v>
      </c>
    </row>
    <row r="1368" spans="1:18" s="363" customFormat="1" ht="19.95" customHeight="1">
      <c r="A1368" s="363" t="str">
        <f>IF(ISBLANK(INDEX('Policy Characteristics'!A:A,MATCH($C1368,'Policy Characteristics'!$C:$C,0))),"",INDEX('Policy Characteristics'!A:A,MATCH($C1368,'Policy Characteristics'!$C:$C,0)))</f>
        <v>Industry</v>
      </c>
      <c r="B1368" s="375" t="str">
        <f>IF(ISBLANK(INDEX('Policy Characteristics'!B:B,MATCH($C1368,'Policy Characteristics'!$C:$C,0))),"",INDEX('Policy Characteristics'!B:B,MATCH($C1368,'Policy Characteristics'!$C:$C,0)))</f>
        <v>Industry Energy Efficiency Standards</v>
      </c>
      <c r="C1368" s="363" t="str">
        <f t="shared" si="49"/>
        <v>Percentage Improvement in Eqpt Efficiency Standards above BAU</v>
      </c>
      <c r="D1368" s="356" t="s">
        <v>855</v>
      </c>
      <c r="E1368" s="255" t="s">
        <v>920</v>
      </c>
      <c r="F1368" t="s">
        <v>856</v>
      </c>
      <c r="G1368" s="255" t="s">
        <v>921</v>
      </c>
      <c r="H1368" s="18">
        <v>1011</v>
      </c>
      <c r="I1368" s="376" t="s">
        <v>741</v>
      </c>
      <c r="J1368" s="377" t="str">
        <f>IF(ISBLANK(INDEX('Policy Characteristics'!D:D,MATCH($C1368,'Policy Characteristics'!$C:$C,0))),"",INDEX('Policy Characteristics'!D:D,MATCH($C1368,'Policy Characteristics'!$C:$C,0)))</f>
        <v>Industry Energy Efficiency Standards</v>
      </c>
      <c r="K1368" s="363"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63" t="str">
        <f>IF(ISBLANK(INDEX('Policy Characteristics'!I:I,MATCH($C1368,'Policy Characteristics'!$C:$C,0))),"",INDEX('Policy Characteristics'!I:I,MATCH($C1368,'Policy Characteristics'!$C:$C,0)))</f>
        <v>% reduction in energy use</v>
      </c>
      <c r="P1368" s="363"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63" t="str">
        <f>IF(ISBLANK(INDEX('Policy Characteristics'!K:K,MATCH($C1368,'Policy Characteristics'!$C:$C,0))),"",INDEX('Policy Characteristics'!K:K,MATCH($C1368,'Policy Characteristics'!$C:$C,0)))</f>
        <v>industry-ag-main.html#eff-stds</v>
      </c>
      <c r="R1368" s="363" t="str">
        <f>IF(ISBLANK(INDEX('Policy Characteristics'!L:L,MATCH($C1368,'Policy Characteristics'!$C:$C,0))),"",INDEX('Policy Characteristics'!L:L,MATCH($C1368,'Policy Characteristics'!$C:$C,0)))</f>
        <v>industry-energy-efficiency-standards.html</v>
      </c>
    </row>
    <row r="1369" spans="1:18" s="363" customFormat="1" ht="19.95" customHeight="1">
      <c r="A1369" s="363" t="str">
        <f>IF(ISBLANK(INDEX('Policy Characteristics'!A:A,MATCH($C1369,'Policy Characteristics'!$C:$C,0))),"",INDEX('Policy Characteristics'!A:A,MATCH($C1369,'Policy Characteristics'!$C:$C,0)))</f>
        <v>Industry</v>
      </c>
      <c r="B1369" s="375" t="str">
        <f>IF(ISBLANK(INDEX('Policy Characteristics'!B:B,MATCH($C1369,'Policy Characteristics'!$C:$C,0))),"",INDEX('Policy Characteristics'!B:B,MATCH($C1369,'Policy Characteristics'!$C:$C,0)))</f>
        <v>Industry Energy Efficiency Standards</v>
      </c>
      <c r="C1369" s="363" t="str">
        <f t="shared" si="49"/>
        <v>Percentage Improvement in Eqpt Efficiency Standards above BAU</v>
      </c>
      <c r="D1369" s="356" t="s">
        <v>855</v>
      </c>
      <c r="E1369" s="255" t="s">
        <v>922</v>
      </c>
      <c r="F1369" t="s">
        <v>856</v>
      </c>
      <c r="G1369" s="255" t="s">
        <v>923</v>
      </c>
      <c r="H1369" s="18">
        <v>1012</v>
      </c>
      <c r="I1369" s="376" t="s">
        <v>731</v>
      </c>
      <c r="J1369" s="377" t="str">
        <f>IF(ISBLANK(INDEX('Policy Characteristics'!D:D,MATCH($C1369,'Policy Characteristics'!$C:$C,0))),"",INDEX('Policy Characteristics'!D:D,MATCH($C1369,'Policy Characteristics'!$C:$C,0)))</f>
        <v>Industry Energy Efficiency Standards</v>
      </c>
      <c r="K1369" s="363"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63" t="str">
        <f>IF(ISBLANK(INDEX('Policy Characteristics'!I:I,MATCH($C1369,'Policy Characteristics'!$C:$C,0))),"",INDEX('Policy Characteristics'!I:I,MATCH($C1369,'Policy Characteristics'!$C:$C,0)))</f>
        <v>% reduction in energy use</v>
      </c>
      <c r="P1369" s="363"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63" t="str">
        <f>IF(ISBLANK(INDEX('Policy Characteristics'!K:K,MATCH($C1369,'Policy Characteristics'!$C:$C,0))),"",INDEX('Policy Characteristics'!K:K,MATCH($C1369,'Policy Characteristics'!$C:$C,0)))</f>
        <v>industry-ag-main.html#eff-stds</v>
      </c>
      <c r="R1369" s="363" t="str">
        <f>IF(ISBLANK(INDEX('Policy Characteristics'!L:L,MATCH($C1369,'Policy Characteristics'!$C:$C,0))),"",INDEX('Policy Characteristics'!L:L,MATCH($C1369,'Policy Characteristics'!$C:$C,0)))</f>
        <v>industry-energy-efficiency-standards.html</v>
      </c>
    </row>
    <row r="1370" spans="1:18" s="363" customFormat="1" ht="19.95" customHeight="1">
      <c r="A1370" s="363" t="str">
        <f>IF(ISBLANK(INDEX('Policy Characteristics'!A:A,MATCH($C1370,'Policy Characteristics'!$C:$C,0))),"",INDEX('Policy Characteristics'!A:A,MATCH($C1370,'Policy Characteristics'!$C:$C,0)))</f>
        <v>Industry</v>
      </c>
      <c r="B1370" s="375" t="str">
        <f>IF(ISBLANK(INDEX('Policy Characteristics'!B:B,MATCH($C1370,'Policy Characteristics'!$C:$C,0))),"",INDEX('Policy Characteristics'!B:B,MATCH($C1370,'Policy Characteristics'!$C:$C,0)))</f>
        <v>Industry Energy Efficiency Standards</v>
      </c>
      <c r="C1370" s="363" t="str">
        <f t="shared" si="49"/>
        <v>Percentage Improvement in Eqpt Efficiency Standards above BAU</v>
      </c>
      <c r="D1370" s="356" t="s">
        <v>855</v>
      </c>
      <c r="E1370" s="255" t="s">
        <v>924</v>
      </c>
      <c r="F1370" t="s">
        <v>856</v>
      </c>
      <c r="G1370" s="255" t="s">
        <v>925</v>
      </c>
      <c r="H1370" s="18">
        <v>1013</v>
      </c>
      <c r="I1370" s="376" t="s">
        <v>741</v>
      </c>
      <c r="J1370" s="377" t="str">
        <f>IF(ISBLANK(INDEX('Policy Characteristics'!D:D,MATCH($C1370,'Policy Characteristics'!$C:$C,0))),"",INDEX('Policy Characteristics'!D:D,MATCH($C1370,'Policy Characteristics'!$C:$C,0)))</f>
        <v>Industry Energy Efficiency Standards</v>
      </c>
      <c r="K1370" s="363"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63" t="str">
        <f>IF(ISBLANK(INDEX('Policy Characteristics'!I:I,MATCH($C1370,'Policy Characteristics'!$C:$C,0))),"",INDEX('Policy Characteristics'!I:I,MATCH($C1370,'Policy Characteristics'!$C:$C,0)))</f>
        <v>% reduction in energy use</v>
      </c>
      <c r="P1370" s="363"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63" t="str">
        <f>IF(ISBLANK(INDEX('Policy Characteristics'!K:K,MATCH($C1370,'Policy Characteristics'!$C:$C,0))),"",INDEX('Policy Characteristics'!K:K,MATCH($C1370,'Policy Characteristics'!$C:$C,0)))</f>
        <v>industry-ag-main.html#eff-stds</v>
      </c>
      <c r="R1370" s="363" t="str">
        <f>IF(ISBLANK(INDEX('Policy Characteristics'!L:L,MATCH($C1370,'Policy Characteristics'!$C:$C,0))),"",INDEX('Policy Characteristics'!L:L,MATCH($C1370,'Policy Characteristics'!$C:$C,0)))</f>
        <v>industry-energy-efficiency-standards.html</v>
      </c>
    </row>
    <row r="1371" spans="1:18" s="363" customFormat="1" ht="19.95" customHeight="1">
      <c r="A1371" s="363" t="str">
        <f>IF(ISBLANK(INDEX('Policy Characteristics'!A:A,MATCH($C1371,'Policy Characteristics'!$C:$C,0))),"",INDEX('Policy Characteristics'!A:A,MATCH($C1371,'Policy Characteristics'!$C:$C,0)))</f>
        <v>Industry</v>
      </c>
      <c r="B1371" s="375" t="str">
        <f>IF(ISBLANK(INDEX('Policy Characteristics'!B:B,MATCH($C1371,'Policy Characteristics'!$C:$C,0))),"",INDEX('Policy Characteristics'!B:B,MATCH($C1371,'Policy Characteristics'!$C:$C,0)))</f>
        <v>Industry Energy Efficiency Standards</v>
      </c>
      <c r="C1371" s="363" t="str">
        <f t="shared" si="49"/>
        <v>Percentage Improvement in Eqpt Efficiency Standards above BAU</v>
      </c>
      <c r="D1371" s="356" t="s">
        <v>855</v>
      </c>
      <c r="E1371" s="255" t="s">
        <v>926</v>
      </c>
      <c r="F1371" t="s">
        <v>856</v>
      </c>
      <c r="G1371" s="255" t="s">
        <v>927</v>
      </c>
      <c r="H1371" s="18">
        <v>1014</v>
      </c>
      <c r="I1371" s="376" t="s">
        <v>741</v>
      </c>
      <c r="J1371" s="377" t="str">
        <f>IF(ISBLANK(INDEX('Policy Characteristics'!D:D,MATCH($C1371,'Policy Characteristics'!$C:$C,0))),"",INDEX('Policy Characteristics'!D:D,MATCH($C1371,'Policy Characteristics'!$C:$C,0)))</f>
        <v>Industry Energy Efficiency Standards</v>
      </c>
      <c r="K1371" s="363"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63" t="str">
        <f>IF(ISBLANK(INDEX('Policy Characteristics'!I:I,MATCH($C1371,'Policy Characteristics'!$C:$C,0))),"",INDEX('Policy Characteristics'!I:I,MATCH($C1371,'Policy Characteristics'!$C:$C,0)))</f>
        <v>% reduction in energy use</v>
      </c>
      <c r="P1371" s="363"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63" t="str">
        <f>IF(ISBLANK(INDEX('Policy Characteristics'!K:K,MATCH($C1371,'Policy Characteristics'!$C:$C,0))),"",INDEX('Policy Characteristics'!K:K,MATCH($C1371,'Policy Characteristics'!$C:$C,0)))</f>
        <v>industry-ag-main.html#eff-stds</v>
      </c>
      <c r="R1371" s="363" t="str">
        <f>IF(ISBLANK(INDEX('Policy Characteristics'!L:L,MATCH($C1371,'Policy Characteristics'!$C:$C,0))),"",INDEX('Policy Characteristics'!L:L,MATCH($C1371,'Policy Characteristics'!$C:$C,0)))</f>
        <v>industry-energy-efficiency-standards.html</v>
      </c>
    </row>
    <row r="1372" spans="1:18" s="363" customFormat="1" ht="19.95" customHeight="1">
      <c r="A1372" s="363" t="str">
        <f>IF(ISBLANK(INDEX('Policy Characteristics'!A:A,MATCH($C1372,'Policy Characteristics'!$C:$C,0))),"",INDEX('Policy Characteristics'!A:A,MATCH($C1372,'Policy Characteristics'!$C:$C,0)))</f>
        <v>Industry</v>
      </c>
      <c r="B1372" s="375" t="str">
        <f>IF(ISBLANK(INDEX('Policy Characteristics'!B:B,MATCH($C1372,'Policy Characteristics'!$C:$C,0))),"",INDEX('Policy Characteristics'!B:B,MATCH($C1372,'Policy Characteristics'!$C:$C,0)))</f>
        <v>Industry Energy Efficiency Standards</v>
      </c>
      <c r="C1372" s="363" t="str">
        <f t="shared" si="49"/>
        <v>Percentage Improvement in Eqpt Efficiency Standards above BAU</v>
      </c>
      <c r="D1372" s="356" t="s">
        <v>855</v>
      </c>
      <c r="E1372" s="255" t="s">
        <v>928</v>
      </c>
      <c r="F1372" t="s">
        <v>856</v>
      </c>
      <c r="G1372" s="255" t="s">
        <v>929</v>
      </c>
      <c r="H1372" s="18">
        <v>1015</v>
      </c>
      <c r="I1372" s="376" t="s">
        <v>731</v>
      </c>
      <c r="J1372" s="377" t="str">
        <f>IF(ISBLANK(INDEX('Policy Characteristics'!D:D,MATCH($C1372,'Policy Characteristics'!$C:$C,0))),"",INDEX('Policy Characteristics'!D:D,MATCH($C1372,'Policy Characteristics'!$C:$C,0)))</f>
        <v>Industry Energy Efficiency Standards</v>
      </c>
      <c r="K1372" s="363"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63" t="str">
        <f>IF(ISBLANK(INDEX('Policy Characteristics'!I:I,MATCH($C1372,'Policy Characteristics'!$C:$C,0))),"",INDEX('Policy Characteristics'!I:I,MATCH($C1372,'Policy Characteristics'!$C:$C,0)))</f>
        <v>% reduction in energy use</v>
      </c>
      <c r="P1372" s="363"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63" t="str">
        <f>IF(ISBLANK(INDEX('Policy Characteristics'!K:K,MATCH($C1372,'Policy Characteristics'!$C:$C,0))),"",INDEX('Policy Characteristics'!K:K,MATCH($C1372,'Policy Characteristics'!$C:$C,0)))</f>
        <v>industry-ag-main.html#eff-stds</v>
      </c>
      <c r="R1372" s="363" t="str">
        <f>IF(ISBLANK(INDEX('Policy Characteristics'!L:L,MATCH($C1372,'Policy Characteristics'!$C:$C,0))),"",INDEX('Policy Characteristics'!L:L,MATCH($C1372,'Policy Characteristics'!$C:$C,0)))</f>
        <v>industry-energy-efficiency-standards.html</v>
      </c>
    </row>
    <row r="1373" spans="1:18" s="363" customFormat="1" ht="19.95" customHeight="1">
      <c r="A1373" s="363" t="str">
        <f>IF(ISBLANK(INDEX('Policy Characteristics'!A:A,MATCH($C1373,'Policy Characteristics'!$C:$C,0))),"",INDEX('Policy Characteristics'!A:A,MATCH($C1373,'Policy Characteristics'!$C:$C,0)))</f>
        <v>Industry</v>
      </c>
      <c r="B1373" s="375" t="str">
        <f>IF(ISBLANK(INDEX('Policy Characteristics'!B:B,MATCH($C1373,'Policy Characteristics'!$C:$C,0))),"",INDEX('Policy Characteristics'!B:B,MATCH($C1373,'Policy Characteristics'!$C:$C,0)))</f>
        <v>Industry Energy Efficiency Standards</v>
      </c>
      <c r="C1373" s="363" t="str">
        <f t="shared" si="49"/>
        <v>Percentage Improvement in Eqpt Efficiency Standards above BAU</v>
      </c>
      <c r="D1373" s="356" t="s">
        <v>855</v>
      </c>
      <c r="E1373" s="255" t="s">
        <v>930</v>
      </c>
      <c r="F1373" t="s">
        <v>856</v>
      </c>
      <c r="G1373" s="255" t="s">
        <v>931</v>
      </c>
      <c r="H1373" s="18">
        <v>1016</v>
      </c>
      <c r="I1373" s="376" t="s">
        <v>731</v>
      </c>
      <c r="J1373" s="377" t="str">
        <f>IF(ISBLANK(INDEX('Policy Characteristics'!D:D,MATCH($C1373,'Policy Characteristics'!$C:$C,0))),"",INDEX('Policy Characteristics'!D:D,MATCH($C1373,'Policy Characteristics'!$C:$C,0)))</f>
        <v>Industry Energy Efficiency Standards</v>
      </c>
      <c r="K1373" s="363"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63" t="str">
        <f>IF(ISBLANK(INDEX('Policy Characteristics'!I:I,MATCH($C1373,'Policy Characteristics'!$C:$C,0))),"",INDEX('Policy Characteristics'!I:I,MATCH($C1373,'Policy Characteristics'!$C:$C,0)))</f>
        <v>% reduction in energy use</v>
      </c>
      <c r="P1373" s="363"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63" t="str">
        <f>IF(ISBLANK(INDEX('Policy Characteristics'!K:K,MATCH($C1373,'Policy Characteristics'!$C:$C,0))),"",INDEX('Policy Characteristics'!K:K,MATCH($C1373,'Policy Characteristics'!$C:$C,0)))</f>
        <v>industry-ag-main.html#eff-stds</v>
      </c>
      <c r="R1373" s="363" t="str">
        <f>IF(ISBLANK(INDEX('Policy Characteristics'!L:L,MATCH($C1373,'Policy Characteristics'!$C:$C,0))),"",INDEX('Policy Characteristics'!L:L,MATCH($C1373,'Policy Characteristics'!$C:$C,0)))</f>
        <v>industry-energy-efficiency-standards.html</v>
      </c>
    </row>
    <row r="1374" spans="1:18" s="363" customFormat="1" ht="19.95" customHeight="1">
      <c r="A1374" s="363" t="str">
        <f>IF(ISBLANK(INDEX('Policy Characteristics'!A:A,MATCH($C1374,'Policy Characteristics'!$C:$C,0))),"",INDEX('Policy Characteristics'!A:A,MATCH($C1374,'Policy Characteristics'!$C:$C,0)))</f>
        <v>Industry</v>
      </c>
      <c r="B1374" s="375" t="str">
        <f>IF(ISBLANK(INDEX('Policy Characteristics'!B:B,MATCH($C1374,'Policy Characteristics'!$C:$C,0))),"",INDEX('Policy Characteristics'!B:B,MATCH($C1374,'Policy Characteristics'!$C:$C,0)))</f>
        <v>Industry Energy Efficiency Standards</v>
      </c>
      <c r="C1374" s="363" t="str">
        <f t="shared" si="49"/>
        <v>Percentage Improvement in Eqpt Efficiency Standards above BAU</v>
      </c>
      <c r="D1374" s="356" t="s">
        <v>855</v>
      </c>
      <c r="E1374" s="255" t="s">
        <v>932</v>
      </c>
      <c r="F1374" t="s">
        <v>856</v>
      </c>
      <c r="G1374" s="255" t="s">
        <v>933</v>
      </c>
      <c r="H1374" s="18">
        <v>1017</v>
      </c>
      <c r="I1374" s="376" t="s">
        <v>741</v>
      </c>
      <c r="J1374" s="377" t="str">
        <f>IF(ISBLANK(INDEX('Policy Characteristics'!D:D,MATCH($C1374,'Policy Characteristics'!$C:$C,0))),"",INDEX('Policy Characteristics'!D:D,MATCH($C1374,'Policy Characteristics'!$C:$C,0)))</f>
        <v>Industry Energy Efficiency Standards</v>
      </c>
      <c r="K1374" s="363"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63" t="str">
        <f>IF(ISBLANK(INDEX('Policy Characteristics'!I:I,MATCH($C1374,'Policy Characteristics'!$C:$C,0))),"",INDEX('Policy Characteristics'!I:I,MATCH($C1374,'Policy Characteristics'!$C:$C,0)))</f>
        <v>% reduction in energy use</v>
      </c>
      <c r="P1374" s="363"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63" t="str">
        <f>IF(ISBLANK(INDEX('Policy Characteristics'!K:K,MATCH($C1374,'Policy Characteristics'!$C:$C,0))),"",INDEX('Policy Characteristics'!K:K,MATCH($C1374,'Policy Characteristics'!$C:$C,0)))</f>
        <v>industry-ag-main.html#eff-stds</v>
      </c>
      <c r="R1374" s="363" t="str">
        <f>IF(ISBLANK(INDEX('Policy Characteristics'!L:L,MATCH($C1374,'Policy Characteristics'!$C:$C,0))),"",INDEX('Policy Characteristics'!L:L,MATCH($C1374,'Policy Characteristics'!$C:$C,0)))</f>
        <v>industry-energy-efficiency-standards.html</v>
      </c>
    </row>
    <row r="1375" spans="1:18" s="363" customFormat="1" ht="19.95" customHeight="1">
      <c r="A1375" s="363" t="str">
        <f>IF(ISBLANK(INDEX('Policy Characteristics'!A:A,MATCH($C1375,'Policy Characteristics'!$C:$C,0))),"",INDEX('Policy Characteristics'!A:A,MATCH($C1375,'Policy Characteristics'!$C:$C,0)))</f>
        <v>Industry</v>
      </c>
      <c r="B1375" s="375" t="str">
        <f>IF(ISBLANK(INDEX('Policy Characteristics'!B:B,MATCH($C1375,'Policy Characteristics'!$C:$C,0))),"",INDEX('Policy Characteristics'!B:B,MATCH($C1375,'Policy Characteristics'!$C:$C,0)))</f>
        <v>Industry Energy Efficiency Standards</v>
      </c>
      <c r="C1375" s="363" t="str">
        <f t="shared" si="49"/>
        <v>Percentage Improvement in Eqpt Efficiency Standards above BAU</v>
      </c>
      <c r="D1375" s="356" t="s">
        <v>857</v>
      </c>
      <c r="E1375" s="255" t="s">
        <v>914</v>
      </c>
      <c r="F1375" t="s">
        <v>858</v>
      </c>
      <c r="G1375" s="255" t="s">
        <v>915</v>
      </c>
      <c r="H1375" s="18">
        <v>1018</v>
      </c>
      <c r="I1375" s="376" t="s">
        <v>731</v>
      </c>
      <c r="J1375" s="377" t="str">
        <f>IF(ISBLANK(INDEX('Policy Characteristics'!D:D,MATCH($C1375,'Policy Characteristics'!$C:$C,0))),"",INDEX('Policy Characteristics'!D:D,MATCH($C1375,'Policy Characteristics'!$C:$C,0)))</f>
        <v>Industry Energy Efficiency Standards</v>
      </c>
      <c r="K1375" s="363"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63" t="str">
        <f>IF(ISBLANK(INDEX('Policy Characteristics'!I:I,MATCH($C1375,'Policy Characteristics'!$C:$C,0))),"",INDEX('Policy Characteristics'!I:I,MATCH($C1375,'Policy Characteristics'!$C:$C,0)))</f>
        <v>% reduction in energy use</v>
      </c>
      <c r="P1375" s="363"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63" t="str">
        <f>IF(ISBLANK(INDEX('Policy Characteristics'!K:K,MATCH($C1375,'Policy Characteristics'!$C:$C,0))),"",INDEX('Policy Characteristics'!K:K,MATCH($C1375,'Policy Characteristics'!$C:$C,0)))</f>
        <v>industry-ag-main.html#eff-stds</v>
      </c>
      <c r="R1375" s="363" t="str">
        <f>IF(ISBLANK(INDEX('Policy Characteristics'!L:L,MATCH($C1375,'Policy Characteristics'!$C:$C,0))),"",INDEX('Policy Characteristics'!L:L,MATCH($C1375,'Policy Characteristics'!$C:$C,0)))</f>
        <v>industry-energy-efficiency-standards.html</v>
      </c>
    </row>
    <row r="1376" spans="1:18" s="363" customFormat="1" ht="19.95" customHeight="1">
      <c r="A1376" s="363" t="str">
        <f>IF(ISBLANK(INDEX('Policy Characteristics'!A:A,MATCH($C1376,'Policy Characteristics'!$C:$C,0))),"",INDEX('Policy Characteristics'!A:A,MATCH($C1376,'Policy Characteristics'!$C:$C,0)))</f>
        <v>Industry</v>
      </c>
      <c r="B1376" s="375" t="str">
        <f>IF(ISBLANK(INDEX('Policy Characteristics'!B:B,MATCH($C1376,'Policy Characteristics'!$C:$C,0))),"",INDEX('Policy Characteristics'!B:B,MATCH($C1376,'Policy Characteristics'!$C:$C,0)))</f>
        <v>Industry Energy Efficiency Standards</v>
      </c>
      <c r="C1376" s="363" t="str">
        <f t="shared" si="49"/>
        <v>Percentage Improvement in Eqpt Efficiency Standards above BAU</v>
      </c>
      <c r="D1376" s="356" t="s">
        <v>857</v>
      </c>
      <c r="E1376" s="255" t="s">
        <v>916</v>
      </c>
      <c r="F1376" t="s">
        <v>858</v>
      </c>
      <c r="G1376" s="255" t="s">
        <v>917</v>
      </c>
      <c r="H1376" s="18">
        <v>1019</v>
      </c>
      <c r="I1376" s="376" t="s">
        <v>731</v>
      </c>
      <c r="J1376" s="377" t="str">
        <f>IF(ISBLANK(INDEX('Policy Characteristics'!D:D,MATCH($C1376,'Policy Characteristics'!$C:$C,0))),"",INDEX('Policy Characteristics'!D:D,MATCH($C1376,'Policy Characteristics'!$C:$C,0)))</f>
        <v>Industry Energy Efficiency Standards</v>
      </c>
      <c r="K1376" s="363"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63" t="str">
        <f>IF(ISBLANK(INDEX('Policy Characteristics'!I:I,MATCH($C1376,'Policy Characteristics'!$C:$C,0))),"",INDEX('Policy Characteristics'!I:I,MATCH($C1376,'Policy Characteristics'!$C:$C,0)))</f>
        <v>% reduction in energy use</v>
      </c>
      <c r="P1376" s="363"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63" t="str">
        <f>IF(ISBLANK(INDEX('Policy Characteristics'!K:K,MATCH($C1376,'Policy Characteristics'!$C:$C,0))),"",INDEX('Policy Characteristics'!K:K,MATCH($C1376,'Policy Characteristics'!$C:$C,0)))</f>
        <v>industry-ag-main.html#eff-stds</v>
      </c>
      <c r="R1376" s="363" t="str">
        <f>IF(ISBLANK(INDEX('Policy Characteristics'!L:L,MATCH($C1376,'Policy Characteristics'!$C:$C,0))),"",INDEX('Policy Characteristics'!L:L,MATCH($C1376,'Policy Characteristics'!$C:$C,0)))</f>
        <v>industry-energy-efficiency-standards.html</v>
      </c>
    </row>
    <row r="1377" spans="1:18" s="363" customFormat="1" ht="19.95" customHeight="1">
      <c r="A1377" s="363" t="str">
        <f>IF(ISBLANK(INDEX('Policy Characteristics'!A:A,MATCH($C1377,'Policy Characteristics'!$C:$C,0))),"",INDEX('Policy Characteristics'!A:A,MATCH($C1377,'Policy Characteristics'!$C:$C,0)))</f>
        <v>Industry</v>
      </c>
      <c r="B1377" s="375" t="str">
        <f>IF(ISBLANK(INDEX('Policy Characteristics'!B:B,MATCH($C1377,'Policy Characteristics'!$C:$C,0))),"",INDEX('Policy Characteristics'!B:B,MATCH($C1377,'Policy Characteristics'!$C:$C,0)))</f>
        <v>Industry Energy Efficiency Standards</v>
      </c>
      <c r="C1377" s="363" t="str">
        <f t="shared" si="49"/>
        <v>Percentage Improvement in Eqpt Efficiency Standards above BAU</v>
      </c>
      <c r="D1377" s="356" t="s">
        <v>857</v>
      </c>
      <c r="E1377" s="255" t="s">
        <v>918</v>
      </c>
      <c r="F1377" t="s">
        <v>858</v>
      </c>
      <c r="G1377" s="255" t="s">
        <v>919</v>
      </c>
      <c r="H1377" s="18">
        <v>1020</v>
      </c>
      <c r="I1377" s="376" t="s">
        <v>731</v>
      </c>
      <c r="J1377" s="377" t="str">
        <f>IF(ISBLANK(INDEX('Policy Characteristics'!D:D,MATCH($C1377,'Policy Characteristics'!$C:$C,0))),"",INDEX('Policy Characteristics'!D:D,MATCH($C1377,'Policy Characteristics'!$C:$C,0)))</f>
        <v>Industry Energy Efficiency Standards</v>
      </c>
      <c r="K1377" s="363"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63" t="str">
        <f>IF(ISBLANK(INDEX('Policy Characteristics'!I:I,MATCH($C1377,'Policy Characteristics'!$C:$C,0))),"",INDEX('Policy Characteristics'!I:I,MATCH($C1377,'Policy Characteristics'!$C:$C,0)))</f>
        <v>% reduction in energy use</v>
      </c>
      <c r="P1377" s="363"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63" t="str">
        <f>IF(ISBLANK(INDEX('Policy Characteristics'!K:K,MATCH($C1377,'Policy Characteristics'!$C:$C,0))),"",INDEX('Policy Characteristics'!K:K,MATCH($C1377,'Policy Characteristics'!$C:$C,0)))</f>
        <v>industry-ag-main.html#eff-stds</v>
      </c>
      <c r="R1377" s="363" t="str">
        <f>IF(ISBLANK(INDEX('Policy Characteristics'!L:L,MATCH($C1377,'Policy Characteristics'!$C:$C,0))),"",INDEX('Policy Characteristics'!L:L,MATCH($C1377,'Policy Characteristics'!$C:$C,0)))</f>
        <v>industry-energy-efficiency-standards.html</v>
      </c>
    </row>
    <row r="1378" spans="1:18" s="363" customFormat="1" ht="19.95" customHeight="1">
      <c r="A1378" s="363" t="str">
        <f>IF(ISBLANK(INDEX('Policy Characteristics'!A:A,MATCH($C1378,'Policy Characteristics'!$C:$C,0))),"",INDEX('Policy Characteristics'!A:A,MATCH($C1378,'Policy Characteristics'!$C:$C,0)))</f>
        <v>Industry</v>
      </c>
      <c r="B1378" s="375" t="str">
        <f>IF(ISBLANK(INDEX('Policy Characteristics'!B:B,MATCH($C1378,'Policy Characteristics'!$C:$C,0))),"",INDEX('Policy Characteristics'!B:B,MATCH($C1378,'Policy Characteristics'!$C:$C,0)))</f>
        <v>Industry Energy Efficiency Standards</v>
      </c>
      <c r="C1378" s="363" t="str">
        <f t="shared" si="49"/>
        <v>Percentage Improvement in Eqpt Efficiency Standards above BAU</v>
      </c>
      <c r="D1378" s="356" t="s">
        <v>857</v>
      </c>
      <c r="E1378" s="255" t="s">
        <v>920</v>
      </c>
      <c r="F1378" t="s">
        <v>858</v>
      </c>
      <c r="G1378" s="255" t="s">
        <v>921</v>
      </c>
      <c r="H1378" s="18">
        <v>1021</v>
      </c>
      <c r="I1378" s="376" t="s">
        <v>741</v>
      </c>
      <c r="J1378" s="377" t="str">
        <f>IF(ISBLANK(INDEX('Policy Characteristics'!D:D,MATCH($C1378,'Policy Characteristics'!$C:$C,0))),"",INDEX('Policy Characteristics'!D:D,MATCH($C1378,'Policy Characteristics'!$C:$C,0)))</f>
        <v>Industry Energy Efficiency Standards</v>
      </c>
      <c r="K1378" s="363"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63" t="str">
        <f>IF(ISBLANK(INDEX('Policy Characteristics'!I:I,MATCH($C1378,'Policy Characteristics'!$C:$C,0))),"",INDEX('Policy Characteristics'!I:I,MATCH($C1378,'Policy Characteristics'!$C:$C,0)))</f>
        <v>% reduction in energy use</v>
      </c>
      <c r="P1378" s="363"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63" t="str">
        <f>IF(ISBLANK(INDEX('Policy Characteristics'!K:K,MATCH($C1378,'Policy Characteristics'!$C:$C,0))),"",INDEX('Policy Characteristics'!K:K,MATCH($C1378,'Policy Characteristics'!$C:$C,0)))</f>
        <v>industry-ag-main.html#eff-stds</v>
      </c>
      <c r="R1378" s="363" t="str">
        <f>IF(ISBLANK(INDEX('Policy Characteristics'!L:L,MATCH($C1378,'Policy Characteristics'!$C:$C,0))),"",INDEX('Policy Characteristics'!L:L,MATCH($C1378,'Policy Characteristics'!$C:$C,0)))</f>
        <v>industry-energy-efficiency-standards.html</v>
      </c>
    </row>
    <row r="1379" spans="1:18" s="363" customFormat="1" ht="19.95" customHeight="1">
      <c r="A1379" s="363" t="str">
        <f>IF(ISBLANK(INDEX('Policy Characteristics'!A:A,MATCH($C1379,'Policy Characteristics'!$C:$C,0))),"",INDEX('Policy Characteristics'!A:A,MATCH($C1379,'Policy Characteristics'!$C:$C,0)))</f>
        <v>Industry</v>
      </c>
      <c r="B1379" s="375" t="str">
        <f>IF(ISBLANK(INDEX('Policy Characteristics'!B:B,MATCH($C1379,'Policy Characteristics'!$C:$C,0))),"",INDEX('Policy Characteristics'!B:B,MATCH($C1379,'Policy Characteristics'!$C:$C,0)))</f>
        <v>Industry Energy Efficiency Standards</v>
      </c>
      <c r="C1379" s="363" t="str">
        <f t="shared" si="49"/>
        <v>Percentage Improvement in Eqpt Efficiency Standards above BAU</v>
      </c>
      <c r="D1379" s="356" t="s">
        <v>857</v>
      </c>
      <c r="E1379" s="255" t="s">
        <v>922</v>
      </c>
      <c r="F1379" t="s">
        <v>858</v>
      </c>
      <c r="G1379" s="255" t="s">
        <v>923</v>
      </c>
      <c r="H1379" s="18">
        <v>1022</v>
      </c>
      <c r="I1379" s="376" t="s">
        <v>731</v>
      </c>
      <c r="J1379" s="377" t="str">
        <f>IF(ISBLANK(INDEX('Policy Characteristics'!D:D,MATCH($C1379,'Policy Characteristics'!$C:$C,0))),"",INDEX('Policy Characteristics'!D:D,MATCH($C1379,'Policy Characteristics'!$C:$C,0)))</f>
        <v>Industry Energy Efficiency Standards</v>
      </c>
      <c r="K1379" s="363"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63" t="str">
        <f>IF(ISBLANK(INDEX('Policy Characteristics'!I:I,MATCH($C1379,'Policy Characteristics'!$C:$C,0))),"",INDEX('Policy Characteristics'!I:I,MATCH($C1379,'Policy Characteristics'!$C:$C,0)))</f>
        <v>% reduction in energy use</v>
      </c>
      <c r="P1379" s="363"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63" t="str">
        <f>IF(ISBLANK(INDEX('Policy Characteristics'!K:K,MATCH($C1379,'Policy Characteristics'!$C:$C,0))),"",INDEX('Policy Characteristics'!K:K,MATCH($C1379,'Policy Characteristics'!$C:$C,0)))</f>
        <v>industry-ag-main.html#eff-stds</v>
      </c>
      <c r="R1379" s="363" t="str">
        <f>IF(ISBLANK(INDEX('Policy Characteristics'!L:L,MATCH($C1379,'Policy Characteristics'!$C:$C,0))),"",INDEX('Policy Characteristics'!L:L,MATCH($C1379,'Policy Characteristics'!$C:$C,0)))</f>
        <v>industry-energy-efficiency-standards.html</v>
      </c>
    </row>
    <row r="1380" spans="1:18" s="363" customFormat="1" ht="19.95" customHeight="1">
      <c r="A1380" s="363" t="str">
        <f>IF(ISBLANK(INDEX('Policy Characteristics'!A:A,MATCH($C1380,'Policy Characteristics'!$C:$C,0))),"",INDEX('Policy Characteristics'!A:A,MATCH($C1380,'Policy Characteristics'!$C:$C,0)))</f>
        <v>Industry</v>
      </c>
      <c r="B1380" s="375" t="str">
        <f>IF(ISBLANK(INDEX('Policy Characteristics'!B:B,MATCH($C1380,'Policy Characteristics'!$C:$C,0))),"",INDEX('Policy Characteristics'!B:B,MATCH($C1380,'Policy Characteristics'!$C:$C,0)))</f>
        <v>Industry Energy Efficiency Standards</v>
      </c>
      <c r="C1380" s="363" t="str">
        <f t="shared" ref="C1380:C1443" si="50">C$1315</f>
        <v>Percentage Improvement in Eqpt Efficiency Standards above BAU</v>
      </c>
      <c r="D1380" s="356" t="s">
        <v>857</v>
      </c>
      <c r="E1380" s="255" t="s">
        <v>924</v>
      </c>
      <c r="F1380" t="s">
        <v>858</v>
      </c>
      <c r="G1380" s="255" t="s">
        <v>925</v>
      </c>
      <c r="H1380" s="18">
        <v>1023</v>
      </c>
      <c r="I1380" s="376" t="s">
        <v>741</v>
      </c>
      <c r="J1380" s="377" t="str">
        <f>IF(ISBLANK(INDEX('Policy Characteristics'!D:D,MATCH($C1380,'Policy Characteristics'!$C:$C,0))),"",INDEX('Policy Characteristics'!D:D,MATCH($C1380,'Policy Characteristics'!$C:$C,0)))</f>
        <v>Industry Energy Efficiency Standards</v>
      </c>
      <c r="K1380" s="363"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63" t="str">
        <f>IF(ISBLANK(INDEX('Policy Characteristics'!I:I,MATCH($C1380,'Policy Characteristics'!$C:$C,0))),"",INDEX('Policy Characteristics'!I:I,MATCH($C1380,'Policy Characteristics'!$C:$C,0)))</f>
        <v>% reduction in energy use</v>
      </c>
      <c r="P1380" s="363"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63" t="str">
        <f>IF(ISBLANK(INDEX('Policy Characteristics'!K:K,MATCH($C1380,'Policy Characteristics'!$C:$C,0))),"",INDEX('Policy Characteristics'!K:K,MATCH($C1380,'Policy Characteristics'!$C:$C,0)))</f>
        <v>industry-ag-main.html#eff-stds</v>
      </c>
      <c r="R1380" s="363" t="str">
        <f>IF(ISBLANK(INDEX('Policy Characteristics'!L:L,MATCH($C1380,'Policy Characteristics'!$C:$C,0))),"",INDEX('Policy Characteristics'!L:L,MATCH($C1380,'Policy Characteristics'!$C:$C,0)))</f>
        <v>industry-energy-efficiency-standards.html</v>
      </c>
    </row>
    <row r="1381" spans="1:18" s="363" customFormat="1" ht="19.95" customHeight="1">
      <c r="A1381" s="363" t="str">
        <f>IF(ISBLANK(INDEX('Policy Characteristics'!A:A,MATCH($C1381,'Policy Characteristics'!$C:$C,0))),"",INDEX('Policy Characteristics'!A:A,MATCH($C1381,'Policy Characteristics'!$C:$C,0)))</f>
        <v>Industry</v>
      </c>
      <c r="B1381" s="375" t="str">
        <f>IF(ISBLANK(INDEX('Policy Characteristics'!B:B,MATCH($C1381,'Policy Characteristics'!$C:$C,0))),"",INDEX('Policy Characteristics'!B:B,MATCH($C1381,'Policy Characteristics'!$C:$C,0)))</f>
        <v>Industry Energy Efficiency Standards</v>
      </c>
      <c r="C1381" s="363" t="str">
        <f t="shared" si="50"/>
        <v>Percentage Improvement in Eqpt Efficiency Standards above BAU</v>
      </c>
      <c r="D1381" s="356" t="s">
        <v>857</v>
      </c>
      <c r="E1381" s="255" t="s">
        <v>926</v>
      </c>
      <c r="F1381" t="s">
        <v>858</v>
      </c>
      <c r="G1381" s="255" t="s">
        <v>927</v>
      </c>
      <c r="H1381" s="18">
        <v>1024</v>
      </c>
      <c r="I1381" s="376" t="s">
        <v>741</v>
      </c>
      <c r="J1381" s="377" t="str">
        <f>IF(ISBLANK(INDEX('Policy Characteristics'!D:D,MATCH($C1381,'Policy Characteristics'!$C:$C,0))),"",INDEX('Policy Characteristics'!D:D,MATCH($C1381,'Policy Characteristics'!$C:$C,0)))</f>
        <v>Industry Energy Efficiency Standards</v>
      </c>
      <c r="K1381" s="363"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63" t="str">
        <f>IF(ISBLANK(INDEX('Policy Characteristics'!I:I,MATCH($C1381,'Policy Characteristics'!$C:$C,0))),"",INDEX('Policy Characteristics'!I:I,MATCH($C1381,'Policy Characteristics'!$C:$C,0)))</f>
        <v>% reduction in energy use</v>
      </c>
      <c r="P1381" s="363"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63" t="str">
        <f>IF(ISBLANK(INDEX('Policy Characteristics'!K:K,MATCH($C1381,'Policy Characteristics'!$C:$C,0))),"",INDEX('Policy Characteristics'!K:K,MATCH($C1381,'Policy Characteristics'!$C:$C,0)))</f>
        <v>industry-ag-main.html#eff-stds</v>
      </c>
      <c r="R1381" s="363" t="str">
        <f>IF(ISBLANK(INDEX('Policy Characteristics'!L:L,MATCH($C1381,'Policy Characteristics'!$C:$C,0))),"",INDEX('Policy Characteristics'!L:L,MATCH($C1381,'Policy Characteristics'!$C:$C,0)))</f>
        <v>industry-energy-efficiency-standards.html</v>
      </c>
    </row>
    <row r="1382" spans="1:18" s="363" customFormat="1" ht="19.95" customHeight="1">
      <c r="A1382" s="363" t="str">
        <f>IF(ISBLANK(INDEX('Policy Characteristics'!A:A,MATCH($C1382,'Policy Characteristics'!$C:$C,0))),"",INDEX('Policy Characteristics'!A:A,MATCH($C1382,'Policy Characteristics'!$C:$C,0)))</f>
        <v>Industry</v>
      </c>
      <c r="B1382" s="375" t="str">
        <f>IF(ISBLANK(INDEX('Policy Characteristics'!B:B,MATCH($C1382,'Policy Characteristics'!$C:$C,0))),"",INDEX('Policy Characteristics'!B:B,MATCH($C1382,'Policy Characteristics'!$C:$C,0)))</f>
        <v>Industry Energy Efficiency Standards</v>
      </c>
      <c r="C1382" s="363" t="str">
        <f t="shared" si="50"/>
        <v>Percentage Improvement in Eqpt Efficiency Standards above BAU</v>
      </c>
      <c r="D1382" s="356" t="s">
        <v>857</v>
      </c>
      <c r="E1382" s="255" t="s">
        <v>928</v>
      </c>
      <c r="F1382" t="s">
        <v>858</v>
      </c>
      <c r="G1382" s="255" t="s">
        <v>929</v>
      </c>
      <c r="H1382" s="18">
        <v>1025</v>
      </c>
      <c r="I1382" s="376" t="s">
        <v>731</v>
      </c>
      <c r="J1382" s="377" t="str">
        <f>IF(ISBLANK(INDEX('Policy Characteristics'!D:D,MATCH($C1382,'Policy Characteristics'!$C:$C,0))),"",INDEX('Policy Characteristics'!D:D,MATCH($C1382,'Policy Characteristics'!$C:$C,0)))</f>
        <v>Industry Energy Efficiency Standards</v>
      </c>
      <c r="K1382" s="363"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63" t="str">
        <f>IF(ISBLANK(INDEX('Policy Characteristics'!I:I,MATCH($C1382,'Policy Characteristics'!$C:$C,0))),"",INDEX('Policy Characteristics'!I:I,MATCH($C1382,'Policy Characteristics'!$C:$C,0)))</f>
        <v>% reduction in energy use</v>
      </c>
      <c r="P1382" s="363"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63" t="str">
        <f>IF(ISBLANK(INDEX('Policy Characteristics'!K:K,MATCH($C1382,'Policy Characteristics'!$C:$C,0))),"",INDEX('Policy Characteristics'!K:K,MATCH($C1382,'Policy Characteristics'!$C:$C,0)))</f>
        <v>industry-ag-main.html#eff-stds</v>
      </c>
      <c r="R1382" s="363" t="str">
        <f>IF(ISBLANK(INDEX('Policy Characteristics'!L:L,MATCH($C1382,'Policy Characteristics'!$C:$C,0))),"",INDEX('Policy Characteristics'!L:L,MATCH($C1382,'Policy Characteristics'!$C:$C,0)))</f>
        <v>industry-energy-efficiency-standards.html</v>
      </c>
    </row>
    <row r="1383" spans="1:18" s="363" customFormat="1" ht="19.95" customHeight="1">
      <c r="A1383" s="363" t="str">
        <f>IF(ISBLANK(INDEX('Policy Characteristics'!A:A,MATCH($C1383,'Policy Characteristics'!$C:$C,0))),"",INDEX('Policy Characteristics'!A:A,MATCH($C1383,'Policy Characteristics'!$C:$C,0)))</f>
        <v>Industry</v>
      </c>
      <c r="B1383" s="375" t="str">
        <f>IF(ISBLANK(INDEX('Policy Characteristics'!B:B,MATCH($C1383,'Policy Characteristics'!$C:$C,0))),"",INDEX('Policy Characteristics'!B:B,MATCH($C1383,'Policy Characteristics'!$C:$C,0)))</f>
        <v>Industry Energy Efficiency Standards</v>
      </c>
      <c r="C1383" s="363" t="str">
        <f t="shared" si="50"/>
        <v>Percentage Improvement in Eqpt Efficiency Standards above BAU</v>
      </c>
      <c r="D1383" s="356" t="s">
        <v>857</v>
      </c>
      <c r="E1383" s="255" t="s">
        <v>930</v>
      </c>
      <c r="F1383" t="s">
        <v>858</v>
      </c>
      <c r="G1383" s="255" t="s">
        <v>931</v>
      </c>
      <c r="H1383" s="18">
        <v>1026</v>
      </c>
      <c r="I1383" s="376" t="s">
        <v>731</v>
      </c>
      <c r="J1383" s="377" t="str">
        <f>IF(ISBLANK(INDEX('Policy Characteristics'!D:D,MATCH($C1383,'Policy Characteristics'!$C:$C,0))),"",INDEX('Policy Characteristics'!D:D,MATCH($C1383,'Policy Characteristics'!$C:$C,0)))</f>
        <v>Industry Energy Efficiency Standards</v>
      </c>
      <c r="K1383" s="363"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63" t="str">
        <f>IF(ISBLANK(INDEX('Policy Characteristics'!I:I,MATCH($C1383,'Policy Characteristics'!$C:$C,0))),"",INDEX('Policy Characteristics'!I:I,MATCH($C1383,'Policy Characteristics'!$C:$C,0)))</f>
        <v>% reduction in energy use</v>
      </c>
      <c r="P1383" s="363"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63" t="str">
        <f>IF(ISBLANK(INDEX('Policy Characteristics'!K:K,MATCH($C1383,'Policy Characteristics'!$C:$C,0))),"",INDEX('Policy Characteristics'!K:K,MATCH($C1383,'Policy Characteristics'!$C:$C,0)))</f>
        <v>industry-ag-main.html#eff-stds</v>
      </c>
      <c r="R1383" s="363" t="str">
        <f>IF(ISBLANK(INDEX('Policy Characteristics'!L:L,MATCH($C1383,'Policy Characteristics'!$C:$C,0))),"",INDEX('Policy Characteristics'!L:L,MATCH($C1383,'Policy Characteristics'!$C:$C,0)))</f>
        <v>industry-energy-efficiency-standards.html</v>
      </c>
    </row>
    <row r="1384" spans="1:18" s="363" customFormat="1" ht="19.95" customHeight="1">
      <c r="A1384" s="363" t="str">
        <f>IF(ISBLANK(INDEX('Policy Characteristics'!A:A,MATCH($C1384,'Policy Characteristics'!$C:$C,0))),"",INDEX('Policy Characteristics'!A:A,MATCH($C1384,'Policy Characteristics'!$C:$C,0)))</f>
        <v>Industry</v>
      </c>
      <c r="B1384" s="375" t="str">
        <f>IF(ISBLANK(INDEX('Policy Characteristics'!B:B,MATCH($C1384,'Policy Characteristics'!$C:$C,0))),"",INDEX('Policy Characteristics'!B:B,MATCH($C1384,'Policy Characteristics'!$C:$C,0)))</f>
        <v>Industry Energy Efficiency Standards</v>
      </c>
      <c r="C1384" s="363" t="str">
        <f t="shared" si="50"/>
        <v>Percentage Improvement in Eqpt Efficiency Standards above BAU</v>
      </c>
      <c r="D1384" s="356" t="s">
        <v>857</v>
      </c>
      <c r="E1384" s="255" t="s">
        <v>932</v>
      </c>
      <c r="F1384" t="s">
        <v>858</v>
      </c>
      <c r="G1384" s="255" t="s">
        <v>933</v>
      </c>
      <c r="H1384" s="18">
        <v>1027</v>
      </c>
      <c r="I1384" s="376" t="s">
        <v>741</v>
      </c>
      <c r="J1384" s="377" t="str">
        <f>IF(ISBLANK(INDEX('Policy Characteristics'!D:D,MATCH($C1384,'Policy Characteristics'!$C:$C,0))),"",INDEX('Policy Characteristics'!D:D,MATCH($C1384,'Policy Characteristics'!$C:$C,0)))</f>
        <v>Industry Energy Efficiency Standards</v>
      </c>
      <c r="K1384" s="363"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63" t="str">
        <f>IF(ISBLANK(INDEX('Policy Characteristics'!I:I,MATCH($C1384,'Policy Characteristics'!$C:$C,0))),"",INDEX('Policy Characteristics'!I:I,MATCH($C1384,'Policy Characteristics'!$C:$C,0)))</f>
        <v>% reduction in energy use</v>
      </c>
      <c r="P1384" s="363"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63" t="str">
        <f>IF(ISBLANK(INDEX('Policy Characteristics'!K:K,MATCH($C1384,'Policy Characteristics'!$C:$C,0))),"",INDEX('Policy Characteristics'!K:K,MATCH($C1384,'Policy Characteristics'!$C:$C,0)))</f>
        <v>industry-ag-main.html#eff-stds</v>
      </c>
      <c r="R1384" s="363" t="str">
        <f>IF(ISBLANK(INDEX('Policy Characteristics'!L:L,MATCH($C1384,'Policy Characteristics'!$C:$C,0))),"",INDEX('Policy Characteristics'!L:L,MATCH($C1384,'Policy Characteristics'!$C:$C,0)))</f>
        <v>industry-energy-efficiency-standards.html</v>
      </c>
    </row>
    <row r="1385" spans="1:18" s="363" customFormat="1" ht="19.95" customHeight="1">
      <c r="A1385" s="363" t="str">
        <f>IF(ISBLANK(INDEX('Policy Characteristics'!A:A,MATCH($C1385,'Policy Characteristics'!$C:$C,0))),"",INDEX('Policy Characteristics'!A:A,MATCH($C1385,'Policy Characteristics'!$C:$C,0)))</f>
        <v>Industry</v>
      </c>
      <c r="B1385" s="375" t="str">
        <f>IF(ISBLANK(INDEX('Policy Characteristics'!B:B,MATCH($C1385,'Policy Characteristics'!$C:$C,0))),"",INDEX('Policy Characteristics'!B:B,MATCH($C1385,'Policy Characteristics'!$C:$C,0)))</f>
        <v>Industry Energy Efficiency Standards</v>
      </c>
      <c r="C1385" s="363" t="str">
        <f t="shared" si="50"/>
        <v>Percentage Improvement in Eqpt Efficiency Standards above BAU</v>
      </c>
      <c r="D1385" s="356" t="s">
        <v>859</v>
      </c>
      <c r="E1385" s="255" t="s">
        <v>914</v>
      </c>
      <c r="F1385" t="s">
        <v>860</v>
      </c>
      <c r="G1385" s="255" t="s">
        <v>915</v>
      </c>
      <c r="H1385" s="18">
        <v>1028</v>
      </c>
      <c r="I1385" s="376" t="s">
        <v>731</v>
      </c>
      <c r="J1385" s="377" t="str">
        <f>IF(ISBLANK(INDEX('Policy Characteristics'!D:D,MATCH($C1385,'Policy Characteristics'!$C:$C,0))),"",INDEX('Policy Characteristics'!D:D,MATCH($C1385,'Policy Characteristics'!$C:$C,0)))</f>
        <v>Industry Energy Efficiency Standards</v>
      </c>
      <c r="K1385" s="363"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63" t="str">
        <f>IF(ISBLANK(INDEX('Policy Characteristics'!I:I,MATCH($C1385,'Policy Characteristics'!$C:$C,0))),"",INDEX('Policy Characteristics'!I:I,MATCH($C1385,'Policy Characteristics'!$C:$C,0)))</f>
        <v>% reduction in energy use</v>
      </c>
      <c r="P1385" s="363"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63" t="str">
        <f>IF(ISBLANK(INDEX('Policy Characteristics'!K:K,MATCH($C1385,'Policy Characteristics'!$C:$C,0))),"",INDEX('Policy Characteristics'!K:K,MATCH($C1385,'Policy Characteristics'!$C:$C,0)))</f>
        <v>industry-ag-main.html#eff-stds</v>
      </c>
      <c r="R1385" s="363" t="str">
        <f>IF(ISBLANK(INDEX('Policy Characteristics'!L:L,MATCH($C1385,'Policy Characteristics'!$C:$C,0))),"",INDEX('Policy Characteristics'!L:L,MATCH($C1385,'Policy Characteristics'!$C:$C,0)))</f>
        <v>industry-energy-efficiency-standards.html</v>
      </c>
    </row>
    <row r="1386" spans="1:18" s="363" customFormat="1" ht="19.95" customHeight="1">
      <c r="A1386" s="363" t="str">
        <f>IF(ISBLANK(INDEX('Policy Characteristics'!A:A,MATCH($C1386,'Policy Characteristics'!$C:$C,0))),"",INDEX('Policy Characteristics'!A:A,MATCH($C1386,'Policy Characteristics'!$C:$C,0)))</f>
        <v>Industry</v>
      </c>
      <c r="B1386" s="375" t="str">
        <f>IF(ISBLANK(INDEX('Policy Characteristics'!B:B,MATCH($C1386,'Policy Characteristics'!$C:$C,0))),"",INDEX('Policy Characteristics'!B:B,MATCH($C1386,'Policy Characteristics'!$C:$C,0)))</f>
        <v>Industry Energy Efficiency Standards</v>
      </c>
      <c r="C1386" s="363" t="str">
        <f t="shared" si="50"/>
        <v>Percentage Improvement in Eqpt Efficiency Standards above BAU</v>
      </c>
      <c r="D1386" s="356" t="s">
        <v>859</v>
      </c>
      <c r="E1386" s="255" t="s">
        <v>916</v>
      </c>
      <c r="F1386" t="s">
        <v>860</v>
      </c>
      <c r="G1386" s="255" t="s">
        <v>917</v>
      </c>
      <c r="H1386" s="18">
        <v>1029</v>
      </c>
      <c r="I1386" s="376" t="s">
        <v>731</v>
      </c>
      <c r="J1386" s="377" t="str">
        <f>IF(ISBLANK(INDEX('Policy Characteristics'!D:D,MATCH($C1386,'Policy Characteristics'!$C:$C,0))),"",INDEX('Policy Characteristics'!D:D,MATCH($C1386,'Policy Characteristics'!$C:$C,0)))</f>
        <v>Industry Energy Efficiency Standards</v>
      </c>
      <c r="K1386" s="363"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63" t="str">
        <f>IF(ISBLANK(INDEX('Policy Characteristics'!I:I,MATCH($C1386,'Policy Characteristics'!$C:$C,0))),"",INDEX('Policy Characteristics'!I:I,MATCH($C1386,'Policy Characteristics'!$C:$C,0)))</f>
        <v>% reduction in energy use</v>
      </c>
      <c r="P1386" s="363"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63" t="str">
        <f>IF(ISBLANK(INDEX('Policy Characteristics'!K:K,MATCH($C1386,'Policy Characteristics'!$C:$C,0))),"",INDEX('Policy Characteristics'!K:K,MATCH($C1386,'Policy Characteristics'!$C:$C,0)))</f>
        <v>industry-ag-main.html#eff-stds</v>
      </c>
      <c r="R1386" s="363" t="str">
        <f>IF(ISBLANK(INDEX('Policy Characteristics'!L:L,MATCH($C1386,'Policy Characteristics'!$C:$C,0))),"",INDEX('Policy Characteristics'!L:L,MATCH($C1386,'Policy Characteristics'!$C:$C,0)))</f>
        <v>industry-energy-efficiency-standards.html</v>
      </c>
    </row>
    <row r="1387" spans="1:18" s="363" customFormat="1" ht="19.95" customHeight="1">
      <c r="A1387" s="363" t="str">
        <f>IF(ISBLANK(INDEX('Policy Characteristics'!A:A,MATCH($C1387,'Policy Characteristics'!$C:$C,0))),"",INDEX('Policy Characteristics'!A:A,MATCH($C1387,'Policy Characteristics'!$C:$C,0)))</f>
        <v>Industry</v>
      </c>
      <c r="B1387" s="375" t="str">
        <f>IF(ISBLANK(INDEX('Policy Characteristics'!B:B,MATCH($C1387,'Policy Characteristics'!$C:$C,0))),"",INDEX('Policy Characteristics'!B:B,MATCH($C1387,'Policy Characteristics'!$C:$C,0)))</f>
        <v>Industry Energy Efficiency Standards</v>
      </c>
      <c r="C1387" s="363" t="str">
        <f t="shared" si="50"/>
        <v>Percentage Improvement in Eqpt Efficiency Standards above BAU</v>
      </c>
      <c r="D1387" s="356" t="s">
        <v>859</v>
      </c>
      <c r="E1387" s="255" t="s">
        <v>918</v>
      </c>
      <c r="F1387" t="s">
        <v>860</v>
      </c>
      <c r="G1387" s="255" t="s">
        <v>919</v>
      </c>
      <c r="H1387" s="18">
        <v>1030</v>
      </c>
      <c r="I1387" s="376" t="s">
        <v>731</v>
      </c>
      <c r="J1387" s="377" t="str">
        <f>IF(ISBLANK(INDEX('Policy Characteristics'!D:D,MATCH($C1387,'Policy Characteristics'!$C:$C,0))),"",INDEX('Policy Characteristics'!D:D,MATCH($C1387,'Policy Characteristics'!$C:$C,0)))</f>
        <v>Industry Energy Efficiency Standards</v>
      </c>
      <c r="K1387" s="363"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63" t="str">
        <f>IF(ISBLANK(INDEX('Policy Characteristics'!I:I,MATCH($C1387,'Policy Characteristics'!$C:$C,0))),"",INDEX('Policy Characteristics'!I:I,MATCH($C1387,'Policy Characteristics'!$C:$C,0)))</f>
        <v>% reduction in energy use</v>
      </c>
      <c r="P1387" s="363"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63" t="str">
        <f>IF(ISBLANK(INDEX('Policy Characteristics'!K:K,MATCH($C1387,'Policy Characteristics'!$C:$C,0))),"",INDEX('Policy Characteristics'!K:K,MATCH($C1387,'Policy Characteristics'!$C:$C,0)))</f>
        <v>industry-ag-main.html#eff-stds</v>
      </c>
      <c r="R1387" s="363" t="str">
        <f>IF(ISBLANK(INDEX('Policy Characteristics'!L:L,MATCH($C1387,'Policy Characteristics'!$C:$C,0))),"",INDEX('Policy Characteristics'!L:L,MATCH($C1387,'Policy Characteristics'!$C:$C,0)))</f>
        <v>industry-energy-efficiency-standards.html</v>
      </c>
    </row>
    <row r="1388" spans="1:18" s="363" customFormat="1" ht="19.95" customHeight="1">
      <c r="A1388" s="363" t="str">
        <f>IF(ISBLANK(INDEX('Policy Characteristics'!A:A,MATCH($C1388,'Policy Characteristics'!$C:$C,0))),"",INDEX('Policy Characteristics'!A:A,MATCH($C1388,'Policy Characteristics'!$C:$C,0)))</f>
        <v>Industry</v>
      </c>
      <c r="B1388" s="375" t="str">
        <f>IF(ISBLANK(INDEX('Policy Characteristics'!B:B,MATCH($C1388,'Policy Characteristics'!$C:$C,0))),"",INDEX('Policy Characteristics'!B:B,MATCH($C1388,'Policy Characteristics'!$C:$C,0)))</f>
        <v>Industry Energy Efficiency Standards</v>
      </c>
      <c r="C1388" s="363" t="str">
        <f t="shared" si="50"/>
        <v>Percentage Improvement in Eqpt Efficiency Standards above BAU</v>
      </c>
      <c r="D1388" s="356" t="s">
        <v>859</v>
      </c>
      <c r="E1388" s="255" t="s">
        <v>920</v>
      </c>
      <c r="F1388" t="s">
        <v>860</v>
      </c>
      <c r="G1388" s="255" t="s">
        <v>921</v>
      </c>
      <c r="H1388" s="18">
        <v>1031</v>
      </c>
      <c r="I1388" s="376" t="s">
        <v>741</v>
      </c>
      <c r="J1388" s="377" t="str">
        <f>IF(ISBLANK(INDEX('Policy Characteristics'!D:D,MATCH($C1388,'Policy Characteristics'!$C:$C,0))),"",INDEX('Policy Characteristics'!D:D,MATCH($C1388,'Policy Characteristics'!$C:$C,0)))</f>
        <v>Industry Energy Efficiency Standards</v>
      </c>
      <c r="K1388" s="363"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63" t="str">
        <f>IF(ISBLANK(INDEX('Policy Characteristics'!I:I,MATCH($C1388,'Policy Characteristics'!$C:$C,0))),"",INDEX('Policy Characteristics'!I:I,MATCH($C1388,'Policy Characteristics'!$C:$C,0)))</f>
        <v>% reduction in energy use</v>
      </c>
      <c r="P1388" s="363"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63" t="str">
        <f>IF(ISBLANK(INDEX('Policy Characteristics'!K:K,MATCH($C1388,'Policy Characteristics'!$C:$C,0))),"",INDEX('Policy Characteristics'!K:K,MATCH($C1388,'Policy Characteristics'!$C:$C,0)))</f>
        <v>industry-ag-main.html#eff-stds</v>
      </c>
      <c r="R1388" s="363" t="str">
        <f>IF(ISBLANK(INDEX('Policy Characteristics'!L:L,MATCH($C1388,'Policy Characteristics'!$C:$C,0))),"",INDEX('Policy Characteristics'!L:L,MATCH($C1388,'Policy Characteristics'!$C:$C,0)))</f>
        <v>industry-energy-efficiency-standards.html</v>
      </c>
    </row>
    <row r="1389" spans="1:18" s="363" customFormat="1" ht="19.95" customHeight="1">
      <c r="A1389" s="363" t="str">
        <f>IF(ISBLANK(INDEX('Policy Characteristics'!A:A,MATCH($C1389,'Policy Characteristics'!$C:$C,0))),"",INDEX('Policy Characteristics'!A:A,MATCH($C1389,'Policy Characteristics'!$C:$C,0)))</f>
        <v>Industry</v>
      </c>
      <c r="B1389" s="375" t="str">
        <f>IF(ISBLANK(INDEX('Policy Characteristics'!B:B,MATCH($C1389,'Policy Characteristics'!$C:$C,0))),"",INDEX('Policy Characteristics'!B:B,MATCH($C1389,'Policy Characteristics'!$C:$C,0)))</f>
        <v>Industry Energy Efficiency Standards</v>
      </c>
      <c r="C1389" s="363" t="str">
        <f t="shared" si="50"/>
        <v>Percentage Improvement in Eqpt Efficiency Standards above BAU</v>
      </c>
      <c r="D1389" s="356" t="s">
        <v>859</v>
      </c>
      <c r="E1389" s="255" t="s">
        <v>922</v>
      </c>
      <c r="F1389" t="s">
        <v>860</v>
      </c>
      <c r="G1389" s="255" t="s">
        <v>923</v>
      </c>
      <c r="H1389" s="18">
        <v>1032</v>
      </c>
      <c r="I1389" s="376" t="s">
        <v>731</v>
      </c>
      <c r="J1389" s="377" t="str">
        <f>IF(ISBLANK(INDEX('Policy Characteristics'!D:D,MATCH($C1389,'Policy Characteristics'!$C:$C,0))),"",INDEX('Policy Characteristics'!D:D,MATCH($C1389,'Policy Characteristics'!$C:$C,0)))</f>
        <v>Industry Energy Efficiency Standards</v>
      </c>
      <c r="K1389" s="363"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63" t="str">
        <f>IF(ISBLANK(INDEX('Policy Characteristics'!I:I,MATCH($C1389,'Policy Characteristics'!$C:$C,0))),"",INDEX('Policy Characteristics'!I:I,MATCH($C1389,'Policy Characteristics'!$C:$C,0)))</f>
        <v>% reduction in energy use</v>
      </c>
      <c r="P1389" s="363"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63" t="str">
        <f>IF(ISBLANK(INDEX('Policy Characteristics'!K:K,MATCH($C1389,'Policy Characteristics'!$C:$C,0))),"",INDEX('Policy Characteristics'!K:K,MATCH($C1389,'Policy Characteristics'!$C:$C,0)))</f>
        <v>industry-ag-main.html#eff-stds</v>
      </c>
      <c r="R1389" s="363" t="str">
        <f>IF(ISBLANK(INDEX('Policy Characteristics'!L:L,MATCH($C1389,'Policy Characteristics'!$C:$C,0))),"",INDEX('Policy Characteristics'!L:L,MATCH($C1389,'Policy Characteristics'!$C:$C,0)))</f>
        <v>industry-energy-efficiency-standards.html</v>
      </c>
    </row>
    <row r="1390" spans="1:18" s="363" customFormat="1" ht="19.95" customHeight="1">
      <c r="A1390" s="363" t="str">
        <f>IF(ISBLANK(INDEX('Policy Characteristics'!A:A,MATCH($C1390,'Policy Characteristics'!$C:$C,0))),"",INDEX('Policy Characteristics'!A:A,MATCH($C1390,'Policy Characteristics'!$C:$C,0)))</f>
        <v>Industry</v>
      </c>
      <c r="B1390" s="375" t="str">
        <f>IF(ISBLANK(INDEX('Policy Characteristics'!B:B,MATCH($C1390,'Policy Characteristics'!$C:$C,0))),"",INDEX('Policy Characteristics'!B:B,MATCH($C1390,'Policy Characteristics'!$C:$C,0)))</f>
        <v>Industry Energy Efficiency Standards</v>
      </c>
      <c r="C1390" s="363" t="str">
        <f t="shared" si="50"/>
        <v>Percentage Improvement in Eqpt Efficiency Standards above BAU</v>
      </c>
      <c r="D1390" s="356" t="s">
        <v>859</v>
      </c>
      <c r="E1390" s="255" t="s">
        <v>924</v>
      </c>
      <c r="F1390" t="s">
        <v>860</v>
      </c>
      <c r="G1390" s="255" t="s">
        <v>925</v>
      </c>
      <c r="H1390" s="18">
        <v>1033</v>
      </c>
      <c r="I1390" s="376" t="s">
        <v>741</v>
      </c>
      <c r="J1390" s="377" t="str">
        <f>IF(ISBLANK(INDEX('Policy Characteristics'!D:D,MATCH($C1390,'Policy Characteristics'!$C:$C,0))),"",INDEX('Policy Characteristics'!D:D,MATCH($C1390,'Policy Characteristics'!$C:$C,0)))</f>
        <v>Industry Energy Efficiency Standards</v>
      </c>
      <c r="K1390" s="363"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63" t="str">
        <f>IF(ISBLANK(INDEX('Policy Characteristics'!I:I,MATCH($C1390,'Policy Characteristics'!$C:$C,0))),"",INDEX('Policy Characteristics'!I:I,MATCH($C1390,'Policy Characteristics'!$C:$C,0)))</f>
        <v>% reduction in energy use</v>
      </c>
      <c r="P1390" s="363"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63" t="str">
        <f>IF(ISBLANK(INDEX('Policy Characteristics'!K:K,MATCH($C1390,'Policy Characteristics'!$C:$C,0))),"",INDEX('Policy Characteristics'!K:K,MATCH($C1390,'Policy Characteristics'!$C:$C,0)))</f>
        <v>industry-ag-main.html#eff-stds</v>
      </c>
      <c r="R1390" s="363" t="str">
        <f>IF(ISBLANK(INDEX('Policy Characteristics'!L:L,MATCH($C1390,'Policy Characteristics'!$C:$C,0))),"",INDEX('Policy Characteristics'!L:L,MATCH($C1390,'Policy Characteristics'!$C:$C,0)))</f>
        <v>industry-energy-efficiency-standards.html</v>
      </c>
    </row>
    <row r="1391" spans="1:18" s="363" customFormat="1" ht="19.95" customHeight="1">
      <c r="A1391" s="363" t="str">
        <f>IF(ISBLANK(INDEX('Policy Characteristics'!A:A,MATCH($C1391,'Policy Characteristics'!$C:$C,0))),"",INDEX('Policy Characteristics'!A:A,MATCH($C1391,'Policy Characteristics'!$C:$C,0)))</f>
        <v>Industry</v>
      </c>
      <c r="B1391" s="375" t="str">
        <f>IF(ISBLANK(INDEX('Policy Characteristics'!B:B,MATCH($C1391,'Policy Characteristics'!$C:$C,0))),"",INDEX('Policy Characteristics'!B:B,MATCH($C1391,'Policy Characteristics'!$C:$C,0)))</f>
        <v>Industry Energy Efficiency Standards</v>
      </c>
      <c r="C1391" s="363" t="str">
        <f t="shared" si="50"/>
        <v>Percentage Improvement in Eqpt Efficiency Standards above BAU</v>
      </c>
      <c r="D1391" s="356" t="s">
        <v>859</v>
      </c>
      <c r="E1391" s="255" t="s">
        <v>926</v>
      </c>
      <c r="F1391" t="s">
        <v>860</v>
      </c>
      <c r="G1391" s="255" t="s">
        <v>927</v>
      </c>
      <c r="H1391" s="18">
        <v>1034</v>
      </c>
      <c r="I1391" s="376" t="s">
        <v>741</v>
      </c>
      <c r="J1391" s="377" t="str">
        <f>IF(ISBLANK(INDEX('Policy Characteristics'!D:D,MATCH($C1391,'Policy Characteristics'!$C:$C,0))),"",INDEX('Policy Characteristics'!D:D,MATCH($C1391,'Policy Characteristics'!$C:$C,0)))</f>
        <v>Industry Energy Efficiency Standards</v>
      </c>
      <c r="K1391" s="363"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63" t="str">
        <f>IF(ISBLANK(INDEX('Policy Characteristics'!I:I,MATCH($C1391,'Policy Characteristics'!$C:$C,0))),"",INDEX('Policy Characteristics'!I:I,MATCH($C1391,'Policy Characteristics'!$C:$C,0)))</f>
        <v>% reduction in energy use</v>
      </c>
      <c r="P1391" s="363"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63" t="str">
        <f>IF(ISBLANK(INDEX('Policy Characteristics'!K:K,MATCH($C1391,'Policy Characteristics'!$C:$C,0))),"",INDEX('Policy Characteristics'!K:K,MATCH($C1391,'Policy Characteristics'!$C:$C,0)))</f>
        <v>industry-ag-main.html#eff-stds</v>
      </c>
      <c r="R1391" s="363" t="str">
        <f>IF(ISBLANK(INDEX('Policy Characteristics'!L:L,MATCH($C1391,'Policy Characteristics'!$C:$C,0))),"",INDEX('Policy Characteristics'!L:L,MATCH($C1391,'Policy Characteristics'!$C:$C,0)))</f>
        <v>industry-energy-efficiency-standards.html</v>
      </c>
    </row>
    <row r="1392" spans="1:18" s="363" customFormat="1" ht="19.95" customHeight="1">
      <c r="A1392" s="363" t="str">
        <f>IF(ISBLANK(INDEX('Policy Characteristics'!A:A,MATCH($C1392,'Policy Characteristics'!$C:$C,0))),"",INDEX('Policy Characteristics'!A:A,MATCH($C1392,'Policy Characteristics'!$C:$C,0)))</f>
        <v>Industry</v>
      </c>
      <c r="B1392" s="375" t="str">
        <f>IF(ISBLANK(INDEX('Policy Characteristics'!B:B,MATCH($C1392,'Policy Characteristics'!$C:$C,0))),"",INDEX('Policy Characteristics'!B:B,MATCH($C1392,'Policy Characteristics'!$C:$C,0)))</f>
        <v>Industry Energy Efficiency Standards</v>
      </c>
      <c r="C1392" s="363" t="str">
        <f t="shared" si="50"/>
        <v>Percentage Improvement in Eqpt Efficiency Standards above BAU</v>
      </c>
      <c r="D1392" s="356" t="s">
        <v>859</v>
      </c>
      <c r="E1392" s="255" t="s">
        <v>928</v>
      </c>
      <c r="F1392" t="s">
        <v>860</v>
      </c>
      <c r="G1392" s="255" t="s">
        <v>929</v>
      </c>
      <c r="H1392" s="18">
        <v>1035</v>
      </c>
      <c r="I1392" s="376" t="s">
        <v>731</v>
      </c>
      <c r="J1392" s="377" t="str">
        <f>IF(ISBLANK(INDEX('Policy Characteristics'!D:D,MATCH($C1392,'Policy Characteristics'!$C:$C,0))),"",INDEX('Policy Characteristics'!D:D,MATCH($C1392,'Policy Characteristics'!$C:$C,0)))</f>
        <v>Industry Energy Efficiency Standards</v>
      </c>
      <c r="K1392" s="363"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63" t="str">
        <f>IF(ISBLANK(INDEX('Policy Characteristics'!I:I,MATCH($C1392,'Policy Characteristics'!$C:$C,0))),"",INDEX('Policy Characteristics'!I:I,MATCH($C1392,'Policy Characteristics'!$C:$C,0)))</f>
        <v>% reduction in energy use</v>
      </c>
      <c r="P1392" s="363"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63" t="str">
        <f>IF(ISBLANK(INDEX('Policy Characteristics'!K:K,MATCH($C1392,'Policy Characteristics'!$C:$C,0))),"",INDEX('Policy Characteristics'!K:K,MATCH($C1392,'Policy Characteristics'!$C:$C,0)))</f>
        <v>industry-ag-main.html#eff-stds</v>
      </c>
      <c r="R1392" s="363" t="str">
        <f>IF(ISBLANK(INDEX('Policy Characteristics'!L:L,MATCH($C1392,'Policy Characteristics'!$C:$C,0))),"",INDEX('Policy Characteristics'!L:L,MATCH($C1392,'Policy Characteristics'!$C:$C,0)))</f>
        <v>industry-energy-efficiency-standards.html</v>
      </c>
    </row>
    <row r="1393" spans="1:18" s="363" customFormat="1" ht="19.95" customHeight="1">
      <c r="A1393" s="363" t="str">
        <f>IF(ISBLANK(INDEX('Policy Characteristics'!A:A,MATCH($C1393,'Policy Characteristics'!$C:$C,0))),"",INDEX('Policy Characteristics'!A:A,MATCH($C1393,'Policy Characteristics'!$C:$C,0)))</f>
        <v>Industry</v>
      </c>
      <c r="B1393" s="375" t="str">
        <f>IF(ISBLANK(INDEX('Policy Characteristics'!B:B,MATCH($C1393,'Policy Characteristics'!$C:$C,0))),"",INDEX('Policy Characteristics'!B:B,MATCH($C1393,'Policy Characteristics'!$C:$C,0)))</f>
        <v>Industry Energy Efficiency Standards</v>
      </c>
      <c r="C1393" s="363" t="str">
        <f t="shared" si="50"/>
        <v>Percentage Improvement in Eqpt Efficiency Standards above BAU</v>
      </c>
      <c r="D1393" s="356" t="s">
        <v>859</v>
      </c>
      <c r="E1393" s="255" t="s">
        <v>930</v>
      </c>
      <c r="F1393" t="s">
        <v>860</v>
      </c>
      <c r="G1393" s="255" t="s">
        <v>931</v>
      </c>
      <c r="H1393" s="18">
        <v>1036</v>
      </c>
      <c r="I1393" s="376" t="s">
        <v>731</v>
      </c>
      <c r="J1393" s="377" t="str">
        <f>IF(ISBLANK(INDEX('Policy Characteristics'!D:D,MATCH($C1393,'Policy Characteristics'!$C:$C,0))),"",INDEX('Policy Characteristics'!D:D,MATCH($C1393,'Policy Characteristics'!$C:$C,0)))</f>
        <v>Industry Energy Efficiency Standards</v>
      </c>
      <c r="K1393" s="363"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63" t="str">
        <f>IF(ISBLANK(INDEX('Policy Characteristics'!I:I,MATCH($C1393,'Policy Characteristics'!$C:$C,0))),"",INDEX('Policy Characteristics'!I:I,MATCH($C1393,'Policy Characteristics'!$C:$C,0)))</f>
        <v>% reduction in energy use</v>
      </c>
      <c r="P1393" s="363"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63" t="str">
        <f>IF(ISBLANK(INDEX('Policy Characteristics'!K:K,MATCH($C1393,'Policy Characteristics'!$C:$C,0))),"",INDEX('Policy Characteristics'!K:K,MATCH($C1393,'Policy Characteristics'!$C:$C,0)))</f>
        <v>industry-ag-main.html#eff-stds</v>
      </c>
      <c r="R1393" s="363" t="str">
        <f>IF(ISBLANK(INDEX('Policy Characteristics'!L:L,MATCH($C1393,'Policy Characteristics'!$C:$C,0))),"",INDEX('Policy Characteristics'!L:L,MATCH($C1393,'Policy Characteristics'!$C:$C,0)))</f>
        <v>industry-energy-efficiency-standards.html</v>
      </c>
    </row>
    <row r="1394" spans="1:18" s="363" customFormat="1" ht="19.95" customHeight="1">
      <c r="A1394" s="363" t="str">
        <f>IF(ISBLANK(INDEX('Policy Characteristics'!A:A,MATCH($C1394,'Policy Characteristics'!$C:$C,0))),"",INDEX('Policy Characteristics'!A:A,MATCH($C1394,'Policy Characteristics'!$C:$C,0)))</f>
        <v>Industry</v>
      </c>
      <c r="B1394" s="375" t="str">
        <f>IF(ISBLANK(INDEX('Policy Characteristics'!B:B,MATCH($C1394,'Policy Characteristics'!$C:$C,0))),"",INDEX('Policy Characteristics'!B:B,MATCH($C1394,'Policy Characteristics'!$C:$C,0)))</f>
        <v>Industry Energy Efficiency Standards</v>
      </c>
      <c r="C1394" s="363" t="str">
        <f t="shared" si="50"/>
        <v>Percentage Improvement in Eqpt Efficiency Standards above BAU</v>
      </c>
      <c r="D1394" s="356" t="s">
        <v>859</v>
      </c>
      <c r="E1394" s="255" t="s">
        <v>932</v>
      </c>
      <c r="F1394" t="s">
        <v>860</v>
      </c>
      <c r="G1394" s="255" t="s">
        <v>933</v>
      </c>
      <c r="H1394" s="18">
        <v>1037</v>
      </c>
      <c r="I1394" s="376" t="s">
        <v>741</v>
      </c>
      <c r="J1394" s="377" t="str">
        <f>IF(ISBLANK(INDEX('Policy Characteristics'!D:D,MATCH($C1394,'Policy Characteristics'!$C:$C,0))),"",INDEX('Policy Characteristics'!D:D,MATCH($C1394,'Policy Characteristics'!$C:$C,0)))</f>
        <v>Industry Energy Efficiency Standards</v>
      </c>
      <c r="K1394" s="363"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63" t="str">
        <f>IF(ISBLANK(INDEX('Policy Characteristics'!I:I,MATCH($C1394,'Policy Characteristics'!$C:$C,0))),"",INDEX('Policy Characteristics'!I:I,MATCH($C1394,'Policy Characteristics'!$C:$C,0)))</f>
        <v>% reduction in energy use</v>
      </c>
      <c r="P1394" s="363"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63" t="str">
        <f>IF(ISBLANK(INDEX('Policy Characteristics'!K:K,MATCH($C1394,'Policy Characteristics'!$C:$C,0))),"",INDEX('Policy Characteristics'!K:K,MATCH($C1394,'Policy Characteristics'!$C:$C,0)))</f>
        <v>industry-ag-main.html#eff-stds</v>
      </c>
      <c r="R1394" s="363" t="str">
        <f>IF(ISBLANK(INDEX('Policy Characteristics'!L:L,MATCH($C1394,'Policy Characteristics'!$C:$C,0))),"",INDEX('Policy Characteristics'!L:L,MATCH($C1394,'Policy Characteristics'!$C:$C,0)))</f>
        <v>industry-energy-efficiency-standards.html</v>
      </c>
    </row>
    <row r="1395" spans="1:18" s="363" customFormat="1" ht="19.95" customHeight="1">
      <c r="A1395" s="363" t="str">
        <f>IF(ISBLANK(INDEX('Policy Characteristics'!A:A,MATCH($C1395,'Policy Characteristics'!$C:$C,0))),"",INDEX('Policy Characteristics'!A:A,MATCH($C1395,'Policy Characteristics'!$C:$C,0)))</f>
        <v>Industry</v>
      </c>
      <c r="B1395" s="375" t="str">
        <f>IF(ISBLANK(INDEX('Policy Characteristics'!B:B,MATCH($C1395,'Policy Characteristics'!$C:$C,0))),"",INDEX('Policy Characteristics'!B:B,MATCH($C1395,'Policy Characteristics'!$C:$C,0)))</f>
        <v>Industry Energy Efficiency Standards</v>
      </c>
      <c r="C1395" s="363" t="str">
        <f t="shared" si="50"/>
        <v>Percentage Improvement in Eqpt Efficiency Standards above BAU</v>
      </c>
      <c r="D1395" s="356" t="s">
        <v>861</v>
      </c>
      <c r="E1395" s="255" t="s">
        <v>914</v>
      </c>
      <c r="F1395" t="s">
        <v>862</v>
      </c>
      <c r="G1395" s="255" t="s">
        <v>915</v>
      </c>
      <c r="H1395" s="18">
        <v>1038</v>
      </c>
      <c r="I1395" s="376" t="s">
        <v>731</v>
      </c>
      <c r="J1395" s="377" t="str">
        <f>IF(ISBLANK(INDEX('Policy Characteristics'!D:D,MATCH($C1395,'Policy Characteristics'!$C:$C,0))),"",INDEX('Policy Characteristics'!D:D,MATCH($C1395,'Policy Characteristics'!$C:$C,0)))</f>
        <v>Industry Energy Efficiency Standards</v>
      </c>
      <c r="K1395" s="363"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63" t="str">
        <f>IF(ISBLANK(INDEX('Policy Characteristics'!I:I,MATCH($C1395,'Policy Characteristics'!$C:$C,0))),"",INDEX('Policy Characteristics'!I:I,MATCH($C1395,'Policy Characteristics'!$C:$C,0)))</f>
        <v>% reduction in energy use</v>
      </c>
      <c r="P1395" s="363"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63" t="str">
        <f>IF(ISBLANK(INDEX('Policy Characteristics'!K:K,MATCH($C1395,'Policy Characteristics'!$C:$C,0))),"",INDEX('Policy Characteristics'!K:K,MATCH($C1395,'Policy Characteristics'!$C:$C,0)))</f>
        <v>industry-ag-main.html#eff-stds</v>
      </c>
      <c r="R1395" s="363" t="str">
        <f>IF(ISBLANK(INDEX('Policy Characteristics'!L:L,MATCH($C1395,'Policy Characteristics'!$C:$C,0))),"",INDEX('Policy Characteristics'!L:L,MATCH($C1395,'Policy Characteristics'!$C:$C,0)))</f>
        <v>industry-energy-efficiency-standards.html</v>
      </c>
    </row>
    <row r="1396" spans="1:18" s="363" customFormat="1" ht="19.95" customHeight="1">
      <c r="A1396" s="363" t="str">
        <f>IF(ISBLANK(INDEX('Policy Characteristics'!A:A,MATCH($C1396,'Policy Characteristics'!$C:$C,0))),"",INDEX('Policy Characteristics'!A:A,MATCH($C1396,'Policy Characteristics'!$C:$C,0)))</f>
        <v>Industry</v>
      </c>
      <c r="B1396" s="375" t="str">
        <f>IF(ISBLANK(INDEX('Policy Characteristics'!B:B,MATCH($C1396,'Policy Characteristics'!$C:$C,0))),"",INDEX('Policy Characteristics'!B:B,MATCH($C1396,'Policy Characteristics'!$C:$C,0)))</f>
        <v>Industry Energy Efficiency Standards</v>
      </c>
      <c r="C1396" s="363" t="str">
        <f t="shared" si="50"/>
        <v>Percentage Improvement in Eqpt Efficiency Standards above BAU</v>
      </c>
      <c r="D1396" s="356" t="s">
        <v>861</v>
      </c>
      <c r="E1396" s="255" t="s">
        <v>916</v>
      </c>
      <c r="F1396" t="s">
        <v>862</v>
      </c>
      <c r="G1396" s="255" t="s">
        <v>917</v>
      </c>
      <c r="H1396" s="18">
        <v>1039</v>
      </c>
      <c r="I1396" s="376" t="s">
        <v>731</v>
      </c>
      <c r="J1396" s="377" t="str">
        <f>IF(ISBLANK(INDEX('Policy Characteristics'!D:D,MATCH($C1396,'Policy Characteristics'!$C:$C,0))),"",INDEX('Policy Characteristics'!D:D,MATCH($C1396,'Policy Characteristics'!$C:$C,0)))</f>
        <v>Industry Energy Efficiency Standards</v>
      </c>
      <c r="K1396" s="363"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63" t="str">
        <f>IF(ISBLANK(INDEX('Policy Characteristics'!I:I,MATCH($C1396,'Policy Characteristics'!$C:$C,0))),"",INDEX('Policy Characteristics'!I:I,MATCH($C1396,'Policy Characteristics'!$C:$C,0)))</f>
        <v>% reduction in energy use</v>
      </c>
      <c r="P1396" s="363"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63" t="str">
        <f>IF(ISBLANK(INDEX('Policy Characteristics'!K:K,MATCH($C1396,'Policy Characteristics'!$C:$C,0))),"",INDEX('Policy Characteristics'!K:K,MATCH($C1396,'Policy Characteristics'!$C:$C,0)))</f>
        <v>industry-ag-main.html#eff-stds</v>
      </c>
      <c r="R1396" s="363" t="str">
        <f>IF(ISBLANK(INDEX('Policy Characteristics'!L:L,MATCH($C1396,'Policy Characteristics'!$C:$C,0))),"",INDEX('Policy Characteristics'!L:L,MATCH($C1396,'Policy Characteristics'!$C:$C,0)))</f>
        <v>industry-energy-efficiency-standards.html</v>
      </c>
    </row>
    <row r="1397" spans="1:18" s="363" customFormat="1" ht="19.95" customHeight="1">
      <c r="A1397" s="363" t="str">
        <f>IF(ISBLANK(INDEX('Policy Characteristics'!A:A,MATCH($C1397,'Policy Characteristics'!$C:$C,0))),"",INDEX('Policy Characteristics'!A:A,MATCH($C1397,'Policy Characteristics'!$C:$C,0)))</f>
        <v>Industry</v>
      </c>
      <c r="B1397" s="375" t="str">
        <f>IF(ISBLANK(INDEX('Policy Characteristics'!B:B,MATCH($C1397,'Policy Characteristics'!$C:$C,0))),"",INDEX('Policy Characteristics'!B:B,MATCH($C1397,'Policy Characteristics'!$C:$C,0)))</f>
        <v>Industry Energy Efficiency Standards</v>
      </c>
      <c r="C1397" s="363" t="str">
        <f t="shared" si="50"/>
        <v>Percentage Improvement in Eqpt Efficiency Standards above BAU</v>
      </c>
      <c r="D1397" s="356" t="s">
        <v>861</v>
      </c>
      <c r="E1397" s="255" t="s">
        <v>918</v>
      </c>
      <c r="F1397" t="s">
        <v>862</v>
      </c>
      <c r="G1397" s="255" t="s">
        <v>919</v>
      </c>
      <c r="H1397" s="18">
        <v>1040</v>
      </c>
      <c r="I1397" s="376" t="s">
        <v>731</v>
      </c>
      <c r="J1397" s="377" t="str">
        <f>IF(ISBLANK(INDEX('Policy Characteristics'!D:D,MATCH($C1397,'Policy Characteristics'!$C:$C,0))),"",INDEX('Policy Characteristics'!D:D,MATCH($C1397,'Policy Characteristics'!$C:$C,0)))</f>
        <v>Industry Energy Efficiency Standards</v>
      </c>
      <c r="K1397" s="363"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63" t="str">
        <f>IF(ISBLANK(INDEX('Policy Characteristics'!I:I,MATCH($C1397,'Policy Characteristics'!$C:$C,0))),"",INDEX('Policy Characteristics'!I:I,MATCH($C1397,'Policy Characteristics'!$C:$C,0)))</f>
        <v>% reduction in energy use</v>
      </c>
      <c r="P1397" s="363"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63" t="str">
        <f>IF(ISBLANK(INDEX('Policy Characteristics'!K:K,MATCH($C1397,'Policy Characteristics'!$C:$C,0))),"",INDEX('Policy Characteristics'!K:K,MATCH($C1397,'Policy Characteristics'!$C:$C,0)))</f>
        <v>industry-ag-main.html#eff-stds</v>
      </c>
      <c r="R1397" s="363" t="str">
        <f>IF(ISBLANK(INDEX('Policy Characteristics'!L:L,MATCH($C1397,'Policy Characteristics'!$C:$C,0))),"",INDEX('Policy Characteristics'!L:L,MATCH($C1397,'Policy Characteristics'!$C:$C,0)))</f>
        <v>industry-energy-efficiency-standards.html</v>
      </c>
    </row>
    <row r="1398" spans="1:18" s="363" customFormat="1" ht="19.95" customHeight="1">
      <c r="A1398" s="363" t="str">
        <f>IF(ISBLANK(INDEX('Policy Characteristics'!A:A,MATCH($C1398,'Policy Characteristics'!$C:$C,0))),"",INDEX('Policy Characteristics'!A:A,MATCH($C1398,'Policy Characteristics'!$C:$C,0)))</f>
        <v>Industry</v>
      </c>
      <c r="B1398" s="375" t="str">
        <f>IF(ISBLANK(INDEX('Policy Characteristics'!B:B,MATCH($C1398,'Policy Characteristics'!$C:$C,0))),"",INDEX('Policy Characteristics'!B:B,MATCH($C1398,'Policy Characteristics'!$C:$C,0)))</f>
        <v>Industry Energy Efficiency Standards</v>
      </c>
      <c r="C1398" s="363" t="str">
        <f t="shared" si="50"/>
        <v>Percentage Improvement in Eqpt Efficiency Standards above BAU</v>
      </c>
      <c r="D1398" s="356" t="s">
        <v>861</v>
      </c>
      <c r="E1398" s="255" t="s">
        <v>920</v>
      </c>
      <c r="F1398" t="s">
        <v>862</v>
      </c>
      <c r="G1398" s="255" t="s">
        <v>921</v>
      </c>
      <c r="H1398" s="18">
        <v>1041</v>
      </c>
      <c r="I1398" s="376" t="s">
        <v>731</v>
      </c>
      <c r="J1398" s="377" t="str">
        <f>IF(ISBLANK(INDEX('Policy Characteristics'!D:D,MATCH($C1398,'Policy Characteristics'!$C:$C,0))),"",INDEX('Policy Characteristics'!D:D,MATCH($C1398,'Policy Characteristics'!$C:$C,0)))</f>
        <v>Industry Energy Efficiency Standards</v>
      </c>
      <c r="K1398" s="363"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63" t="str">
        <f>IF(ISBLANK(INDEX('Policy Characteristics'!I:I,MATCH($C1398,'Policy Characteristics'!$C:$C,0))),"",INDEX('Policy Characteristics'!I:I,MATCH($C1398,'Policy Characteristics'!$C:$C,0)))</f>
        <v>% reduction in energy use</v>
      </c>
      <c r="P1398" s="363"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63" t="str">
        <f>IF(ISBLANK(INDEX('Policy Characteristics'!K:K,MATCH($C1398,'Policy Characteristics'!$C:$C,0))),"",INDEX('Policy Characteristics'!K:K,MATCH($C1398,'Policy Characteristics'!$C:$C,0)))</f>
        <v>industry-ag-main.html#eff-stds</v>
      </c>
      <c r="R1398" s="363" t="str">
        <f>IF(ISBLANK(INDEX('Policy Characteristics'!L:L,MATCH($C1398,'Policy Characteristics'!$C:$C,0))),"",INDEX('Policy Characteristics'!L:L,MATCH($C1398,'Policy Characteristics'!$C:$C,0)))</f>
        <v>industry-energy-efficiency-standards.html</v>
      </c>
    </row>
    <row r="1399" spans="1:18" s="363" customFormat="1" ht="19.95" customHeight="1">
      <c r="A1399" s="363" t="str">
        <f>IF(ISBLANK(INDEX('Policy Characteristics'!A:A,MATCH($C1399,'Policy Characteristics'!$C:$C,0))),"",INDEX('Policy Characteristics'!A:A,MATCH($C1399,'Policy Characteristics'!$C:$C,0)))</f>
        <v>Industry</v>
      </c>
      <c r="B1399" s="375" t="str">
        <f>IF(ISBLANK(INDEX('Policy Characteristics'!B:B,MATCH($C1399,'Policy Characteristics'!$C:$C,0))),"",INDEX('Policy Characteristics'!B:B,MATCH($C1399,'Policy Characteristics'!$C:$C,0)))</f>
        <v>Industry Energy Efficiency Standards</v>
      </c>
      <c r="C1399" s="363" t="str">
        <f t="shared" si="50"/>
        <v>Percentage Improvement in Eqpt Efficiency Standards above BAU</v>
      </c>
      <c r="D1399" s="356" t="s">
        <v>861</v>
      </c>
      <c r="E1399" s="255" t="s">
        <v>922</v>
      </c>
      <c r="F1399" t="s">
        <v>862</v>
      </c>
      <c r="G1399" s="255" t="s">
        <v>923</v>
      </c>
      <c r="H1399" s="18">
        <v>1042</v>
      </c>
      <c r="I1399" s="376" t="s">
        <v>741</v>
      </c>
      <c r="J1399" s="377" t="str">
        <f>IF(ISBLANK(INDEX('Policy Characteristics'!D:D,MATCH($C1399,'Policy Characteristics'!$C:$C,0))),"",INDEX('Policy Characteristics'!D:D,MATCH($C1399,'Policy Characteristics'!$C:$C,0)))</f>
        <v>Industry Energy Efficiency Standards</v>
      </c>
      <c r="K1399" s="363"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63" t="str">
        <f>IF(ISBLANK(INDEX('Policy Characteristics'!I:I,MATCH($C1399,'Policy Characteristics'!$C:$C,0))),"",INDEX('Policy Characteristics'!I:I,MATCH($C1399,'Policy Characteristics'!$C:$C,0)))</f>
        <v>% reduction in energy use</v>
      </c>
      <c r="P1399" s="363"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63" t="str">
        <f>IF(ISBLANK(INDEX('Policy Characteristics'!K:K,MATCH($C1399,'Policy Characteristics'!$C:$C,0))),"",INDEX('Policy Characteristics'!K:K,MATCH($C1399,'Policy Characteristics'!$C:$C,0)))</f>
        <v>industry-ag-main.html#eff-stds</v>
      </c>
      <c r="R1399" s="363" t="str">
        <f>IF(ISBLANK(INDEX('Policy Characteristics'!L:L,MATCH($C1399,'Policy Characteristics'!$C:$C,0))),"",INDEX('Policy Characteristics'!L:L,MATCH($C1399,'Policy Characteristics'!$C:$C,0)))</f>
        <v>industry-energy-efficiency-standards.html</v>
      </c>
    </row>
    <row r="1400" spans="1:18" s="363" customFormat="1" ht="19.95" customHeight="1">
      <c r="A1400" s="363" t="str">
        <f>IF(ISBLANK(INDEX('Policy Characteristics'!A:A,MATCH($C1400,'Policy Characteristics'!$C:$C,0))),"",INDEX('Policy Characteristics'!A:A,MATCH($C1400,'Policy Characteristics'!$C:$C,0)))</f>
        <v>Industry</v>
      </c>
      <c r="B1400" s="375" t="str">
        <f>IF(ISBLANK(INDEX('Policy Characteristics'!B:B,MATCH($C1400,'Policy Characteristics'!$C:$C,0))),"",INDEX('Policy Characteristics'!B:B,MATCH($C1400,'Policy Characteristics'!$C:$C,0)))</f>
        <v>Industry Energy Efficiency Standards</v>
      </c>
      <c r="C1400" s="363" t="str">
        <f t="shared" si="50"/>
        <v>Percentage Improvement in Eqpt Efficiency Standards above BAU</v>
      </c>
      <c r="D1400" s="356" t="s">
        <v>861</v>
      </c>
      <c r="E1400" s="255" t="s">
        <v>924</v>
      </c>
      <c r="F1400" t="s">
        <v>862</v>
      </c>
      <c r="G1400" s="255" t="s">
        <v>925</v>
      </c>
      <c r="H1400" s="18">
        <v>1043</v>
      </c>
      <c r="I1400" s="376" t="s">
        <v>741</v>
      </c>
      <c r="J1400" s="377" t="str">
        <f>IF(ISBLANK(INDEX('Policy Characteristics'!D:D,MATCH($C1400,'Policy Characteristics'!$C:$C,0))),"",INDEX('Policy Characteristics'!D:D,MATCH($C1400,'Policy Characteristics'!$C:$C,0)))</f>
        <v>Industry Energy Efficiency Standards</v>
      </c>
      <c r="K1400" s="363"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63" t="str">
        <f>IF(ISBLANK(INDEX('Policy Characteristics'!I:I,MATCH($C1400,'Policy Characteristics'!$C:$C,0))),"",INDEX('Policy Characteristics'!I:I,MATCH($C1400,'Policy Characteristics'!$C:$C,0)))</f>
        <v>% reduction in energy use</v>
      </c>
      <c r="P1400" s="363"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63" t="str">
        <f>IF(ISBLANK(INDEX('Policy Characteristics'!K:K,MATCH($C1400,'Policy Characteristics'!$C:$C,0))),"",INDEX('Policy Characteristics'!K:K,MATCH($C1400,'Policy Characteristics'!$C:$C,0)))</f>
        <v>industry-ag-main.html#eff-stds</v>
      </c>
      <c r="R1400" s="363" t="str">
        <f>IF(ISBLANK(INDEX('Policy Characteristics'!L:L,MATCH($C1400,'Policy Characteristics'!$C:$C,0))),"",INDEX('Policy Characteristics'!L:L,MATCH($C1400,'Policy Characteristics'!$C:$C,0)))</f>
        <v>industry-energy-efficiency-standards.html</v>
      </c>
    </row>
    <row r="1401" spans="1:18" s="363" customFormat="1" ht="19.95" customHeight="1">
      <c r="A1401" s="363" t="str">
        <f>IF(ISBLANK(INDEX('Policy Characteristics'!A:A,MATCH($C1401,'Policy Characteristics'!$C:$C,0))),"",INDEX('Policy Characteristics'!A:A,MATCH($C1401,'Policy Characteristics'!$C:$C,0)))</f>
        <v>Industry</v>
      </c>
      <c r="B1401" s="375" t="str">
        <f>IF(ISBLANK(INDEX('Policy Characteristics'!B:B,MATCH($C1401,'Policy Characteristics'!$C:$C,0))),"",INDEX('Policy Characteristics'!B:B,MATCH($C1401,'Policy Characteristics'!$C:$C,0)))</f>
        <v>Industry Energy Efficiency Standards</v>
      </c>
      <c r="C1401" s="363" t="str">
        <f t="shared" si="50"/>
        <v>Percentage Improvement in Eqpt Efficiency Standards above BAU</v>
      </c>
      <c r="D1401" s="356" t="s">
        <v>861</v>
      </c>
      <c r="E1401" s="255" t="s">
        <v>926</v>
      </c>
      <c r="F1401" t="s">
        <v>862</v>
      </c>
      <c r="G1401" s="255" t="s">
        <v>927</v>
      </c>
      <c r="H1401" s="18">
        <v>1044</v>
      </c>
      <c r="I1401" s="376" t="s">
        <v>731</v>
      </c>
      <c r="J1401" s="377" t="str">
        <f>IF(ISBLANK(INDEX('Policy Characteristics'!D:D,MATCH($C1401,'Policy Characteristics'!$C:$C,0))),"",INDEX('Policy Characteristics'!D:D,MATCH($C1401,'Policy Characteristics'!$C:$C,0)))</f>
        <v>Industry Energy Efficiency Standards</v>
      </c>
      <c r="K1401" s="363"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63" t="str">
        <f>IF(ISBLANK(INDEX('Policy Characteristics'!I:I,MATCH($C1401,'Policy Characteristics'!$C:$C,0))),"",INDEX('Policy Characteristics'!I:I,MATCH($C1401,'Policy Characteristics'!$C:$C,0)))</f>
        <v>% reduction in energy use</v>
      </c>
      <c r="P1401" s="363"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63" t="str">
        <f>IF(ISBLANK(INDEX('Policy Characteristics'!K:K,MATCH($C1401,'Policy Characteristics'!$C:$C,0))),"",INDEX('Policy Characteristics'!K:K,MATCH($C1401,'Policy Characteristics'!$C:$C,0)))</f>
        <v>industry-ag-main.html#eff-stds</v>
      </c>
      <c r="R1401" s="363" t="str">
        <f>IF(ISBLANK(INDEX('Policy Characteristics'!L:L,MATCH($C1401,'Policy Characteristics'!$C:$C,0))),"",INDEX('Policy Characteristics'!L:L,MATCH($C1401,'Policy Characteristics'!$C:$C,0)))</f>
        <v>industry-energy-efficiency-standards.html</v>
      </c>
    </row>
    <row r="1402" spans="1:18" s="363" customFormat="1" ht="19.95" customHeight="1">
      <c r="A1402" s="363" t="str">
        <f>IF(ISBLANK(INDEX('Policy Characteristics'!A:A,MATCH($C1402,'Policy Characteristics'!$C:$C,0))),"",INDEX('Policy Characteristics'!A:A,MATCH($C1402,'Policy Characteristics'!$C:$C,0)))</f>
        <v>Industry</v>
      </c>
      <c r="B1402" s="375" t="str">
        <f>IF(ISBLANK(INDEX('Policy Characteristics'!B:B,MATCH($C1402,'Policy Characteristics'!$C:$C,0))),"",INDEX('Policy Characteristics'!B:B,MATCH($C1402,'Policy Characteristics'!$C:$C,0)))</f>
        <v>Industry Energy Efficiency Standards</v>
      </c>
      <c r="C1402" s="363" t="str">
        <f t="shared" si="50"/>
        <v>Percentage Improvement in Eqpt Efficiency Standards above BAU</v>
      </c>
      <c r="D1402" s="356" t="s">
        <v>861</v>
      </c>
      <c r="E1402" s="255" t="s">
        <v>928</v>
      </c>
      <c r="F1402" t="s">
        <v>862</v>
      </c>
      <c r="G1402" s="255" t="s">
        <v>929</v>
      </c>
      <c r="H1402" s="18">
        <v>1045</v>
      </c>
      <c r="I1402" s="376" t="s">
        <v>741</v>
      </c>
      <c r="J1402" s="377" t="str">
        <f>IF(ISBLANK(INDEX('Policy Characteristics'!D:D,MATCH($C1402,'Policy Characteristics'!$C:$C,0))),"",INDEX('Policy Characteristics'!D:D,MATCH($C1402,'Policy Characteristics'!$C:$C,0)))</f>
        <v>Industry Energy Efficiency Standards</v>
      </c>
      <c r="K1402" s="363"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63" t="str">
        <f>IF(ISBLANK(INDEX('Policy Characteristics'!I:I,MATCH($C1402,'Policy Characteristics'!$C:$C,0))),"",INDEX('Policy Characteristics'!I:I,MATCH($C1402,'Policy Characteristics'!$C:$C,0)))</f>
        <v>% reduction in energy use</v>
      </c>
      <c r="P1402" s="363"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63" t="str">
        <f>IF(ISBLANK(INDEX('Policy Characteristics'!K:K,MATCH($C1402,'Policy Characteristics'!$C:$C,0))),"",INDEX('Policy Characteristics'!K:K,MATCH($C1402,'Policy Characteristics'!$C:$C,0)))</f>
        <v>industry-ag-main.html#eff-stds</v>
      </c>
      <c r="R1402" s="363" t="str">
        <f>IF(ISBLANK(INDEX('Policy Characteristics'!L:L,MATCH($C1402,'Policy Characteristics'!$C:$C,0))),"",INDEX('Policy Characteristics'!L:L,MATCH($C1402,'Policy Characteristics'!$C:$C,0)))</f>
        <v>industry-energy-efficiency-standards.html</v>
      </c>
    </row>
    <row r="1403" spans="1:18" s="363" customFormat="1" ht="19.95" customHeight="1">
      <c r="A1403" s="363" t="str">
        <f>IF(ISBLANK(INDEX('Policy Characteristics'!A:A,MATCH($C1403,'Policy Characteristics'!$C:$C,0))),"",INDEX('Policy Characteristics'!A:A,MATCH($C1403,'Policy Characteristics'!$C:$C,0)))</f>
        <v>Industry</v>
      </c>
      <c r="B1403" s="375" t="str">
        <f>IF(ISBLANK(INDEX('Policy Characteristics'!B:B,MATCH($C1403,'Policy Characteristics'!$C:$C,0))),"",INDEX('Policy Characteristics'!B:B,MATCH($C1403,'Policy Characteristics'!$C:$C,0)))</f>
        <v>Industry Energy Efficiency Standards</v>
      </c>
      <c r="C1403" s="363" t="str">
        <f t="shared" si="50"/>
        <v>Percentage Improvement in Eqpt Efficiency Standards above BAU</v>
      </c>
      <c r="D1403" s="356" t="s">
        <v>861</v>
      </c>
      <c r="E1403" s="255" t="s">
        <v>930</v>
      </c>
      <c r="F1403" t="s">
        <v>862</v>
      </c>
      <c r="G1403" s="255" t="s">
        <v>931</v>
      </c>
      <c r="H1403" s="18">
        <v>1046</v>
      </c>
      <c r="I1403" s="376" t="s">
        <v>741</v>
      </c>
      <c r="J1403" s="377" t="str">
        <f>IF(ISBLANK(INDEX('Policy Characteristics'!D:D,MATCH($C1403,'Policy Characteristics'!$C:$C,0))),"",INDEX('Policy Characteristics'!D:D,MATCH($C1403,'Policy Characteristics'!$C:$C,0)))</f>
        <v>Industry Energy Efficiency Standards</v>
      </c>
      <c r="K1403" s="363"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63" t="str">
        <f>IF(ISBLANK(INDEX('Policy Characteristics'!I:I,MATCH($C1403,'Policy Characteristics'!$C:$C,0))),"",INDEX('Policy Characteristics'!I:I,MATCH($C1403,'Policy Characteristics'!$C:$C,0)))</f>
        <v>% reduction in energy use</v>
      </c>
      <c r="P1403" s="363"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63" t="str">
        <f>IF(ISBLANK(INDEX('Policy Characteristics'!K:K,MATCH($C1403,'Policy Characteristics'!$C:$C,0))),"",INDEX('Policy Characteristics'!K:K,MATCH($C1403,'Policy Characteristics'!$C:$C,0)))</f>
        <v>industry-ag-main.html#eff-stds</v>
      </c>
      <c r="R1403" s="363" t="str">
        <f>IF(ISBLANK(INDEX('Policy Characteristics'!L:L,MATCH($C1403,'Policy Characteristics'!$C:$C,0))),"",INDEX('Policy Characteristics'!L:L,MATCH($C1403,'Policy Characteristics'!$C:$C,0)))</f>
        <v>industry-energy-efficiency-standards.html</v>
      </c>
    </row>
    <row r="1404" spans="1:18" s="363" customFormat="1" ht="19.95" customHeight="1">
      <c r="A1404" s="363" t="str">
        <f>IF(ISBLANK(INDEX('Policy Characteristics'!A:A,MATCH($C1404,'Policy Characteristics'!$C:$C,0))),"",INDEX('Policy Characteristics'!A:A,MATCH($C1404,'Policy Characteristics'!$C:$C,0)))</f>
        <v>Industry</v>
      </c>
      <c r="B1404" s="375" t="str">
        <f>IF(ISBLANK(INDEX('Policy Characteristics'!B:B,MATCH($C1404,'Policy Characteristics'!$C:$C,0))),"",INDEX('Policy Characteristics'!B:B,MATCH($C1404,'Policy Characteristics'!$C:$C,0)))</f>
        <v>Industry Energy Efficiency Standards</v>
      </c>
      <c r="C1404" s="363" t="str">
        <f t="shared" si="50"/>
        <v>Percentage Improvement in Eqpt Efficiency Standards above BAU</v>
      </c>
      <c r="D1404" s="356" t="s">
        <v>861</v>
      </c>
      <c r="E1404" s="255" t="s">
        <v>932</v>
      </c>
      <c r="F1404" t="s">
        <v>862</v>
      </c>
      <c r="G1404" s="255" t="s">
        <v>933</v>
      </c>
      <c r="H1404" s="18">
        <v>1047</v>
      </c>
      <c r="I1404" s="376" t="s">
        <v>741</v>
      </c>
      <c r="J1404" s="377" t="str">
        <f>IF(ISBLANK(INDEX('Policy Characteristics'!D:D,MATCH($C1404,'Policy Characteristics'!$C:$C,0))),"",INDEX('Policy Characteristics'!D:D,MATCH($C1404,'Policy Characteristics'!$C:$C,0)))</f>
        <v>Industry Energy Efficiency Standards</v>
      </c>
      <c r="K1404" s="363"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63" t="str">
        <f>IF(ISBLANK(INDEX('Policy Characteristics'!I:I,MATCH($C1404,'Policy Characteristics'!$C:$C,0))),"",INDEX('Policy Characteristics'!I:I,MATCH($C1404,'Policy Characteristics'!$C:$C,0)))</f>
        <v>% reduction in energy use</v>
      </c>
      <c r="P1404" s="363"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63" t="str">
        <f>IF(ISBLANK(INDEX('Policy Characteristics'!K:K,MATCH($C1404,'Policy Characteristics'!$C:$C,0))),"",INDEX('Policy Characteristics'!K:K,MATCH($C1404,'Policy Characteristics'!$C:$C,0)))</f>
        <v>industry-ag-main.html#eff-stds</v>
      </c>
      <c r="R1404" s="363" t="str">
        <f>IF(ISBLANK(INDEX('Policy Characteristics'!L:L,MATCH($C1404,'Policy Characteristics'!$C:$C,0))),"",INDEX('Policy Characteristics'!L:L,MATCH($C1404,'Policy Characteristics'!$C:$C,0)))</f>
        <v>industry-energy-efficiency-standards.html</v>
      </c>
    </row>
    <row r="1405" spans="1:18" s="363" customFormat="1" ht="19.95" customHeight="1">
      <c r="A1405" s="363" t="str">
        <f>IF(ISBLANK(INDEX('Policy Characteristics'!A:A,MATCH($C1405,'Policy Characteristics'!$C:$C,0))),"",INDEX('Policy Characteristics'!A:A,MATCH($C1405,'Policy Characteristics'!$C:$C,0)))</f>
        <v>Industry</v>
      </c>
      <c r="B1405" s="375" t="str">
        <f>IF(ISBLANK(INDEX('Policy Characteristics'!B:B,MATCH($C1405,'Policy Characteristics'!$C:$C,0))),"",INDEX('Policy Characteristics'!B:B,MATCH($C1405,'Policy Characteristics'!$C:$C,0)))</f>
        <v>Industry Energy Efficiency Standards</v>
      </c>
      <c r="C1405" s="363" t="str">
        <f t="shared" si="50"/>
        <v>Percentage Improvement in Eqpt Efficiency Standards above BAU</v>
      </c>
      <c r="D1405" s="356" t="s">
        <v>863</v>
      </c>
      <c r="E1405" s="255" t="s">
        <v>914</v>
      </c>
      <c r="F1405" t="s">
        <v>864</v>
      </c>
      <c r="G1405" s="255" t="s">
        <v>915</v>
      </c>
      <c r="H1405" s="18">
        <v>1048</v>
      </c>
      <c r="I1405" s="376" t="s">
        <v>731</v>
      </c>
      <c r="J1405" s="377" t="str">
        <f>IF(ISBLANK(INDEX('Policy Characteristics'!D:D,MATCH($C1405,'Policy Characteristics'!$C:$C,0))),"",INDEX('Policy Characteristics'!D:D,MATCH($C1405,'Policy Characteristics'!$C:$C,0)))</f>
        <v>Industry Energy Efficiency Standards</v>
      </c>
      <c r="K1405" s="363"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63" t="str">
        <f>IF(ISBLANK(INDEX('Policy Characteristics'!I:I,MATCH($C1405,'Policy Characteristics'!$C:$C,0))),"",INDEX('Policy Characteristics'!I:I,MATCH($C1405,'Policy Characteristics'!$C:$C,0)))</f>
        <v>% reduction in energy use</v>
      </c>
      <c r="P1405" s="363"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63" t="str">
        <f>IF(ISBLANK(INDEX('Policy Characteristics'!K:K,MATCH($C1405,'Policy Characteristics'!$C:$C,0))),"",INDEX('Policy Characteristics'!K:K,MATCH($C1405,'Policy Characteristics'!$C:$C,0)))</f>
        <v>industry-ag-main.html#eff-stds</v>
      </c>
      <c r="R1405" s="363" t="str">
        <f>IF(ISBLANK(INDEX('Policy Characteristics'!L:L,MATCH($C1405,'Policy Characteristics'!$C:$C,0))),"",INDEX('Policy Characteristics'!L:L,MATCH($C1405,'Policy Characteristics'!$C:$C,0)))</f>
        <v>industry-energy-efficiency-standards.html</v>
      </c>
    </row>
    <row r="1406" spans="1:18" s="363" customFormat="1" ht="19.95" customHeight="1">
      <c r="A1406" s="363" t="str">
        <f>IF(ISBLANK(INDEX('Policy Characteristics'!A:A,MATCH($C1406,'Policy Characteristics'!$C:$C,0))),"",INDEX('Policy Characteristics'!A:A,MATCH($C1406,'Policy Characteristics'!$C:$C,0)))</f>
        <v>Industry</v>
      </c>
      <c r="B1406" s="375" t="str">
        <f>IF(ISBLANK(INDEX('Policy Characteristics'!B:B,MATCH($C1406,'Policy Characteristics'!$C:$C,0))),"",INDEX('Policy Characteristics'!B:B,MATCH($C1406,'Policy Characteristics'!$C:$C,0)))</f>
        <v>Industry Energy Efficiency Standards</v>
      </c>
      <c r="C1406" s="363" t="str">
        <f t="shared" si="50"/>
        <v>Percentage Improvement in Eqpt Efficiency Standards above BAU</v>
      </c>
      <c r="D1406" s="356" t="s">
        <v>863</v>
      </c>
      <c r="E1406" s="255" t="s">
        <v>916</v>
      </c>
      <c r="F1406" t="s">
        <v>864</v>
      </c>
      <c r="G1406" s="255" t="s">
        <v>917</v>
      </c>
      <c r="H1406" s="18">
        <v>1049</v>
      </c>
      <c r="I1406" s="376" t="s">
        <v>731</v>
      </c>
      <c r="J1406" s="377" t="str">
        <f>IF(ISBLANK(INDEX('Policy Characteristics'!D:D,MATCH($C1406,'Policy Characteristics'!$C:$C,0))),"",INDEX('Policy Characteristics'!D:D,MATCH($C1406,'Policy Characteristics'!$C:$C,0)))</f>
        <v>Industry Energy Efficiency Standards</v>
      </c>
      <c r="K1406" s="363"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63" t="str">
        <f>IF(ISBLANK(INDEX('Policy Characteristics'!I:I,MATCH($C1406,'Policy Characteristics'!$C:$C,0))),"",INDEX('Policy Characteristics'!I:I,MATCH($C1406,'Policy Characteristics'!$C:$C,0)))</f>
        <v>% reduction in energy use</v>
      </c>
      <c r="P1406" s="363"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63" t="str">
        <f>IF(ISBLANK(INDEX('Policy Characteristics'!K:K,MATCH($C1406,'Policy Characteristics'!$C:$C,0))),"",INDEX('Policy Characteristics'!K:K,MATCH($C1406,'Policy Characteristics'!$C:$C,0)))</f>
        <v>industry-ag-main.html#eff-stds</v>
      </c>
      <c r="R1406" s="363" t="str">
        <f>IF(ISBLANK(INDEX('Policy Characteristics'!L:L,MATCH($C1406,'Policy Characteristics'!$C:$C,0))),"",INDEX('Policy Characteristics'!L:L,MATCH($C1406,'Policy Characteristics'!$C:$C,0)))</f>
        <v>industry-energy-efficiency-standards.html</v>
      </c>
    </row>
    <row r="1407" spans="1:18" s="363" customFormat="1" ht="19.95" customHeight="1">
      <c r="A1407" s="363" t="str">
        <f>IF(ISBLANK(INDEX('Policy Characteristics'!A:A,MATCH($C1407,'Policy Characteristics'!$C:$C,0))),"",INDEX('Policy Characteristics'!A:A,MATCH($C1407,'Policy Characteristics'!$C:$C,0)))</f>
        <v>Industry</v>
      </c>
      <c r="B1407" s="375" t="str">
        <f>IF(ISBLANK(INDEX('Policy Characteristics'!B:B,MATCH($C1407,'Policy Characteristics'!$C:$C,0))),"",INDEX('Policy Characteristics'!B:B,MATCH($C1407,'Policy Characteristics'!$C:$C,0)))</f>
        <v>Industry Energy Efficiency Standards</v>
      </c>
      <c r="C1407" s="363" t="str">
        <f t="shared" si="50"/>
        <v>Percentage Improvement in Eqpt Efficiency Standards above BAU</v>
      </c>
      <c r="D1407" s="356" t="s">
        <v>863</v>
      </c>
      <c r="E1407" s="255" t="s">
        <v>918</v>
      </c>
      <c r="F1407" t="s">
        <v>864</v>
      </c>
      <c r="G1407" s="255" t="s">
        <v>919</v>
      </c>
      <c r="H1407" s="18">
        <v>1050</v>
      </c>
      <c r="I1407" s="376" t="s">
        <v>731</v>
      </c>
      <c r="J1407" s="377" t="str">
        <f>IF(ISBLANK(INDEX('Policy Characteristics'!D:D,MATCH($C1407,'Policy Characteristics'!$C:$C,0))),"",INDEX('Policy Characteristics'!D:D,MATCH($C1407,'Policy Characteristics'!$C:$C,0)))</f>
        <v>Industry Energy Efficiency Standards</v>
      </c>
      <c r="K1407" s="363"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63" t="str">
        <f>IF(ISBLANK(INDEX('Policy Characteristics'!I:I,MATCH($C1407,'Policy Characteristics'!$C:$C,0))),"",INDEX('Policy Characteristics'!I:I,MATCH($C1407,'Policy Characteristics'!$C:$C,0)))</f>
        <v>% reduction in energy use</v>
      </c>
      <c r="P1407" s="363"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63" t="str">
        <f>IF(ISBLANK(INDEX('Policy Characteristics'!K:K,MATCH($C1407,'Policy Characteristics'!$C:$C,0))),"",INDEX('Policy Characteristics'!K:K,MATCH($C1407,'Policy Characteristics'!$C:$C,0)))</f>
        <v>industry-ag-main.html#eff-stds</v>
      </c>
      <c r="R1407" s="363" t="str">
        <f>IF(ISBLANK(INDEX('Policy Characteristics'!L:L,MATCH($C1407,'Policy Characteristics'!$C:$C,0))),"",INDEX('Policy Characteristics'!L:L,MATCH($C1407,'Policy Characteristics'!$C:$C,0)))</f>
        <v>industry-energy-efficiency-standards.html</v>
      </c>
    </row>
    <row r="1408" spans="1:18" s="363" customFormat="1" ht="19.95" customHeight="1">
      <c r="A1408" s="363" t="str">
        <f>IF(ISBLANK(INDEX('Policy Characteristics'!A:A,MATCH($C1408,'Policy Characteristics'!$C:$C,0))),"",INDEX('Policy Characteristics'!A:A,MATCH($C1408,'Policy Characteristics'!$C:$C,0)))</f>
        <v>Industry</v>
      </c>
      <c r="B1408" s="375" t="str">
        <f>IF(ISBLANK(INDEX('Policy Characteristics'!B:B,MATCH($C1408,'Policy Characteristics'!$C:$C,0))),"",INDEX('Policy Characteristics'!B:B,MATCH($C1408,'Policy Characteristics'!$C:$C,0)))</f>
        <v>Industry Energy Efficiency Standards</v>
      </c>
      <c r="C1408" s="363" t="str">
        <f t="shared" si="50"/>
        <v>Percentage Improvement in Eqpt Efficiency Standards above BAU</v>
      </c>
      <c r="D1408" s="356" t="s">
        <v>863</v>
      </c>
      <c r="E1408" s="255" t="s">
        <v>920</v>
      </c>
      <c r="F1408" t="s">
        <v>864</v>
      </c>
      <c r="G1408" s="255" t="s">
        <v>921</v>
      </c>
      <c r="H1408" s="18">
        <v>1051</v>
      </c>
      <c r="I1408" s="376" t="s">
        <v>741</v>
      </c>
      <c r="J1408" s="377" t="str">
        <f>IF(ISBLANK(INDEX('Policy Characteristics'!D:D,MATCH($C1408,'Policy Characteristics'!$C:$C,0))),"",INDEX('Policy Characteristics'!D:D,MATCH($C1408,'Policy Characteristics'!$C:$C,0)))</f>
        <v>Industry Energy Efficiency Standards</v>
      </c>
      <c r="K1408" s="363"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63" t="str">
        <f>IF(ISBLANK(INDEX('Policy Characteristics'!I:I,MATCH($C1408,'Policy Characteristics'!$C:$C,0))),"",INDEX('Policy Characteristics'!I:I,MATCH($C1408,'Policy Characteristics'!$C:$C,0)))</f>
        <v>% reduction in energy use</v>
      </c>
      <c r="P1408" s="363"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63" t="str">
        <f>IF(ISBLANK(INDEX('Policy Characteristics'!K:K,MATCH($C1408,'Policy Characteristics'!$C:$C,0))),"",INDEX('Policy Characteristics'!K:K,MATCH($C1408,'Policy Characteristics'!$C:$C,0)))</f>
        <v>industry-ag-main.html#eff-stds</v>
      </c>
      <c r="R1408" s="363" t="str">
        <f>IF(ISBLANK(INDEX('Policy Characteristics'!L:L,MATCH($C1408,'Policy Characteristics'!$C:$C,0))),"",INDEX('Policy Characteristics'!L:L,MATCH($C1408,'Policy Characteristics'!$C:$C,0)))</f>
        <v>industry-energy-efficiency-standards.html</v>
      </c>
    </row>
    <row r="1409" spans="1:18" s="363" customFormat="1" ht="19.95" customHeight="1">
      <c r="A1409" s="363" t="str">
        <f>IF(ISBLANK(INDEX('Policy Characteristics'!A:A,MATCH($C1409,'Policy Characteristics'!$C:$C,0))),"",INDEX('Policy Characteristics'!A:A,MATCH($C1409,'Policy Characteristics'!$C:$C,0)))</f>
        <v>Industry</v>
      </c>
      <c r="B1409" s="375" t="str">
        <f>IF(ISBLANK(INDEX('Policy Characteristics'!B:B,MATCH($C1409,'Policy Characteristics'!$C:$C,0))),"",INDEX('Policy Characteristics'!B:B,MATCH($C1409,'Policy Characteristics'!$C:$C,0)))</f>
        <v>Industry Energy Efficiency Standards</v>
      </c>
      <c r="C1409" s="363" t="str">
        <f t="shared" si="50"/>
        <v>Percentage Improvement in Eqpt Efficiency Standards above BAU</v>
      </c>
      <c r="D1409" s="356" t="s">
        <v>863</v>
      </c>
      <c r="E1409" s="255" t="s">
        <v>922</v>
      </c>
      <c r="F1409" t="s">
        <v>864</v>
      </c>
      <c r="G1409" s="255" t="s">
        <v>923</v>
      </c>
      <c r="H1409" s="18">
        <v>1052</v>
      </c>
      <c r="I1409" s="376" t="s">
        <v>731</v>
      </c>
      <c r="J1409" s="377" t="str">
        <f>IF(ISBLANK(INDEX('Policy Characteristics'!D:D,MATCH($C1409,'Policy Characteristics'!$C:$C,0))),"",INDEX('Policy Characteristics'!D:D,MATCH($C1409,'Policy Characteristics'!$C:$C,0)))</f>
        <v>Industry Energy Efficiency Standards</v>
      </c>
      <c r="K1409" s="363"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63" t="str">
        <f>IF(ISBLANK(INDEX('Policy Characteristics'!I:I,MATCH($C1409,'Policy Characteristics'!$C:$C,0))),"",INDEX('Policy Characteristics'!I:I,MATCH($C1409,'Policy Characteristics'!$C:$C,0)))</f>
        <v>% reduction in energy use</v>
      </c>
      <c r="P1409" s="363"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63" t="str">
        <f>IF(ISBLANK(INDEX('Policy Characteristics'!K:K,MATCH($C1409,'Policy Characteristics'!$C:$C,0))),"",INDEX('Policy Characteristics'!K:K,MATCH($C1409,'Policy Characteristics'!$C:$C,0)))</f>
        <v>industry-ag-main.html#eff-stds</v>
      </c>
      <c r="R1409" s="363" t="str">
        <f>IF(ISBLANK(INDEX('Policy Characteristics'!L:L,MATCH($C1409,'Policy Characteristics'!$C:$C,0))),"",INDEX('Policy Characteristics'!L:L,MATCH($C1409,'Policy Characteristics'!$C:$C,0)))</f>
        <v>industry-energy-efficiency-standards.html</v>
      </c>
    </row>
    <row r="1410" spans="1:18" s="363" customFormat="1" ht="19.95" customHeight="1">
      <c r="A1410" s="363" t="str">
        <f>IF(ISBLANK(INDEX('Policy Characteristics'!A:A,MATCH($C1410,'Policy Characteristics'!$C:$C,0))),"",INDEX('Policy Characteristics'!A:A,MATCH($C1410,'Policy Characteristics'!$C:$C,0)))</f>
        <v>Industry</v>
      </c>
      <c r="B1410" s="375" t="str">
        <f>IF(ISBLANK(INDEX('Policy Characteristics'!B:B,MATCH($C1410,'Policy Characteristics'!$C:$C,0))),"",INDEX('Policy Characteristics'!B:B,MATCH($C1410,'Policy Characteristics'!$C:$C,0)))</f>
        <v>Industry Energy Efficiency Standards</v>
      </c>
      <c r="C1410" s="363" t="str">
        <f t="shared" si="50"/>
        <v>Percentage Improvement in Eqpt Efficiency Standards above BAU</v>
      </c>
      <c r="D1410" s="356" t="s">
        <v>863</v>
      </c>
      <c r="E1410" s="255" t="s">
        <v>924</v>
      </c>
      <c r="F1410" t="s">
        <v>864</v>
      </c>
      <c r="G1410" s="255" t="s">
        <v>925</v>
      </c>
      <c r="H1410" s="18">
        <v>1053</v>
      </c>
      <c r="I1410" s="376" t="s">
        <v>741</v>
      </c>
      <c r="J1410" s="377" t="str">
        <f>IF(ISBLANK(INDEX('Policy Characteristics'!D:D,MATCH($C1410,'Policy Characteristics'!$C:$C,0))),"",INDEX('Policy Characteristics'!D:D,MATCH($C1410,'Policy Characteristics'!$C:$C,0)))</f>
        <v>Industry Energy Efficiency Standards</v>
      </c>
      <c r="K1410" s="363"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63" t="str">
        <f>IF(ISBLANK(INDEX('Policy Characteristics'!I:I,MATCH($C1410,'Policy Characteristics'!$C:$C,0))),"",INDEX('Policy Characteristics'!I:I,MATCH($C1410,'Policy Characteristics'!$C:$C,0)))</f>
        <v>% reduction in energy use</v>
      </c>
      <c r="P1410" s="363"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63" t="str">
        <f>IF(ISBLANK(INDEX('Policy Characteristics'!K:K,MATCH($C1410,'Policy Characteristics'!$C:$C,0))),"",INDEX('Policy Characteristics'!K:K,MATCH($C1410,'Policy Characteristics'!$C:$C,0)))</f>
        <v>industry-ag-main.html#eff-stds</v>
      </c>
      <c r="R1410" s="363" t="str">
        <f>IF(ISBLANK(INDEX('Policy Characteristics'!L:L,MATCH($C1410,'Policy Characteristics'!$C:$C,0))),"",INDEX('Policy Characteristics'!L:L,MATCH($C1410,'Policy Characteristics'!$C:$C,0)))</f>
        <v>industry-energy-efficiency-standards.html</v>
      </c>
    </row>
    <row r="1411" spans="1:18" s="363" customFormat="1" ht="19.95" customHeight="1">
      <c r="A1411" s="363" t="str">
        <f>IF(ISBLANK(INDEX('Policy Characteristics'!A:A,MATCH($C1411,'Policy Characteristics'!$C:$C,0))),"",INDEX('Policy Characteristics'!A:A,MATCH($C1411,'Policy Characteristics'!$C:$C,0)))</f>
        <v>Industry</v>
      </c>
      <c r="B1411" s="375" t="str">
        <f>IF(ISBLANK(INDEX('Policy Characteristics'!B:B,MATCH($C1411,'Policy Characteristics'!$C:$C,0))),"",INDEX('Policy Characteristics'!B:B,MATCH($C1411,'Policy Characteristics'!$C:$C,0)))</f>
        <v>Industry Energy Efficiency Standards</v>
      </c>
      <c r="C1411" s="363" t="str">
        <f t="shared" si="50"/>
        <v>Percentage Improvement in Eqpt Efficiency Standards above BAU</v>
      </c>
      <c r="D1411" s="356" t="s">
        <v>863</v>
      </c>
      <c r="E1411" s="255" t="s">
        <v>926</v>
      </c>
      <c r="F1411" t="s">
        <v>864</v>
      </c>
      <c r="G1411" s="255" t="s">
        <v>927</v>
      </c>
      <c r="H1411" s="18">
        <v>1054</v>
      </c>
      <c r="I1411" s="376" t="s">
        <v>741</v>
      </c>
      <c r="J1411" s="377" t="str">
        <f>IF(ISBLANK(INDEX('Policy Characteristics'!D:D,MATCH($C1411,'Policy Characteristics'!$C:$C,0))),"",INDEX('Policy Characteristics'!D:D,MATCH($C1411,'Policy Characteristics'!$C:$C,0)))</f>
        <v>Industry Energy Efficiency Standards</v>
      </c>
      <c r="K1411" s="363"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63" t="str">
        <f>IF(ISBLANK(INDEX('Policy Characteristics'!I:I,MATCH($C1411,'Policy Characteristics'!$C:$C,0))),"",INDEX('Policy Characteristics'!I:I,MATCH($C1411,'Policy Characteristics'!$C:$C,0)))</f>
        <v>% reduction in energy use</v>
      </c>
      <c r="P1411" s="363"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63" t="str">
        <f>IF(ISBLANK(INDEX('Policy Characteristics'!K:K,MATCH($C1411,'Policy Characteristics'!$C:$C,0))),"",INDEX('Policy Characteristics'!K:K,MATCH($C1411,'Policy Characteristics'!$C:$C,0)))</f>
        <v>industry-ag-main.html#eff-stds</v>
      </c>
      <c r="R1411" s="363" t="str">
        <f>IF(ISBLANK(INDEX('Policy Characteristics'!L:L,MATCH($C1411,'Policy Characteristics'!$C:$C,0))),"",INDEX('Policy Characteristics'!L:L,MATCH($C1411,'Policy Characteristics'!$C:$C,0)))</f>
        <v>industry-energy-efficiency-standards.html</v>
      </c>
    </row>
    <row r="1412" spans="1:18" s="363" customFormat="1" ht="19.95" customHeight="1">
      <c r="A1412" s="363" t="str">
        <f>IF(ISBLANK(INDEX('Policy Characteristics'!A:A,MATCH($C1412,'Policy Characteristics'!$C:$C,0))),"",INDEX('Policy Characteristics'!A:A,MATCH($C1412,'Policy Characteristics'!$C:$C,0)))</f>
        <v>Industry</v>
      </c>
      <c r="B1412" s="375" t="str">
        <f>IF(ISBLANK(INDEX('Policy Characteristics'!B:B,MATCH($C1412,'Policy Characteristics'!$C:$C,0))),"",INDEX('Policy Characteristics'!B:B,MATCH($C1412,'Policy Characteristics'!$C:$C,0)))</f>
        <v>Industry Energy Efficiency Standards</v>
      </c>
      <c r="C1412" s="363" t="str">
        <f t="shared" si="50"/>
        <v>Percentage Improvement in Eqpt Efficiency Standards above BAU</v>
      </c>
      <c r="D1412" s="356" t="s">
        <v>863</v>
      </c>
      <c r="E1412" s="255" t="s">
        <v>928</v>
      </c>
      <c r="F1412" t="s">
        <v>864</v>
      </c>
      <c r="G1412" s="255" t="s">
        <v>929</v>
      </c>
      <c r="H1412" s="18">
        <v>1055</v>
      </c>
      <c r="I1412" s="376" t="s">
        <v>731</v>
      </c>
      <c r="J1412" s="377" t="str">
        <f>IF(ISBLANK(INDEX('Policy Characteristics'!D:D,MATCH($C1412,'Policy Characteristics'!$C:$C,0))),"",INDEX('Policy Characteristics'!D:D,MATCH($C1412,'Policy Characteristics'!$C:$C,0)))</f>
        <v>Industry Energy Efficiency Standards</v>
      </c>
      <c r="K1412" s="363"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63" t="str">
        <f>IF(ISBLANK(INDEX('Policy Characteristics'!I:I,MATCH($C1412,'Policy Characteristics'!$C:$C,0))),"",INDEX('Policy Characteristics'!I:I,MATCH($C1412,'Policy Characteristics'!$C:$C,0)))</f>
        <v>% reduction in energy use</v>
      </c>
      <c r="P1412" s="363"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63" t="str">
        <f>IF(ISBLANK(INDEX('Policy Characteristics'!K:K,MATCH($C1412,'Policy Characteristics'!$C:$C,0))),"",INDEX('Policy Characteristics'!K:K,MATCH($C1412,'Policy Characteristics'!$C:$C,0)))</f>
        <v>industry-ag-main.html#eff-stds</v>
      </c>
      <c r="R1412" s="363" t="str">
        <f>IF(ISBLANK(INDEX('Policy Characteristics'!L:L,MATCH($C1412,'Policy Characteristics'!$C:$C,0))),"",INDEX('Policy Characteristics'!L:L,MATCH($C1412,'Policy Characteristics'!$C:$C,0)))</f>
        <v>industry-energy-efficiency-standards.html</v>
      </c>
    </row>
    <row r="1413" spans="1:18" s="363" customFormat="1" ht="19.95" customHeight="1">
      <c r="A1413" s="363" t="str">
        <f>IF(ISBLANK(INDEX('Policy Characteristics'!A:A,MATCH($C1413,'Policy Characteristics'!$C:$C,0))),"",INDEX('Policy Characteristics'!A:A,MATCH($C1413,'Policy Characteristics'!$C:$C,0)))</f>
        <v>Industry</v>
      </c>
      <c r="B1413" s="375" t="str">
        <f>IF(ISBLANK(INDEX('Policy Characteristics'!B:B,MATCH($C1413,'Policy Characteristics'!$C:$C,0))),"",INDEX('Policy Characteristics'!B:B,MATCH($C1413,'Policy Characteristics'!$C:$C,0)))</f>
        <v>Industry Energy Efficiency Standards</v>
      </c>
      <c r="C1413" s="363" t="str">
        <f t="shared" si="50"/>
        <v>Percentage Improvement in Eqpt Efficiency Standards above BAU</v>
      </c>
      <c r="D1413" s="356" t="s">
        <v>863</v>
      </c>
      <c r="E1413" s="255" t="s">
        <v>930</v>
      </c>
      <c r="F1413" t="s">
        <v>864</v>
      </c>
      <c r="G1413" s="255" t="s">
        <v>931</v>
      </c>
      <c r="H1413" s="18">
        <v>1056</v>
      </c>
      <c r="I1413" s="376" t="s">
        <v>731</v>
      </c>
      <c r="J1413" s="377" t="str">
        <f>IF(ISBLANK(INDEX('Policy Characteristics'!D:D,MATCH($C1413,'Policy Characteristics'!$C:$C,0))),"",INDEX('Policy Characteristics'!D:D,MATCH($C1413,'Policy Characteristics'!$C:$C,0)))</f>
        <v>Industry Energy Efficiency Standards</v>
      </c>
      <c r="K1413" s="363"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63" t="str">
        <f>IF(ISBLANK(INDEX('Policy Characteristics'!I:I,MATCH($C1413,'Policy Characteristics'!$C:$C,0))),"",INDEX('Policy Characteristics'!I:I,MATCH($C1413,'Policy Characteristics'!$C:$C,0)))</f>
        <v>% reduction in energy use</v>
      </c>
      <c r="P1413" s="363"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63" t="str">
        <f>IF(ISBLANK(INDEX('Policy Characteristics'!K:K,MATCH($C1413,'Policy Characteristics'!$C:$C,0))),"",INDEX('Policy Characteristics'!K:K,MATCH($C1413,'Policy Characteristics'!$C:$C,0)))</f>
        <v>industry-ag-main.html#eff-stds</v>
      </c>
      <c r="R1413" s="363" t="str">
        <f>IF(ISBLANK(INDEX('Policy Characteristics'!L:L,MATCH($C1413,'Policy Characteristics'!$C:$C,0))),"",INDEX('Policy Characteristics'!L:L,MATCH($C1413,'Policy Characteristics'!$C:$C,0)))</f>
        <v>industry-energy-efficiency-standards.html</v>
      </c>
    </row>
    <row r="1414" spans="1:18" s="363" customFormat="1" ht="19.95" customHeight="1">
      <c r="A1414" s="363" t="str">
        <f>IF(ISBLANK(INDEX('Policy Characteristics'!A:A,MATCH($C1414,'Policy Characteristics'!$C:$C,0))),"",INDEX('Policy Characteristics'!A:A,MATCH($C1414,'Policy Characteristics'!$C:$C,0)))</f>
        <v>Industry</v>
      </c>
      <c r="B1414" s="375" t="str">
        <f>IF(ISBLANK(INDEX('Policy Characteristics'!B:B,MATCH($C1414,'Policy Characteristics'!$C:$C,0))),"",INDEX('Policy Characteristics'!B:B,MATCH($C1414,'Policy Characteristics'!$C:$C,0)))</f>
        <v>Industry Energy Efficiency Standards</v>
      </c>
      <c r="C1414" s="363" t="str">
        <f t="shared" si="50"/>
        <v>Percentage Improvement in Eqpt Efficiency Standards above BAU</v>
      </c>
      <c r="D1414" s="356" t="s">
        <v>863</v>
      </c>
      <c r="E1414" s="255" t="s">
        <v>932</v>
      </c>
      <c r="F1414" t="s">
        <v>864</v>
      </c>
      <c r="G1414" s="255" t="s">
        <v>933</v>
      </c>
      <c r="H1414" s="18">
        <v>1057</v>
      </c>
      <c r="I1414" s="376" t="s">
        <v>741</v>
      </c>
      <c r="J1414" s="377" t="str">
        <f>IF(ISBLANK(INDEX('Policy Characteristics'!D:D,MATCH($C1414,'Policy Characteristics'!$C:$C,0))),"",INDEX('Policy Characteristics'!D:D,MATCH($C1414,'Policy Characteristics'!$C:$C,0)))</f>
        <v>Industry Energy Efficiency Standards</v>
      </c>
      <c r="K1414" s="363"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63" t="str">
        <f>IF(ISBLANK(INDEX('Policy Characteristics'!I:I,MATCH($C1414,'Policy Characteristics'!$C:$C,0))),"",INDEX('Policy Characteristics'!I:I,MATCH($C1414,'Policy Characteristics'!$C:$C,0)))</f>
        <v>% reduction in energy use</v>
      </c>
      <c r="P1414" s="363"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63" t="str">
        <f>IF(ISBLANK(INDEX('Policy Characteristics'!K:K,MATCH($C1414,'Policy Characteristics'!$C:$C,0))),"",INDEX('Policy Characteristics'!K:K,MATCH($C1414,'Policy Characteristics'!$C:$C,0)))</f>
        <v>industry-ag-main.html#eff-stds</v>
      </c>
      <c r="R1414" s="363" t="str">
        <f>IF(ISBLANK(INDEX('Policy Characteristics'!L:L,MATCH($C1414,'Policy Characteristics'!$C:$C,0))),"",INDEX('Policy Characteristics'!L:L,MATCH($C1414,'Policy Characteristics'!$C:$C,0)))</f>
        <v>industry-energy-efficiency-standards.html</v>
      </c>
    </row>
    <row r="1415" spans="1:18" s="363" customFormat="1" ht="19.95" customHeight="1">
      <c r="A1415" s="363" t="str">
        <f>IF(ISBLANK(INDEX('Policy Characteristics'!A:A,MATCH($C1415,'Policy Characteristics'!$C:$C,0))),"",INDEX('Policy Characteristics'!A:A,MATCH($C1415,'Policy Characteristics'!$C:$C,0)))</f>
        <v>Industry</v>
      </c>
      <c r="B1415" s="375" t="str">
        <f>IF(ISBLANK(INDEX('Policy Characteristics'!B:B,MATCH($C1415,'Policy Characteristics'!$C:$C,0))),"",INDEX('Policy Characteristics'!B:B,MATCH($C1415,'Policy Characteristics'!$C:$C,0)))</f>
        <v>Industry Energy Efficiency Standards</v>
      </c>
      <c r="C1415" s="363" t="str">
        <f t="shared" si="50"/>
        <v>Percentage Improvement in Eqpt Efficiency Standards above BAU</v>
      </c>
      <c r="D1415" s="356" t="s">
        <v>865</v>
      </c>
      <c r="E1415" s="255" t="s">
        <v>914</v>
      </c>
      <c r="F1415" t="s">
        <v>866</v>
      </c>
      <c r="G1415" s="255" t="s">
        <v>915</v>
      </c>
      <c r="H1415" s="18">
        <v>1058</v>
      </c>
      <c r="I1415" s="376" t="s">
        <v>731</v>
      </c>
      <c r="J1415" s="377" t="str">
        <f>IF(ISBLANK(INDEX('Policy Characteristics'!D:D,MATCH($C1415,'Policy Characteristics'!$C:$C,0))),"",INDEX('Policy Characteristics'!D:D,MATCH($C1415,'Policy Characteristics'!$C:$C,0)))</f>
        <v>Industry Energy Efficiency Standards</v>
      </c>
      <c r="K1415" s="363"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63" t="str">
        <f>IF(ISBLANK(INDEX('Policy Characteristics'!I:I,MATCH($C1415,'Policy Characteristics'!$C:$C,0))),"",INDEX('Policy Characteristics'!I:I,MATCH($C1415,'Policy Characteristics'!$C:$C,0)))</f>
        <v>% reduction in energy use</v>
      </c>
      <c r="P1415" s="363"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63" t="str">
        <f>IF(ISBLANK(INDEX('Policy Characteristics'!K:K,MATCH($C1415,'Policy Characteristics'!$C:$C,0))),"",INDEX('Policy Characteristics'!K:K,MATCH($C1415,'Policy Characteristics'!$C:$C,0)))</f>
        <v>industry-ag-main.html#eff-stds</v>
      </c>
      <c r="R1415" s="363" t="str">
        <f>IF(ISBLANK(INDEX('Policy Characteristics'!L:L,MATCH($C1415,'Policy Characteristics'!$C:$C,0))),"",INDEX('Policy Characteristics'!L:L,MATCH($C1415,'Policy Characteristics'!$C:$C,0)))</f>
        <v>industry-energy-efficiency-standards.html</v>
      </c>
    </row>
    <row r="1416" spans="1:18" s="363" customFormat="1" ht="19.95" customHeight="1">
      <c r="A1416" s="363" t="str">
        <f>IF(ISBLANK(INDEX('Policy Characteristics'!A:A,MATCH($C1416,'Policy Characteristics'!$C:$C,0))),"",INDEX('Policy Characteristics'!A:A,MATCH($C1416,'Policy Characteristics'!$C:$C,0)))</f>
        <v>Industry</v>
      </c>
      <c r="B1416" s="375" t="str">
        <f>IF(ISBLANK(INDEX('Policy Characteristics'!B:B,MATCH($C1416,'Policy Characteristics'!$C:$C,0))),"",INDEX('Policy Characteristics'!B:B,MATCH($C1416,'Policy Characteristics'!$C:$C,0)))</f>
        <v>Industry Energy Efficiency Standards</v>
      </c>
      <c r="C1416" s="363" t="str">
        <f t="shared" si="50"/>
        <v>Percentage Improvement in Eqpt Efficiency Standards above BAU</v>
      </c>
      <c r="D1416" s="356" t="s">
        <v>865</v>
      </c>
      <c r="E1416" s="255" t="s">
        <v>916</v>
      </c>
      <c r="F1416" t="s">
        <v>866</v>
      </c>
      <c r="G1416" s="255" t="s">
        <v>917</v>
      </c>
      <c r="H1416" s="18">
        <v>1059</v>
      </c>
      <c r="I1416" s="376" t="s">
        <v>731</v>
      </c>
      <c r="J1416" s="377" t="str">
        <f>IF(ISBLANK(INDEX('Policy Characteristics'!D:D,MATCH($C1416,'Policy Characteristics'!$C:$C,0))),"",INDEX('Policy Characteristics'!D:D,MATCH($C1416,'Policy Characteristics'!$C:$C,0)))</f>
        <v>Industry Energy Efficiency Standards</v>
      </c>
      <c r="K1416" s="363"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63" t="str">
        <f>IF(ISBLANK(INDEX('Policy Characteristics'!I:I,MATCH($C1416,'Policy Characteristics'!$C:$C,0))),"",INDEX('Policy Characteristics'!I:I,MATCH($C1416,'Policy Characteristics'!$C:$C,0)))</f>
        <v>% reduction in energy use</v>
      </c>
      <c r="P1416" s="363"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63" t="str">
        <f>IF(ISBLANK(INDEX('Policy Characteristics'!K:K,MATCH($C1416,'Policy Characteristics'!$C:$C,0))),"",INDEX('Policy Characteristics'!K:K,MATCH($C1416,'Policy Characteristics'!$C:$C,0)))</f>
        <v>industry-ag-main.html#eff-stds</v>
      </c>
      <c r="R1416" s="363" t="str">
        <f>IF(ISBLANK(INDEX('Policy Characteristics'!L:L,MATCH($C1416,'Policy Characteristics'!$C:$C,0))),"",INDEX('Policy Characteristics'!L:L,MATCH($C1416,'Policy Characteristics'!$C:$C,0)))</f>
        <v>industry-energy-efficiency-standards.html</v>
      </c>
    </row>
    <row r="1417" spans="1:18" s="363" customFormat="1" ht="19.95" customHeight="1">
      <c r="A1417" s="363" t="str">
        <f>IF(ISBLANK(INDEX('Policy Characteristics'!A:A,MATCH($C1417,'Policy Characteristics'!$C:$C,0))),"",INDEX('Policy Characteristics'!A:A,MATCH($C1417,'Policy Characteristics'!$C:$C,0)))</f>
        <v>Industry</v>
      </c>
      <c r="B1417" s="375" t="str">
        <f>IF(ISBLANK(INDEX('Policy Characteristics'!B:B,MATCH($C1417,'Policy Characteristics'!$C:$C,0))),"",INDEX('Policy Characteristics'!B:B,MATCH($C1417,'Policy Characteristics'!$C:$C,0)))</f>
        <v>Industry Energy Efficiency Standards</v>
      </c>
      <c r="C1417" s="363" t="str">
        <f t="shared" si="50"/>
        <v>Percentage Improvement in Eqpt Efficiency Standards above BAU</v>
      </c>
      <c r="D1417" s="356" t="s">
        <v>865</v>
      </c>
      <c r="E1417" s="255" t="s">
        <v>918</v>
      </c>
      <c r="F1417" t="s">
        <v>866</v>
      </c>
      <c r="G1417" s="255" t="s">
        <v>919</v>
      </c>
      <c r="H1417" s="18">
        <v>1060</v>
      </c>
      <c r="I1417" s="376" t="s">
        <v>731</v>
      </c>
      <c r="J1417" s="377" t="str">
        <f>IF(ISBLANK(INDEX('Policy Characteristics'!D:D,MATCH($C1417,'Policy Characteristics'!$C:$C,0))),"",INDEX('Policy Characteristics'!D:D,MATCH($C1417,'Policy Characteristics'!$C:$C,0)))</f>
        <v>Industry Energy Efficiency Standards</v>
      </c>
      <c r="K1417" s="363"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63" t="str">
        <f>IF(ISBLANK(INDEX('Policy Characteristics'!I:I,MATCH($C1417,'Policy Characteristics'!$C:$C,0))),"",INDEX('Policy Characteristics'!I:I,MATCH($C1417,'Policy Characteristics'!$C:$C,0)))</f>
        <v>% reduction in energy use</v>
      </c>
      <c r="P1417" s="363"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63" t="str">
        <f>IF(ISBLANK(INDEX('Policy Characteristics'!K:K,MATCH($C1417,'Policy Characteristics'!$C:$C,0))),"",INDEX('Policy Characteristics'!K:K,MATCH($C1417,'Policy Characteristics'!$C:$C,0)))</f>
        <v>industry-ag-main.html#eff-stds</v>
      </c>
      <c r="R1417" s="363" t="str">
        <f>IF(ISBLANK(INDEX('Policy Characteristics'!L:L,MATCH($C1417,'Policy Characteristics'!$C:$C,0))),"",INDEX('Policy Characteristics'!L:L,MATCH($C1417,'Policy Characteristics'!$C:$C,0)))</f>
        <v>industry-energy-efficiency-standards.html</v>
      </c>
    </row>
    <row r="1418" spans="1:18" s="363" customFormat="1" ht="19.95" customHeight="1">
      <c r="A1418" s="363" t="str">
        <f>IF(ISBLANK(INDEX('Policy Characteristics'!A:A,MATCH($C1418,'Policy Characteristics'!$C:$C,0))),"",INDEX('Policy Characteristics'!A:A,MATCH($C1418,'Policy Characteristics'!$C:$C,0)))</f>
        <v>Industry</v>
      </c>
      <c r="B1418" s="375" t="str">
        <f>IF(ISBLANK(INDEX('Policy Characteristics'!B:B,MATCH($C1418,'Policy Characteristics'!$C:$C,0))),"",INDEX('Policy Characteristics'!B:B,MATCH($C1418,'Policy Characteristics'!$C:$C,0)))</f>
        <v>Industry Energy Efficiency Standards</v>
      </c>
      <c r="C1418" s="363" t="str">
        <f t="shared" si="50"/>
        <v>Percentage Improvement in Eqpt Efficiency Standards above BAU</v>
      </c>
      <c r="D1418" s="356" t="s">
        <v>865</v>
      </c>
      <c r="E1418" s="255" t="s">
        <v>920</v>
      </c>
      <c r="F1418" t="s">
        <v>866</v>
      </c>
      <c r="G1418" s="255" t="s">
        <v>921</v>
      </c>
      <c r="H1418" s="18">
        <v>1061</v>
      </c>
      <c r="I1418" s="376" t="s">
        <v>741</v>
      </c>
      <c r="J1418" s="377" t="str">
        <f>IF(ISBLANK(INDEX('Policy Characteristics'!D:D,MATCH($C1418,'Policy Characteristics'!$C:$C,0))),"",INDEX('Policy Characteristics'!D:D,MATCH($C1418,'Policy Characteristics'!$C:$C,0)))</f>
        <v>Industry Energy Efficiency Standards</v>
      </c>
      <c r="K1418" s="363"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63" t="str">
        <f>IF(ISBLANK(INDEX('Policy Characteristics'!I:I,MATCH($C1418,'Policy Characteristics'!$C:$C,0))),"",INDEX('Policy Characteristics'!I:I,MATCH($C1418,'Policy Characteristics'!$C:$C,0)))</f>
        <v>% reduction in energy use</v>
      </c>
      <c r="P1418" s="363"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63" t="str">
        <f>IF(ISBLANK(INDEX('Policy Characteristics'!K:K,MATCH($C1418,'Policy Characteristics'!$C:$C,0))),"",INDEX('Policy Characteristics'!K:K,MATCH($C1418,'Policy Characteristics'!$C:$C,0)))</f>
        <v>industry-ag-main.html#eff-stds</v>
      </c>
      <c r="R1418" s="363" t="str">
        <f>IF(ISBLANK(INDEX('Policy Characteristics'!L:L,MATCH($C1418,'Policy Characteristics'!$C:$C,0))),"",INDEX('Policy Characteristics'!L:L,MATCH($C1418,'Policy Characteristics'!$C:$C,0)))</f>
        <v>industry-energy-efficiency-standards.html</v>
      </c>
    </row>
    <row r="1419" spans="1:18" s="363" customFormat="1" ht="19.95" customHeight="1">
      <c r="A1419" s="363" t="str">
        <f>IF(ISBLANK(INDEX('Policy Characteristics'!A:A,MATCH($C1419,'Policy Characteristics'!$C:$C,0))),"",INDEX('Policy Characteristics'!A:A,MATCH($C1419,'Policy Characteristics'!$C:$C,0)))</f>
        <v>Industry</v>
      </c>
      <c r="B1419" s="375" t="str">
        <f>IF(ISBLANK(INDEX('Policy Characteristics'!B:B,MATCH($C1419,'Policy Characteristics'!$C:$C,0))),"",INDEX('Policy Characteristics'!B:B,MATCH($C1419,'Policy Characteristics'!$C:$C,0)))</f>
        <v>Industry Energy Efficiency Standards</v>
      </c>
      <c r="C1419" s="363" t="str">
        <f t="shared" si="50"/>
        <v>Percentage Improvement in Eqpt Efficiency Standards above BAU</v>
      </c>
      <c r="D1419" s="356" t="s">
        <v>865</v>
      </c>
      <c r="E1419" s="255" t="s">
        <v>922</v>
      </c>
      <c r="F1419" t="s">
        <v>866</v>
      </c>
      <c r="G1419" s="255" t="s">
        <v>923</v>
      </c>
      <c r="H1419" s="18">
        <v>1062</v>
      </c>
      <c r="I1419" s="376" t="s">
        <v>731</v>
      </c>
      <c r="J1419" s="377" t="str">
        <f>IF(ISBLANK(INDEX('Policy Characteristics'!D:D,MATCH($C1419,'Policy Characteristics'!$C:$C,0))),"",INDEX('Policy Characteristics'!D:D,MATCH($C1419,'Policy Characteristics'!$C:$C,0)))</f>
        <v>Industry Energy Efficiency Standards</v>
      </c>
      <c r="K1419" s="363"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63" t="str">
        <f>IF(ISBLANK(INDEX('Policy Characteristics'!I:I,MATCH($C1419,'Policy Characteristics'!$C:$C,0))),"",INDEX('Policy Characteristics'!I:I,MATCH($C1419,'Policy Characteristics'!$C:$C,0)))</f>
        <v>% reduction in energy use</v>
      </c>
      <c r="P1419" s="363"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63" t="str">
        <f>IF(ISBLANK(INDEX('Policy Characteristics'!K:K,MATCH($C1419,'Policy Characteristics'!$C:$C,0))),"",INDEX('Policy Characteristics'!K:K,MATCH($C1419,'Policy Characteristics'!$C:$C,0)))</f>
        <v>industry-ag-main.html#eff-stds</v>
      </c>
      <c r="R1419" s="363" t="str">
        <f>IF(ISBLANK(INDEX('Policy Characteristics'!L:L,MATCH($C1419,'Policy Characteristics'!$C:$C,0))),"",INDEX('Policy Characteristics'!L:L,MATCH($C1419,'Policy Characteristics'!$C:$C,0)))</f>
        <v>industry-energy-efficiency-standards.html</v>
      </c>
    </row>
    <row r="1420" spans="1:18" s="363" customFormat="1" ht="19.95" customHeight="1">
      <c r="A1420" s="363" t="str">
        <f>IF(ISBLANK(INDEX('Policy Characteristics'!A:A,MATCH($C1420,'Policy Characteristics'!$C:$C,0))),"",INDEX('Policy Characteristics'!A:A,MATCH($C1420,'Policy Characteristics'!$C:$C,0)))</f>
        <v>Industry</v>
      </c>
      <c r="B1420" s="375" t="str">
        <f>IF(ISBLANK(INDEX('Policy Characteristics'!B:B,MATCH($C1420,'Policy Characteristics'!$C:$C,0))),"",INDEX('Policy Characteristics'!B:B,MATCH($C1420,'Policy Characteristics'!$C:$C,0)))</f>
        <v>Industry Energy Efficiency Standards</v>
      </c>
      <c r="C1420" s="363" t="str">
        <f t="shared" si="50"/>
        <v>Percentage Improvement in Eqpt Efficiency Standards above BAU</v>
      </c>
      <c r="D1420" s="356" t="s">
        <v>865</v>
      </c>
      <c r="E1420" s="255" t="s">
        <v>924</v>
      </c>
      <c r="F1420" t="s">
        <v>866</v>
      </c>
      <c r="G1420" s="255" t="s">
        <v>925</v>
      </c>
      <c r="H1420" s="18">
        <v>1063</v>
      </c>
      <c r="I1420" s="376" t="s">
        <v>741</v>
      </c>
      <c r="J1420" s="377" t="str">
        <f>IF(ISBLANK(INDEX('Policy Characteristics'!D:D,MATCH($C1420,'Policy Characteristics'!$C:$C,0))),"",INDEX('Policy Characteristics'!D:D,MATCH($C1420,'Policy Characteristics'!$C:$C,0)))</f>
        <v>Industry Energy Efficiency Standards</v>
      </c>
      <c r="K1420" s="363"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63" t="str">
        <f>IF(ISBLANK(INDEX('Policy Characteristics'!I:I,MATCH($C1420,'Policy Characteristics'!$C:$C,0))),"",INDEX('Policy Characteristics'!I:I,MATCH($C1420,'Policy Characteristics'!$C:$C,0)))</f>
        <v>% reduction in energy use</v>
      </c>
      <c r="P1420" s="363"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63" t="str">
        <f>IF(ISBLANK(INDEX('Policy Characteristics'!K:K,MATCH($C1420,'Policy Characteristics'!$C:$C,0))),"",INDEX('Policy Characteristics'!K:K,MATCH($C1420,'Policy Characteristics'!$C:$C,0)))</f>
        <v>industry-ag-main.html#eff-stds</v>
      </c>
      <c r="R1420" s="363" t="str">
        <f>IF(ISBLANK(INDEX('Policy Characteristics'!L:L,MATCH($C1420,'Policy Characteristics'!$C:$C,0))),"",INDEX('Policy Characteristics'!L:L,MATCH($C1420,'Policy Characteristics'!$C:$C,0)))</f>
        <v>industry-energy-efficiency-standards.html</v>
      </c>
    </row>
    <row r="1421" spans="1:18" s="363" customFormat="1" ht="19.95" customHeight="1">
      <c r="A1421" s="363" t="str">
        <f>IF(ISBLANK(INDEX('Policy Characteristics'!A:A,MATCH($C1421,'Policy Characteristics'!$C:$C,0))),"",INDEX('Policy Characteristics'!A:A,MATCH($C1421,'Policy Characteristics'!$C:$C,0)))</f>
        <v>Industry</v>
      </c>
      <c r="B1421" s="375" t="str">
        <f>IF(ISBLANK(INDEX('Policy Characteristics'!B:B,MATCH($C1421,'Policy Characteristics'!$C:$C,0))),"",INDEX('Policy Characteristics'!B:B,MATCH($C1421,'Policy Characteristics'!$C:$C,0)))</f>
        <v>Industry Energy Efficiency Standards</v>
      </c>
      <c r="C1421" s="363" t="str">
        <f t="shared" si="50"/>
        <v>Percentage Improvement in Eqpt Efficiency Standards above BAU</v>
      </c>
      <c r="D1421" s="356" t="s">
        <v>865</v>
      </c>
      <c r="E1421" s="255" t="s">
        <v>926</v>
      </c>
      <c r="F1421" t="s">
        <v>866</v>
      </c>
      <c r="G1421" s="255" t="s">
        <v>927</v>
      </c>
      <c r="H1421" s="18">
        <v>1064</v>
      </c>
      <c r="I1421" s="376" t="s">
        <v>741</v>
      </c>
      <c r="J1421" s="377" t="str">
        <f>IF(ISBLANK(INDEX('Policy Characteristics'!D:D,MATCH($C1421,'Policy Characteristics'!$C:$C,0))),"",INDEX('Policy Characteristics'!D:D,MATCH($C1421,'Policy Characteristics'!$C:$C,0)))</f>
        <v>Industry Energy Efficiency Standards</v>
      </c>
      <c r="K1421" s="363"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63" t="str">
        <f>IF(ISBLANK(INDEX('Policy Characteristics'!I:I,MATCH($C1421,'Policy Characteristics'!$C:$C,0))),"",INDEX('Policy Characteristics'!I:I,MATCH($C1421,'Policy Characteristics'!$C:$C,0)))</f>
        <v>% reduction in energy use</v>
      </c>
      <c r="P1421" s="363"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63" t="str">
        <f>IF(ISBLANK(INDEX('Policy Characteristics'!K:K,MATCH($C1421,'Policy Characteristics'!$C:$C,0))),"",INDEX('Policy Characteristics'!K:K,MATCH($C1421,'Policy Characteristics'!$C:$C,0)))</f>
        <v>industry-ag-main.html#eff-stds</v>
      </c>
      <c r="R1421" s="363" t="str">
        <f>IF(ISBLANK(INDEX('Policy Characteristics'!L:L,MATCH($C1421,'Policy Characteristics'!$C:$C,0))),"",INDEX('Policy Characteristics'!L:L,MATCH($C1421,'Policy Characteristics'!$C:$C,0)))</f>
        <v>industry-energy-efficiency-standards.html</v>
      </c>
    </row>
    <row r="1422" spans="1:18" s="363" customFormat="1" ht="19.95" customHeight="1">
      <c r="A1422" s="363" t="str">
        <f>IF(ISBLANK(INDEX('Policy Characteristics'!A:A,MATCH($C1422,'Policy Characteristics'!$C:$C,0))),"",INDEX('Policy Characteristics'!A:A,MATCH($C1422,'Policy Characteristics'!$C:$C,0)))</f>
        <v>Industry</v>
      </c>
      <c r="B1422" s="375" t="str">
        <f>IF(ISBLANK(INDEX('Policy Characteristics'!B:B,MATCH($C1422,'Policy Characteristics'!$C:$C,0))),"",INDEX('Policy Characteristics'!B:B,MATCH($C1422,'Policy Characteristics'!$C:$C,0)))</f>
        <v>Industry Energy Efficiency Standards</v>
      </c>
      <c r="C1422" s="363" t="str">
        <f t="shared" si="50"/>
        <v>Percentage Improvement in Eqpt Efficiency Standards above BAU</v>
      </c>
      <c r="D1422" s="356" t="s">
        <v>865</v>
      </c>
      <c r="E1422" s="255" t="s">
        <v>928</v>
      </c>
      <c r="F1422" t="s">
        <v>866</v>
      </c>
      <c r="G1422" s="255" t="s">
        <v>929</v>
      </c>
      <c r="H1422" s="18">
        <v>1065</v>
      </c>
      <c r="I1422" s="376" t="s">
        <v>741</v>
      </c>
      <c r="J1422" s="377" t="str">
        <f>IF(ISBLANK(INDEX('Policy Characteristics'!D:D,MATCH($C1422,'Policy Characteristics'!$C:$C,0))),"",INDEX('Policy Characteristics'!D:D,MATCH($C1422,'Policy Characteristics'!$C:$C,0)))</f>
        <v>Industry Energy Efficiency Standards</v>
      </c>
      <c r="K1422" s="363"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63" t="str">
        <f>IF(ISBLANK(INDEX('Policy Characteristics'!I:I,MATCH($C1422,'Policy Characteristics'!$C:$C,0))),"",INDEX('Policy Characteristics'!I:I,MATCH($C1422,'Policy Characteristics'!$C:$C,0)))</f>
        <v>% reduction in energy use</v>
      </c>
      <c r="P1422" s="363"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63" t="str">
        <f>IF(ISBLANK(INDEX('Policy Characteristics'!K:K,MATCH($C1422,'Policy Characteristics'!$C:$C,0))),"",INDEX('Policy Characteristics'!K:K,MATCH($C1422,'Policy Characteristics'!$C:$C,0)))</f>
        <v>industry-ag-main.html#eff-stds</v>
      </c>
      <c r="R1422" s="363" t="str">
        <f>IF(ISBLANK(INDEX('Policy Characteristics'!L:L,MATCH($C1422,'Policy Characteristics'!$C:$C,0))),"",INDEX('Policy Characteristics'!L:L,MATCH($C1422,'Policy Characteristics'!$C:$C,0)))</f>
        <v>industry-energy-efficiency-standards.html</v>
      </c>
    </row>
    <row r="1423" spans="1:18" s="363" customFormat="1" ht="19.95" customHeight="1">
      <c r="A1423" s="363" t="str">
        <f>IF(ISBLANK(INDEX('Policy Characteristics'!A:A,MATCH($C1423,'Policy Characteristics'!$C:$C,0))),"",INDEX('Policy Characteristics'!A:A,MATCH($C1423,'Policy Characteristics'!$C:$C,0)))</f>
        <v>Industry</v>
      </c>
      <c r="B1423" s="375" t="str">
        <f>IF(ISBLANK(INDEX('Policy Characteristics'!B:B,MATCH($C1423,'Policy Characteristics'!$C:$C,0))),"",INDEX('Policy Characteristics'!B:B,MATCH($C1423,'Policy Characteristics'!$C:$C,0)))</f>
        <v>Industry Energy Efficiency Standards</v>
      </c>
      <c r="C1423" s="363" t="str">
        <f t="shared" si="50"/>
        <v>Percentage Improvement in Eqpt Efficiency Standards above BAU</v>
      </c>
      <c r="D1423" s="356" t="s">
        <v>865</v>
      </c>
      <c r="E1423" s="255" t="s">
        <v>930</v>
      </c>
      <c r="F1423" t="s">
        <v>866</v>
      </c>
      <c r="G1423" s="255" t="s">
        <v>931</v>
      </c>
      <c r="H1423" s="18">
        <v>1066</v>
      </c>
      <c r="I1423" s="376" t="s">
        <v>731</v>
      </c>
      <c r="J1423" s="377" t="str">
        <f>IF(ISBLANK(INDEX('Policy Characteristics'!D:D,MATCH($C1423,'Policy Characteristics'!$C:$C,0))),"",INDEX('Policy Characteristics'!D:D,MATCH($C1423,'Policy Characteristics'!$C:$C,0)))</f>
        <v>Industry Energy Efficiency Standards</v>
      </c>
      <c r="K1423" s="363"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63" t="str">
        <f>IF(ISBLANK(INDEX('Policy Characteristics'!I:I,MATCH($C1423,'Policy Characteristics'!$C:$C,0))),"",INDEX('Policy Characteristics'!I:I,MATCH($C1423,'Policy Characteristics'!$C:$C,0)))</f>
        <v>% reduction in energy use</v>
      </c>
      <c r="P1423" s="363"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63" t="str">
        <f>IF(ISBLANK(INDEX('Policy Characteristics'!K:K,MATCH($C1423,'Policy Characteristics'!$C:$C,0))),"",INDEX('Policy Characteristics'!K:K,MATCH($C1423,'Policy Characteristics'!$C:$C,0)))</f>
        <v>industry-ag-main.html#eff-stds</v>
      </c>
      <c r="R1423" s="363" t="str">
        <f>IF(ISBLANK(INDEX('Policy Characteristics'!L:L,MATCH($C1423,'Policy Characteristics'!$C:$C,0))),"",INDEX('Policy Characteristics'!L:L,MATCH($C1423,'Policy Characteristics'!$C:$C,0)))</f>
        <v>industry-energy-efficiency-standards.html</v>
      </c>
    </row>
    <row r="1424" spans="1:18" s="363" customFormat="1" ht="19.95" customHeight="1">
      <c r="A1424" s="363" t="str">
        <f>IF(ISBLANK(INDEX('Policy Characteristics'!A:A,MATCH($C1424,'Policy Characteristics'!$C:$C,0))),"",INDEX('Policy Characteristics'!A:A,MATCH($C1424,'Policy Characteristics'!$C:$C,0)))</f>
        <v>Industry</v>
      </c>
      <c r="B1424" s="375" t="str">
        <f>IF(ISBLANK(INDEX('Policy Characteristics'!B:B,MATCH($C1424,'Policy Characteristics'!$C:$C,0))),"",INDEX('Policy Characteristics'!B:B,MATCH($C1424,'Policy Characteristics'!$C:$C,0)))</f>
        <v>Industry Energy Efficiency Standards</v>
      </c>
      <c r="C1424" s="363" t="str">
        <f t="shared" si="50"/>
        <v>Percentage Improvement in Eqpt Efficiency Standards above BAU</v>
      </c>
      <c r="D1424" s="356" t="s">
        <v>865</v>
      </c>
      <c r="E1424" s="255" t="s">
        <v>932</v>
      </c>
      <c r="F1424" t="s">
        <v>866</v>
      </c>
      <c r="G1424" s="255" t="s">
        <v>933</v>
      </c>
      <c r="H1424" s="18">
        <v>1067</v>
      </c>
      <c r="I1424" s="376" t="s">
        <v>741</v>
      </c>
      <c r="J1424" s="377" t="str">
        <f>IF(ISBLANK(INDEX('Policy Characteristics'!D:D,MATCH($C1424,'Policy Characteristics'!$C:$C,0))),"",INDEX('Policy Characteristics'!D:D,MATCH($C1424,'Policy Characteristics'!$C:$C,0)))</f>
        <v>Industry Energy Efficiency Standards</v>
      </c>
      <c r="K1424" s="363"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63" t="str">
        <f>IF(ISBLANK(INDEX('Policy Characteristics'!I:I,MATCH($C1424,'Policy Characteristics'!$C:$C,0))),"",INDEX('Policy Characteristics'!I:I,MATCH($C1424,'Policy Characteristics'!$C:$C,0)))</f>
        <v>% reduction in energy use</v>
      </c>
      <c r="P1424" s="363"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63" t="str">
        <f>IF(ISBLANK(INDEX('Policy Characteristics'!K:K,MATCH($C1424,'Policy Characteristics'!$C:$C,0))),"",INDEX('Policy Characteristics'!K:K,MATCH($C1424,'Policy Characteristics'!$C:$C,0)))</f>
        <v>industry-ag-main.html#eff-stds</v>
      </c>
      <c r="R1424" s="363" t="str">
        <f>IF(ISBLANK(INDEX('Policy Characteristics'!L:L,MATCH($C1424,'Policy Characteristics'!$C:$C,0))),"",INDEX('Policy Characteristics'!L:L,MATCH($C1424,'Policy Characteristics'!$C:$C,0)))</f>
        <v>industry-energy-efficiency-standards.html</v>
      </c>
    </row>
    <row r="1425" spans="1:18" s="363" customFormat="1" ht="19.95" customHeight="1">
      <c r="A1425" s="363" t="str">
        <f>IF(ISBLANK(INDEX('Policy Characteristics'!A:A,MATCH($C1425,'Policy Characteristics'!$C:$C,0))),"",INDEX('Policy Characteristics'!A:A,MATCH($C1425,'Policy Characteristics'!$C:$C,0)))</f>
        <v>Industry</v>
      </c>
      <c r="B1425" s="375" t="str">
        <f>IF(ISBLANK(INDEX('Policy Characteristics'!B:B,MATCH($C1425,'Policy Characteristics'!$C:$C,0))),"",INDEX('Policy Characteristics'!B:B,MATCH($C1425,'Policy Characteristics'!$C:$C,0)))</f>
        <v>Industry Energy Efficiency Standards</v>
      </c>
      <c r="C1425" s="363" t="str">
        <f t="shared" si="50"/>
        <v>Percentage Improvement in Eqpt Efficiency Standards above BAU</v>
      </c>
      <c r="D1425" s="356" t="s">
        <v>867</v>
      </c>
      <c r="E1425" s="255" t="s">
        <v>914</v>
      </c>
      <c r="F1425" t="s">
        <v>868</v>
      </c>
      <c r="G1425" s="255" t="s">
        <v>915</v>
      </c>
      <c r="H1425" s="18">
        <v>1068</v>
      </c>
      <c r="I1425" s="376" t="s">
        <v>731</v>
      </c>
      <c r="J1425" s="377" t="str">
        <f>IF(ISBLANK(INDEX('Policy Characteristics'!D:D,MATCH($C1425,'Policy Characteristics'!$C:$C,0))),"",INDEX('Policy Characteristics'!D:D,MATCH($C1425,'Policy Characteristics'!$C:$C,0)))</f>
        <v>Industry Energy Efficiency Standards</v>
      </c>
      <c r="K1425" s="363"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63" t="str">
        <f>IF(ISBLANK(INDEX('Policy Characteristics'!I:I,MATCH($C1425,'Policy Characteristics'!$C:$C,0))),"",INDEX('Policy Characteristics'!I:I,MATCH($C1425,'Policy Characteristics'!$C:$C,0)))</f>
        <v>% reduction in energy use</v>
      </c>
      <c r="P1425" s="363"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63" t="str">
        <f>IF(ISBLANK(INDEX('Policy Characteristics'!K:K,MATCH($C1425,'Policy Characteristics'!$C:$C,0))),"",INDEX('Policy Characteristics'!K:K,MATCH($C1425,'Policy Characteristics'!$C:$C,0)))</f>
        <v>industry-ag-main.html#eff-stds</v>
      </c>
      <c r="R1425" s="363" t="str">
        <f>IF(ISBLANK(INDEX('Policy Characteristics'!L:L,MATCH($C1425,'Policy Characteristics'!$C:$C,0))),"",INDEX('Policy Characteristics'!L:L,MATCH($C1425,'Policy Characteristics'!$C:$C,0)))</f>
        <v>industry-energy-efficiency-standards.html</v>
      </c>
    </row>
    <row r="1426" spans="1:18" s="363" customFormat="1" ht="19.95" customHeight="1">
      <c r="A1426" s="363" t="str">
        <f>IF(ISBLANK(INDEX('Policy Characteristics'!A:A,MATCH($C1426,'Policy Characteristics'!$C:$C,0))),"",INDEX('Policy Characteristics'!A:A,MATCH($C1426,'Policy Characteristics'!$C:$C,0)))</f>
        <v>Industry</v>
      </c>
      <c r="B1426" s="375" t="str">
        <f>IF(ISBLANK(INDEX('Policy Characteristics'!B:B,MATCH($C1426,'Policy Characteristics'!$C:$C,0))),"",INDEX('Policy Characteristics'!B:B,MATCH($C1426,'Policy Characteristics'!$C:$C,0)))</f>
        <v>Industry Energy Efficiency Standards</v>
      </c>
      <c r="C1426" s="363" t="str">
        <f t="shared" si="50"/>
        <v>Percentage Improvement in Eqpt Efficiency Standards above BAU</v>
      </c>
      <c r="D1426" s="356" t="s">
        <v>867</v>
      </c>
      <c r="E1426" s="255" t="s">
        <v>916</v>
      </c>
      <c r="F1426" t="s">
        <v>868</v>
      </c>
      <c r="G1426" s="255" t="s">
        <v>917</v>
      </c>
      <c r="H1426" s="18">
        <v>1069</v>
      </c>
      <c r="I1426" s="376" t="s">
        <v>741</v>
      </c>
      <c r="J1426" s="377" t="str">
        <f>IF(ISBLANK(INDEX('Policy Characteristics'!D:D,MATCH($C1426,'Policy Characteristics'!$C:$C,0))),"",INDEX('Policy Characteristics'!D:D,MATCH($C1426,'Policy Characteristics'!$C:$C,0)))</f>
        <v>Industry Energy Efficiency Standards</v>
      </c>
      <c r="K1426" s="363"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63" t="str">
        <f>IF(ISBLANK(INDEX('Policy Characteristics'!I:I,MATCH($C1426,'Policy Characteristics'!$C:$C,0))),"",INDEX('Policy Characteristics'!I:I,MATCH($C1426,'Policy Characteristics'!$C:$C,0)))</f>
        <v>% reduction in energy use</v>
      </c>
      <c r="P1426" s="363"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63" t="str">
        <f>IF(ISBLANK(INDEX('Policy Characteristics'!K:K,MATCH($C1426,'Policy Characteristics'!$C:$C,0))),"",INDEX('Policy Characteristics'!K:K,MATCH($C1426,'Policy Characteristics'!$C:$C,0)))</f>
        <v>industry-ag-main.html#eff-stds</v>
      </c>
      <c r="R1426" s="363" t="str">
        <f>IF(ISBLANK(INDEX('Policy Characteristics'!L:L,MATCH($C1426,'Policy Characteristics'!$C:$C,0))),"",INDEX('Policy Characteristics'!L:L,MATCH($C1426,'Policy Characteristics'!$C:$C,0)))</f>
        <v>industry-energy-efficiency-standards.html</v>
      </c>
    </row>
    <row r="1427" spans="1:18" s="363" customFormat="1" ht="19.95" customHeight="1">
      <c r="A1427" s="363" t="str">
        <f>IF(ISBLANK(INDEX('Policy Characteristics'!A:A,MATCH($C1427,'Policy Characteristics'!$C:$C,0))),"",INDEX('Policy Characteristics'!A:A,MATCH($C1427,'Policy Characteristics'!$C:$C,0)))</f>
        <v>Industry</v>
      </c>
      <c r="B1427" s="375" t="str">
        <f>IF(ISBLANK(INDEX('Policy Characteristics'!B:B,MATCH($C1427,'Policy Characteristics'!$C:$C,0))),"",INDEX('Policy Characteristics'!B:B,MATCH($C1427,'Policy Characteristics'!$C:$C,0)))</f>
        <v>Industry Energy Efficiency Standards</v>
      </c>
      <c r="C1427" s="363" t="str">
        <f t="shared" si="50"/>
        <v>Percentage Improvement in Eqpt Efficiency Standards above BAU</v>
      </c>
      <c r="D1427" s="356" t="s">
        <v>867</v>
      </c>
      <c r="E1427" s="255" t="s">
        <v>918</v>
      </c>
      <c r="F1427" t="s">
        <v>868</v>
      </c>
      <c r="G1427" s="255" t="s">
        <v>919</v>
      </c>
      <c r="H1427" s="18">
        <v>1070</v>
      </c>
      <c r="I1427" s="376" t="s">
        <v>731</v>
      </c>
      <c r="J1427" s="377" t="str">
        <f>IF(ISBLANK(INDEX('Policy Characteristics'!D:D,MATCH($C1427,'Policy Characteristics'!$C:$C,0))),"",INDEX('Policy Characteristics'!D:D,MATCH($C1427,'Policy Characteristics'!$C:$C,0)))</f>
        <v>Industry Energy Efficiency Standards</v>
      </c>
      <c r="K1427" s="363"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63" t="str">
        <f>IF(ISBLANK(INDEX('Policy Characteristics'!I:I,MATCH($C1427,'Policy Characteristics'!$C:$C,0))),"",INDEX('Policy Characteristics'!I:I,MATCH($C1427,'Policy Characteristics'!$C:$C,0)))</f>
        <v>% reduction in energy use</v>
      </c>
      <c r="P1427" s="363"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63" t="str">
        <f>IF(ISBLANK(INDEX('Policy Characteristics'!K:K,MATCH($C1427,'Policy Characteristics'!$C:$C,0))),"",INDEX('Policy Characteristics'!K:K,MATCH($C1427,'Policy Characteristics'!$C:$C,0)))</f>
        <v>industry-ag-main.html#eff-stds</v>
      </c>
      <c r="R1427" s="363" t="str">
        <f>IF(ISBLANK(INDEX('Policy Characteristics'!L:L,MATCH($C1427,'Policy Characteristics'!$C:$C,0))),"",INDEX('Policy Characteristics'!L:L,MATCH($C1427,'Policy Characteristics'!$C:$C,0)))</f>
        <v>industry-energy-efficiency-standards.html</v>
      </c>
    </row>
    <row r="1428" spans="1:18" s="363" customFormat="1" ht="19.95" customHeight="1">
      <c r="A1428" s="363" t="str">
        <f>IF(ISBLANK(INDEX('Policy Characteristics'!A:A,MATCH($C1428,'Policy Characteristics'!$C:$C,0))),"",INDEX('Policy Characteristics'!A:A,MATCH($C1428,'Policy Characteristics'!$C:$C,0)))</f>
        <v>Industry</v>
      </c>
      <c r="B1428" s="375" t="str">
        <f>IF(ISBLANK(INDEX('Policy Characteristics'!B:B,MATCH($C1428,'Policy Characteristics'!$C:$C,0))),"",INDEX('Policy Characteristics'!B:B,MATCH($C1428,'Policy Characteristics'!$C:$C,0)))</f>
        <v>Industry Energy Efficiency Standards</v>
      </c>
      <c r="C1428" s="363" t="str">
        <f t="shared" si="50"/>
        <v>Percentage Improvement in Eqpt Efficiency Standards above BAU</v>
      </c>
      <c r="D1428" s="356" t="s">
        <v>867</v>
      </c>
      <c r="E1428" s="255" t="s">
        <v>920</v>
      </c>
      <c r="F1428" t="s">
        <v>868</v>
      </c>
      <c r="G1428" s="255" t="s">
        <v>921</v>
      </c>
      <c r="H1428" s="18">
        <v>1071</v>
      </c>
      <c r="I1428" s="376" t="s">
        <v>741</v>
      </c>
      <c r="J1428" s="377" t="str">
        <f>IF(ISBLANK(INDEX('Policy Characteristics'!D:D,MATCH($C1428,'Policy Characteristics'!$C:$C,0))),"",INDEX('Policy Characteristics'!D:D,MATCH($C1428,'Policy Characteristics'!$C:$C,0)))</f>
        <v>Industry Energy Efficiency Standards</v>
      </c>
      <c r="K1428" s="363"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63" t="str">
        <f>IF(ISBLANK(INDEX('Policy Characteristics'!I:I,MATCH($C1428,'Policy Characteristics'!$C:$C,0))),"",INDEX('Policy Characteristics'!I:I,MATCH($C1428,'Policy Characteristics'!$C:$C,0)))</f>
        <v>% reduction in energy use</v>
      </c>
      <c r="P1428" s="363"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63" t="str">
        <f>IF(ISBLANK(INDEX('Policy Characteristics'!K:K,MATCH($C1428,'Policy Characteristics'!$C:$C,0))),"",INDEX('Policy Characteristics'!K:K,MATCH($C1428,'Policy Characteristics'!$C:$C,0)))</f>
        <v>industry-ag-main.html#eff-stds</v>
      </c>
      <c r="R1428" s="363" t="str">
        <f>IF(ISBLANK(INDEX('Policy Characteristics'!L:L,MATCH($C1428,'Policy Characteristics'!$C:$C,0))),"",INDEX('Policy Characteristics'!L:L,MATCH($C1428,'Policy Characteristics'!$C:$C,0)))</f>
        <v>industry-energy-efficiency-standards.html</v>
      </c>
    </row>
    <row r="1429" spans="1:18" s="363" customFormat="1" ht="19.95" customHeight="1">
      <c r="A1429" s="363" t="str">
        <f>IF(ISBLANK(INDEX('Policy Characteristics'!A:A,MATCH($C1429,'Policy Characteristics'!$C:$C,0))),"",INDEX('Policy Characteristics'!A:A,MATCH($C1429,'Policy Characteristics'!$C:$C,0)))</f>
        <v>Industry</v>
      </c>
      <c r="B1429" s="375" t="str">
        <f>IF(ISBLANK(INDEX('Policy Characteristics'!B:B,MATCH($C1429,'Policy Characteristics'!$C:$C,0))),"",INDEX('Policy Characteristics'!B:B,MATCH($C1429,'Policy Characteristics'!$C:$C,0)))</f>
        <v>Industry Energy Efficiency Standards</v>
      </c>
      <c r="C1429" s="363" t="str">
        <f t="shared" si="50"/>
        <v>Percentage Improvement in Eqpt Efficiency Standards above BAU</v>
      </c>
      <c r="D1429" s="356" t="s">
        <v>867</v>
      </c>
      <c r="E1429" s="255" t="s">
        <v>922</v>
      </c>
      <c r="F1429" t="s">
        <v>868</v>
      </c>
      <c r="G1429" s="255" t="s">
        <v>923</v>
      </c>
      <c r="H1429" s="18">
        <v>1072</v>
      </c>
      <c r="I1429" s="376" t="s">
        <v>731</v>
      </c>
      <c r="J1429" s="377" t="str">
        <f>IF(ISBLANK(INDEX('Policy Characteristics'!D:D,MATCH($C1429,'Policy Characteristics'!$C:$C,0))),"",INDEX('Policy Characteristics'!D:D,MATCH($C1429,'Policy Characteristics'!$C:$C,0)))</f>
        <v>Industry Energy Efficiency Standards</v>
      </c>
      <c r="K1429" s="363"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63" t="str">
        <f>IF(ISBLANK(INDEX('Policy Characteristics'!I:I,MATCH($C1429,'Policy Characteristics'!$C:$C,0))),"",INDEX('Policy Characteristics'!I:I,MATCH($C1429,'Policy Characteristics'!$C:$C,0)))</f>
        <v>% reduction in energy use</v>
      </c>
      <c r="P1429" s="363"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63" t="str">
        <f>IF(ISBLANK(INDEX('Policy Characteristics'!K:K,MATCH($C1429,'Policy Characteristics'!$C:$C,0))),"",INDEX('Policy Characteristics'!K:K,MATCH($C1429,'Policy Characteristics'!$C:$C,0)))</f>
        <v>industry-ag-main.html#eff-stds</v>
      </c>
      <c r="R1429" s="363" t="str">
        <f>IF(ISBLANK(INDEX('Policy Characteristics'!L:L,MATCH($C1429,'Policy Characteristics'!$C:$C,0))),"",INDEX('Policy Characteristics'!L:L,MATCH($C1429,'Policy Characteristics'!$C:$C,0)))</f>
        <v>industry-energy-efficiency-standards.html</v>
      </c>
    </row>
    <row r="1430" spans="1:18" s="363" customFormat="1" ht="19.95" customHeight="1">
      <c r="A1430" s="363" t="str">
        <f>IF(ISBLANK(INDEX('Policy Characteristics'!A:A,MATCH($C1430,'Policy Characteristics'!$C:$C,0))),"",INDEX('Policy Characteristics'!A:A,MATCH($C1430,'Policy Characteristics'!$C:$C,0)))</f>
        <v>Industry</v>
      </c>
      <c r="B1430" s="375" t="str">
        <f>IF(ISBLANK(INDEX('Policy Characteristics'!B:B,MATCH($C1430,'Policy Characteristics'!$C:$C,0))),"",INDEX('Policy Characteristics'!B:B,MATCH($C1430,'Policy Characteristics'!$C:$C,0)))</f>
        <v>Industry Energy Efficiency Standards</v>
      </c>
      <c r="C1430" s="363" t="str">
        <f t="shared" si="50"/>
        <v>Percentage Improvement in Eqpt Efficiency Standards above BAU</v>
      </c>
      <c r="D1430" s="356" t="s">
        <v>867</v>
      </c>
      <c r="E1430" s="255" t="s">
        <v>924</v>
      </c>
      <c r="F1430" t="s">
        <v>868</v>
      </c>
      <c r="G1430" s="255" t="s">
        <v>925</v>
      </c>
      <c r="H1430" s="18">
        <v>1073</v>
      </c>
      <c r="I1430" s="376" t="s">
        <v>741</v>
      </c>
      <c r="J1430" s="377" t="str">
        <f>IF(ISBLANK(INDEX('Policy Characteristics'!D:D,MATCH($C1430,'Policy Characteristics'!$C:$C,0))),"",INDEX('Policy Characteristics'!D:D,MATCH($C1430,'Policy Characteristics'!$C:$C,0)))</f>
        <v>Industry Energy Efficiency Standards</v>
      </c>
      <c r="K1430" s="363"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63" t="str">
        <f>IF(ISBLANK(INDEX('Policy Characteristics'!I:I,MATCH($C1430,'Policy Characteristics'!$C:$C,0))),"",INDEX('Policy Characteristics'!I:I,MATCH($C1430,'Policy Characteristics'!$C:$C,0)))</f>
        <v>% reduction in energy use</v>
      </c>
      <c r="P1430" s="363"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63" t="str">
        <f>IF(ISBLANK(INDEX('Policy Characteristics'!K:K,MATCH($C1430,'Policy Characteristics'!$C:$C,0))),"",INDEX('Policy Characteristics'!K:K,MATCH($C1430,'Policy Characteristics'!$C:$C,0)))</f>
        <v>industry-ag-main.html#eff-stds</v>
      </c>
      <c r="R1430" s="363" t="str">
        <f>IF(ISBLANK(INDEX('Policy Characteristics'!L:L,MATCH($C1430,'Policy Characteristics'!$C:$C,0))),"",INDEX('Policy Characteristics'!L:L,MATCH($C1430,'Policy Characteristics'!$C:$C,0)))</f>
        <v>industry-energy-efficiency-standards.html</v>
      </c>
    </row>
    <row r="1431" spans="1:18" s="363" customFormat="1" ht="19.95" customHeight="1">
      <c r="A1431" s="363" t="str">
        <f>IF(ISBLANK(INDEX('Policy Characteristics'!A:A,MATCH($C1431,'Policy Characteristics'!$C:$C,0))),"",INDEX('Policy Characteristics'!A:A,MATCH($C1431,'Policy Characteristics'!$C:$C,0)))</f>
        <v>Industry</v>
      </c>
      <c r="B1431" s="375" t="str">
        <f>IF(ISBLANK(INDEX('Policy Characteristics'!B:B,MATCH($C1431,'Policy Characteristics'!$C:$C,0))),"",INDEX('Policy Characteristics'!B:B,MATCH($C1431,'Policy Characteristics'!$C:$C,0)))</f>
        <v>Industry Energy Efficiency Standards</v>
      </c>
      <c r="C1431" s="363" t="str">
        <f t="shared" si="50"/>
        <v>Percentage Improvement in Eqpt Efficiency Standards above BAU</v>
      </c>
      <c r="D1431" s="356" t="s">
        <v>867</v>
      </c>
      <c r="E1431" s="255" t="s">
        <v>926</v>
      </c>
      <c r="F1431" t="s">
        <v>868</v>
      </c>
      <c r="G1431" s="255" t="s">
        <v>927</v>
      </c>
      <c r="H1431" s="18">
        <v>1074</v>
      </c>
      <c r="I1431" s="376" t="s">
        <v>741</v>
      </c>
      <c r="J1431" s="377" t="str">
        <f>IF(ISBLANK(INDEX('Policy Characteristics'!D:D,MATCH($C1431,'Policy Characteristics'!$C:$C,0))),"",INDEX('Policy Characteristics'!D:D,MATCH($C1431,'Policy Characteristics'!$C:$C,0)))</f>
        <v>Industry Energy Efficiency Standards</v>
      </c>
      <c r="K1431" s="363"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63" t="str">
        <f>IF(ISBLANK(INDEX('Policy Characteristics'!I:I,MATCH($C1431,'Policy Characteristics'!$C:$C,0))),"",INDEX('Policy Characteristics'!I:I,MATCH($C1431,'Policy Characteristics'!$C:$C,0)))</f>
        <v>% reduction in energy use</v>
      </c>
      <c r="P1431" s="363"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63" t="str">
        <f>IF(ISBLANK(INDEX('Policy Characteristics'!K:K,MATCH($C1431,'Policy Characteristics'!$C:$C,0))),"",INDEX('Policy Characteristics'!K:K,MATCH($C1431,'Policy Characteristics'!$C:$C,0)))</f>
        <v>industry-ag-main.html#eff-stds</v>
      </c>
      <c r="R1431" s="363" t="str">
        <f>IF(ISBLANK(INDEX('Policy Characteristics'!L:L,MATCH($C1431,'Policy Characteristics'!$C:$C,0))),"",INDEX('Policy Characteristics'!L:L,MATCH($C1431,'Policy Characteristics'!$C:$C,0)))</f>
        <v>industry-energy-efficiency-standards.html</v>
      </c>
    </row>
    <row r="1432" spans="1:18" s="363" customFormat="1" ht="19.95" customHeight="1">
      <c r="A1432" s="363" t="str">
        <f>IF(ISBLANK(INDEX('Policy Characteristics'!A:A,MATCH($C1432,'Policy Characteristics'!$C:$C,0))),"",INDEX('Policy Characteristics'!A:A,MATCH($C1432,'Policy Characteristics'!$C:$C,0)))</f>
        <v>Industry</v>
      </c>
      <c r="B1432" s="375" t="str">
        <f>IF(ISBLANK(INDEX('Policy Characteristics'!B:B,MATCH($C1432,'Policy Characteristics'!$C:$C,0))),"",INDEX('Policy Characteristics'!B:B,MATCH($C1432,'Policy Characteristics'!$C:$C,0)))</f>
        <v>Industry Energy Efficiency Standards</v>
      </c>
      <c r="C1432" s="363" t="str">
        <f t="shared" si="50"/>
        <v>Percentage Improvement in Eqpt Efficiency Standards above BAU</v>
      </c>
      <c r="D1432" s="356" t="s">
        <v>867</v>
      </c>
      <c r="E1432" s="255" t="s">
        <v>928</v>
      </c>
      <c r="F1432" t="s">
        <v>868</v>
      </c>
      <c r="G1432" s="255" t="s">
        <v>929</v>
      </c>
      <c r="H1432" s="18">
        <v>1075</v>
      </c>
      <c r="I1432" s="376" t="s">
        <v>741</v>
      </c>
      <c r="J1432" s="377" t="str">
        <f>IF(ISBLANK(INDEX('Policy Characteristics'!D:D,MATCH($C1432,'Policy Characteristics'!$C:$C,0))),"",INDEX('Policy Characteristics'!D:D,MATCH($C1432,'Policy Characteristics'!$C:$C,0)))</f>
        <v>Industry Energy Efficiency Standards</v>
      </c>
      <c r="K1432" s="363"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63" t="str">
        <f>IF(ISBLANK(INDEX('Policy Characteristics'!I:I,MATCH($C1432,'Policy Characteristics'!$C:$C,0))),"",INDEX('Policy Characteristics'!I:I,MATCH($C1432,'Policy Characteristics'!$C:$C,0)))</f>
        <v>% reduction in energy use</v>
      </c>
      <c r="P1432" s="363"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63" t="str">
        <f>IF(ISBLANK(INDEX('Policy Characteristics'!K:K,MATCH($C1432,'Policy Characteristics'!$C:$C,0))),"",INDEX('Policy Characteristics'!K:K,MATCH($C1432,'Policy Characteristics'!$C:$C,0)))</f>
        <v>industry-ag-main.html#eff-stds</v>
      </c>
      <c r="R1432" s="363" t="str">
        <f>IF(ISBLANK(INDEX('Policy Characteristics'!L:L,MATCH($C1432,'Policy Characteristics'!$C:$C,0))),"",INDEX('Policy Characteristics'!L:L,MATCH($C1432,'Policy Characteristics'!$C:$C,0)))</f>
        <v>industry-energy-efficiency-standards.html</v>
      </c>
    </row>
    <row r="1433" spans="1:18" s="363" customFormat="1" ht="19.95" customHeight="1">
      <c r="A1433" s="363" t="str">
        <f>IF(ISBLANK(INDEX('Policy Characteristics'!A:A,MATCH($C1433,'Policy Characteristics'!$C:$C,0))),"",INDEX('Policy Characteristics'!A:A,MATCH($C1433,'Policy Characteristics'!$C:$C,0)))</f>
        <v>Industry</v>
      </c>
      <c r="B1433" s="375" t="str">
        <f>IF(ISBLANK(INDEX('Policy Characteristics'!B:B,MATCH($C1433,'Policy Characteristics'!$C:$C,0))),"",INDEX('Policy Characteristics'!B:B,MATCH($C1433,'Policy Characteristics'!$C:$C,0)))</f>
        <v>Industry Energy Efficiency Standards</v>
      </c>
      <c r="C1433" s="363" t="str">
        <f t="shared" si="50"/>
        <v>Percentage Improvement in Eqpt Efficiency Standards above BAU</v>
      </c>
      <c r="D1433" s="356" t="s">
        <v>867</v>
      </c>
      <c r="E1433" s="255" t="s">
        <v>930</v>
      </c>
      <c r="F1433" t="s">
        <v>868</v>
      </c>
      <c r="G1433" s="255" t="s">
        <v>931</v>
      </c>
      <c r="H1433" s="18">
        <v>1076</v>
      </c>
      <c r="I1433" s="376" t="s">
        <v>731</v>
      </c>
      <c r="J1433" s="377" t="str">
        <f>IF(ISBLANK(INDEX('Policy Characteristics'!D:D,MATCH($C1433,'Policy Characteristics'!$C:$C,0))),"",INDEX('Policy Characteristics'!D:D,MATCH($C1433,'Policy Characteristics'!$C:$C,0)))</f>
        <v>Industry Energy Efficiency Standards</v>
      </c>
      <c r="K1433" s="363"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63" t="str">
        <f>IF(ISBLANK(INDEX('Policy Characteristics'!I:I,MATCH($C1433,'Policy Characteristics'!$C:$C,0))),"",INDEX('Policy Characteristics'!I:I,MATCH($C1433,'Policy Characteristics'!$C:$C,0)))</f>
        <v>% reduction in energy use</v>
      </c>
      <c r="P1433" s="363"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63" t="str">
        <f>IF(ISBLANK(INDEX('Policy Characteristics'!K:K,MATCH($C1433,'Policy Characteristics'!$C:$C,0))),"",INDEX('Policy Characteristics'!K:K,MATCH($C1433,'Policy Characteristics'!$C:$C,0)))</f>
        <v>industry-ag-main.html#eff-stds</v>
      </c>
      <c r="R1433" s="363" t="str">
        <f>IF(ISBLANK(INDEX('Policy Characteristics'!L:L,MATCH($C1433,'Policy Characteristics'!$C:$C,0))),"",INDEX('Policy Characteristics'!L:L,MATCH($C1433,'Policy Characteristics'!$C:$C,0)))</f>
        <v>industry-energy-efficiency-standards.html</v>
      </c>
    </row>
    <row r="1434" spans="1:18" s="363" customFormat="1" ht="19.95" customHeight="1">
      <c r="A1434" s="363" t="str">
        <f>IF(ISBLANK(INDEX('Policy Characteristics'!A:A,MATCH($C1434,'Policy Characteristics'!$C:$C,0))),"",INDEX('Policy Characteristics'!A:A,MATCH($C1434,'Policy Characteristics'!$C:$C,0)))</f>
        <v>Industry</v>
      </c>
      <c r="B1434" s="375" t="str">
        <f>IF(ISBLANK(INDEX('Policy Characteristics'!B:B,MATCH($C1434,'Policy Characteristics'!$C:$C,0))),"",INDEX('Policy Characteristics'!B:B,MATCH($C1434,'Policy Characteristics'!$C:$C,0)))</f>
        <v>Industry Energy Efficiency Standards</v>
      </c>
      <c r="C1434" s="363" t="str">
        <f t="shared" si="50"/>
        <v>Percentage Improvement in Eqpt Efficiency Standards above BAU</v>
      </c>
      <c r="D1434" s="356" t="s">
        <v>867</v>
      </c>
      <c r="E1434" s="255" t="s">
        <v>932</v>
      </c>
      <c r="F1434" t="s">
        <v>868</v>
      </c>
      <c r="G1434" s="255" t="s">
        <v>933</v>
      </c>
      <c r="H1434" s="18">
        <v>1077</v>
      </c>
      <c r="I1434" s="376" t="s">
        <v>741</v>
      </c>
      <c r="J1434" s="377" t="str">
        <f>IF(ISBLANK(INDEX('Policy Characteristics'!D:D,MATCH($C1434,'Policy Characteristics'!$C:$C,0))),"",INDEX('Policy Characteristics'!D:D,MATCH($C1434,'Policy Characteristics'!$C:$C,0)))</f>
        <v>Industry Energy Efficiency Standards</v>
      </c>
      <c r="K1434" s="363"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63" t="str">
        <f>IF(ISBLANK(INDEX('Policy Characteristics'!I:I,MATCH($C1434,'Policy Characteristics'!$C:$C,0))),"",INDEX('Policy Characteristics'!I:I,MATCH($C1434,'Policy Characteristics'!$C:$C,0)))</f>
        <v>% reduction in energy use</v>
      </c>
      <c r="P1434" s="363"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63" t="str">
        <f>IF(ISBLANK(INDEX('Policy Characteristics'!K:K,MATCH($C1434,'Policy Characteristics'!$C:$C,0))),"",INDEX('Policy Characteristics'!K:K,MATCH($C1434,'Policy Characteristics'!$C:$C,0)))</f>
        <v>industry-ag-main.html#eff-stds</v>
      </c>
      <c r="R1434" s="363" t="str">
        <f>IF(ISBLANK(INDEX('Policy Characteristics'!L:L,MATCH($C1434,'Policy Characteristics'!$C:$C,0))),"",INDEX('Policy Characteristics'!L:L,MATCH($C1434,'Policy Characteristics'!$C:$C,0)))</f>
        <v>industry-energy-efficiency-standards.html</v>
      </c>
    </row>
    <row r="1435" spans="1:18" s="363" customFormat="1" ht="19.95" customHeight="1">
      <c r="A1435" s="363" t="str">
        <f>IF(ISBLANK(INDEX('Policy Characteristics'!A:A,MATCH($C1435,'Policy Characteristics'!$C:$C,0))),"",INDEX('Policy Characteristics'!A:A,MATCH($C1435,'Policy Characteristics'!$C:$C,0)))</f>
        <v>Industry</v>
      </c>
      <c r="B1435" s="375" t="str">
        <f>IF(ISBLANK(INDEX('Policy Characteristics'!B:B,MATCH($C1435,'Policy Characteristics'!$C:$C,0))),"",INDEX('Policy Characteristics'!B:B,MATCH($C1435,'Policy Characteristics'!$C:$C,0)))</f>
        <v>Industry Energy Efficiency Standards</v>
      </c>
      <c r="C1435" s="363" t="str">
        <f t="shared" si="50"/>
        <v>Percentage Improvement in Eqpt Efficiency Standards above BAU</v>
      </c>
      <c r="D1435" s="356" t="s">
        <v>869</v>
      </c>
      <c r="E1435" s="255" t="s">
        <v>914</v>
      </c>
      <c r="F1435" t="s">
        <v>870</v>
      </c>
      <c r="G1435" s="255" t="s">
        <v>915</v>
      </c>
      <c r="H1435" s="18">
        <v>1078</v>
      </c>
      <c r="I1435" s="376" t="s">
        <v>731</v>
      </c>
      <c r="J1435" s="377" t="str">
        <f>IF(ISBLANK(INDEX('Policy Characteristics'!D:D,MATCH($C1435,'Policy Characteristics'!$C:$C,0))),"",INDEX('Policy Characteristics'!D:D,MATCH($C1435,'Policy Characteristics'!$C:$C,0)))</f>
        <v>Industry Energy Efficiency Standards</v>
      </c>
      <c r="K1435" s="363"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63" t="str">
        <f>IF(ISBLANK(INDEX('Policy Characteristics'!I:I,MATCH($C1435,'Policy Characteristics'!$C:$C,0))),"",INDEX('Policy Characteristics'!I:I,MATCH($C1435,'Policy Characteristics'!$C:$C,0)))</f>
        <v>% reduction in energy use</v>
      </c>
      <c r="P1435" s="363"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63" t="str">
        <f>IF(ISBLANK(INDEX('Policy Characteristics'!K:K,MATCH($C1435,'Policy Characteristics'!$C:$C,0))),"",INDEX('Policy Characteristics'!K:K,MATCH($C1435,'Policy Characteristics'!$C:$C,0)))</f>
        <v>industry-ag-main.html#eff-stds</v>
      </c>
      <c r="R1435" s="363" t="str">
        <f>IF(ISBLANK(INDEX('Policy Characteristics'!L:L,MATCH($C1435,'Policy Characteristics'!$C:$C,0))),"",INDEX('Policy Characteristics'!L:L,MATCH($C1435,'Policy Characteristics'!$C:$C,0)))</f>
        <v>industry-energy-efficiency-standards.html</v>
      </c>
    </row>
    <row r="1436" spans="1:18" s="363" customFormat="1" ht="19.95" customHeight="1">
      <c r="A1436" s="363" t="str">
        <f>IF(ISBLANK(INDEX('Policy Characteristics'!A:A,MATCH($C1436,'Policy Characteristics'!$C:$C,0))),"",INDEX('Policy Characteristics'!A:A,MATCH($C1436,'Policy Characteristics'!$C:$C,0)))</f>
        <v>Industry</v>
      </c>
      <c r="B1436" s="375" t="str">
        <f>IF(ISBLANK(INDEX('Policy Characteristics'!B:B,MATCH($C1436,'Policy Characteristics'!$C:$C,0))),"",INDEX('Policy Characteristics'!B:B,MATCH($C1436,'Policy Characteristics'!$C:$C,0)))</f>
        <v>Industry Energy Efficiency Standards</v>
      </c>
      <c r="C1436" s="363" t="str">
        <f t="shared" si="50"/>
        <v>Percentage Improvement in Eqpt Efficiency Standards above BAU</v>
      </c>
      <c r="D1436" s="356" t="s">
        <v>869</v>
      </c>
      <c r="E1436" s="255" t="s">
        <v>916</v>
      </c>
      <c r="F1436" t="s">
        <v>870</v>
      </c>
      <c r="G1436" s="255" t="s">
        <v>917</v>
      </c>
      <c r="H1436" s="18">
        <v>1079</v>
      </c>
      <c r="I1436" s="376" t="s">
        <v>731</v>
      </c>
      <c r="J1436" s="377" t="str">
        <f>IF(ISBLANK(INDEX('Policy Characteristics'!D:D,MATCH($C1436,'Policy Characteristics'!$C:$C,0))),"",INDEX('Policy Characteristics'!D:D,MATCH($C1436,'Policy Characteristics'!$C:$C,0)))</f>
        <v>Industry Energy Efficiency Standards</v>
      </c>
      <c r="K1436" s="363"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63" t="str">
        <f>IF(ISBLANK(INDEX('Policy Characteristics'!I:I,MATCH($C1436,'Policy Characteristics'!$C:$C,0))),"",INDEX('Policy Characteristics'!I:I,MATCH($C1436,'Policy Characteristics'!$C:$C,0)))</f>
        <v>% reduction in energy use</v>
      </c>
      <c r="P1436" s="363"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63" t="str">
        <f>IF(ISBLANK(INDEX('Policy Characteristics'!K:K,MATCH($C1436,'Policy Characteristics'!$C:$C,0))),"",INDEX('Policy Characteristics'!K:K,MATCH($C1436,'Policy Characteristics'!$C:$C,0)))</f>
        <v>industry-ag-main.html#eff-stds</v>
      </c>
      <c r="R1436" s="363" t="str">
        <f>IF(ISBLANK(INDEX('Policy Characteristics'!L:L,MATCH($C1436,'Policy Characteristics'!$C:$C,0))),"",INDEX('Policy Characteristics'!L:L,MATCH($C1436,'Policy Characteristics'!$C:$C,0)))</f>
        <v>industry-energy-efficiency-standards.html</v>
      </c>
    </row>
    <row r="1437" spans="1:18" s="363" customFormat="1" ht="19.95" customHeight="1">
      <c r="A1437" s="363" t="str">
        <f>IF(ISBLANK(INDEX('Policy Characteristics'!A:A,MATCH($C1437,'Policy Characteristics'!$C:$C,0))),"",INDEX('Policy Characteristics'!A:A,MATCH($C1437,'Policy Characteristics'!$C:$C,0)))</f>
        <v>Industry</v>
      </c>
      <c r="B1437" s="375" t="str">
        <f>IF(ISBLANK(INDEX('Policy Characteristics'!B:B,MATCH($C1437,'Policy Characteristics'!$C:$C,0))),"",INDEX('Policy Characteristics'!B:B,MATCH($C1437,'Policy Characteristics'!$C:$C,0)))</f>
        <v>Industry Energy Efficiency Standards</v>
      </c>
      <c r="C1437" s="363" t="str">
        <f t="shared" si="50"/>
        <v>Percentage Improvement in Eqpt Efficiency Standards above BAU</v>
      </c>
      <c r="D1437" s="356" t="s">
        <v>869</v>
      </c>
      <c r="E1437" s="255" t="s">
        <v>918</v>
      </c>
      <c r="F1437" t="s">
        <v>870</v>
      </c>
      <c r="G1437" s="255" t="s">
        <v>919</v>
      </c>
      <c r="H1437" s="18">
        <v>1080</v>
      </c>
      <c r="I1437" s="376" t="s">
        <v>731</v>
      </c>
      <c r="J1437" s="377" t="str">
        <f>IF(ISBLANK(INDEX('Policy Characteristics'!D:D,MATCH($C1437,'Policy Characteristics'!$C:$C,0))),"",INDEX('Policy Characteristics'!D:D,MATCH($C1437,'Policy Characteristics'!$C:$C,0)))</f>
        <v>Industry Energy Efficiency Standards</v>
      </c>
      <c r="K1437" s="363"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63" t="str">
        <f>IF(ISBLANK(INDEX('Policy Characteristics'!I:I,MATCH($C1437,'Policy Characteristics'!$C:$C,0))),"",INDEX('Policy Characteristics'!I:I,MATCH($C1437,'Policy Characteristics'!$C:$C,0)))</f>
        <v>% reduction in energy use</v>
      </c>
      <c r="P1437" s="363"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63" t="str">
        <f>IF(ISBLANK(INDEX('Policy Characteristics'!K:K,MATCH($C1437,'Policy Characteristics'!$C:$C,0))),"",INDEX('Policy Characteristics'!K:K,MATCH($C1437,'Policy Characteristics'!$C:$C,0)))</f>
        <v>industry-ag-main.html#eff-stds</v>
      </c>
      <c r="R1437" s="363" t="str">
        <f>IF(ISBLANK(INDEX('Policy Characteristics'!L:L,MATCH($C1437,'Policy Characteristics'!$C:$C,0))),"",INDEX('Policy Characteristics'!L:L,MATCH($C1437,'Policy Characteristics'!$C:$C,0)))</f>
        <v>industry-energy-efficiency-standards.html</v>
      </c>
    </row>
    <row r="1438" spans="1:18" s="363" customFormat="1" ht="19.95" customHeight="1">
      <c r="A1438" s="363" t="str">
        <f>IF(ISBLANK(INDEX('Policy Characteristics'!A:A,MATCH($C1438,'Policy Characteristics'!$C:$C,0))),"",INDEX('Policy Characteristics'!A:A,MATCH($C1438,'Policy Characteristics'!$C:$C,0)))</f>
        <v>Industry</v>
      </c>
      <c r="B1438" s="375" t="str">
        <f>IF(ISBLANK(INDEX('Policy Characteristics'!B:B,MATCH($C1438,'Policy Characteristics'!$C:$C,0))),"",INDEX('Policy Characteristics'!B:B,MATCH($C1438,'Policy Characteristics'!$C:$C,0)))</f>
        <v>Industry Energy Efficiency Standards</v>
      </c>
      <c r="C1438" s="363" t="str">
        <f t="shared" si="50"/>
        <v>Percentage Improvement in Eqpt Efficiency Standards above BAU</v>
      </c>
      <c r="D1438" s="356" t="s">
        <v>869</v>
      </c>
      <c r="E1438" s="255" t="s">
        <v>920</v>
      </c>
      <c r="F1438" t="s">
        <v>870</v>
      </c>
      <c r="G1438" s="255" t="s">
        <v>921</v>
      </c>
      <c r="H1438" s="18">
        <v>1081</v>
      </c>
      <c r="I1438" s="376" t="s">
        <v>741</v>
      </c>
      <c r="J1438" s="377" t="str">
        <f>IF(ISBLANK(INDEX('Policy Characteristics'!D:D,MATCH($C1438,'Policy Characteristics'!$C:$C,0))),"",INDEX('Policy Characteristics'!D:D,MATCH($C1438,'Policy Characteristics'!$C:$C,0)))</f>
        <v>Industry Energy Efficiency Standards</v>
      </c>
      <c r="K1438" s="363"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63" t="str">
        <f>IF(ISBLANK(INDEX('Policy Characteristics'!I:I,MATCH($C1438,'Policy Characteristics'!$C:$C,0))),"",INDEX('Policy Characteristics'!I:I,MATCH($C1438,'Policy Characteristics'!$C:$C,0)))</f>
        <v>% reduction in energy use</v>
      </c>
      <c r="P1438" s="363"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63" t="str">
        <f>IF(ISBLANK(INDEX('Policy Characteristics'!K:K,MATCH($C1438,'Policy Characteristics'!$C:$C,0))),"",INDEX('Policy Characteristics'!K:K,MATCH($C1438,'Policy Characteristics'!$C:$C,0)))</f>
        <v>industry-ag-main.html#eff-stds</v>
      </c>
      <c r="R1438" s="363" t="str">
        <f>IF(ISBLANK(INDEX('Policy Characteristics'!L:L,MATCH($C1438,'Policy Characteristics'!$C:$C,0))),"",INDEX('Policy Characteristics'!L:L,MATCH($C1438,'Policy Characteristics'!$C:$C,0)))</f>
        <v>industry-energy-efficiency-standards.html</v>
      </c>
    </row>
    <row r="1439" spans="1:18" s="363" customFormat="1" ht="19.95" customHeight="1">
      <c r="A1439" s="363" t="str">
        <f>IF(ISBLANK(INDEX('Policy Characteristics'!A:A,MATCH($C1439,'Policy Characteristics'!$C:$C,0))),"",INDEX('Policy Characteristics'!A:A,MATCH($C1439,'Policy Characteristics'!$C:$C,0)))</f>
        <v>Industry</v>
      </c>
      <c r="B1439" s="375" t="str">
        <f>IF(ISBLANK(INDEX('Policy Characteristics'!B:B,MATCH($C1439,'Policy Characteristics'!$C:$C,0))),"",INDEX('Policy Characteristics'!B:B,MATCH($C1439,'Policy Characteristics'!$C:$C,0)))</f>
        <v>Industry Energy Efficiency Standards</v>
      </c>
      <c r="C1439" s="363" t="str">
        <f t="shared" si="50"/>
        <v>Percentage Improvement in Eqpt Efficiency Standards above BAU</v>
      </c>
      <c r="D1439" s="356" t="s">
        <v>869</v>
      </c>
      <c r="E1439" s="255" t="s">
        <v>922</v>
      </c>
      <c r="F1439" t="s">
        <v>870</v>
      </c>
      <c r="G1439" s="255" t="s">
        <v>923</v>
      </c>
      <c r="H1439" s="18">
        <v>1082</v>
      </c>
      <c r="I1439" s="376" t="s">
        <v>731</v>
      </c>
      <c r="J1439" s="377" t="str">
        <f>IF(ISBLANK(INDEX('Policy Characteristics'!D:D,MATCH($C1439,'Policy Characteristics'!$C:$C,0))),"",INDEX('Policy Characteristics'!D:D,MATCH($C1439,'Policy Characteristics'!$C:$C,0)))</f>
        <v>Industry Energy Efficiency Standards</v>
      </c>
      <c r="K1439" s="363"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63" t="str">
        <f>IF(ISBLANK(INDEX('Policy Characteristics'!I:I,MATCH($C1439,'Policy Characteristics'!$C:$C,0))),"",INDEX('Policy Characteristics'!I:I,MATCH($C1439,'Policy Characteristics'!$C:$C,0)))</f>
        <v>% reduction in energy use</v>
      </c>
      <c r="P1439" s="363"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63" t="str">
        <f>IF(ISBLANK(INDEX('Policy Characteristics'!K:K,MATCH($C1439,'Policy Characteristics'!$C:$C,0))),"",INDEX('Policy Characteristics'!K:K,MATCH($C1439,'Policy Characteristics'!$C:$C,0)))</f>
        <v>industry-ag-main.html#eff-stds</v>
      </c>
      <c r="R1439" s="363" t="str">
        <f>IF(ISBLANK(INDEX('Policy Characteristics'!L:L,MATCH($C1439,'Policy Characteristics'!$C:$C,0))),"",INDEX('Policy Characteristics'!L:L,MATCH($C1439,'Policy Characteristics'!$C:$C,0)))</f>
        <v>industry-energy-efficiency-standards.html</v>
      </c>
    </row>
    <row r="1440" spans="1:18" s="363" customFormat="1" ht="19.95" customHeight="1">
      <c r="A1440" s="363" t="str">
        <f>IF(ISBLANK(INDEX('Policy Characteristics'!A:A,MATCH($C1440,'Policy Characteristics'!$C:$C,0))),"",INDEX('Policy Characteristics'!A:A,MATCH($C1440,'Policy Characteristics'!$C:$C,0)))</f>
        <v>Industry</v>
      </c>
      <c r="B1440" s="375" t="str">
        <f>IF(ISBLANK(INDEX('Policy Characteristics'!B:B,MATCH($C1440,'Policy Characteristics'!$C:$C,0))),"",INDEX('Policy Characteristics'!B:B,MATCH($C1440,'Policy Characteristics'!$C:$C,0)))</f>
        <v>Industry Energy Efficiency Standards</v>
      </c>
      <c r="C1440" s="363" t="str">
        <f t="shared" si="50"/>
        <v>Percentage Improvement in Eqpt Efficiency Standards above BAU</v>
      </c>
      <c r="D1440" s="356" t="s">
        <v>869</v>
      </c>
      <c r="E1440" s="255" t="s">
        <v>924</v>
      </c>
      <c r="F1440" t="s">
        <v>870</v>
      </c>
      <c r="G1440" s="255" t="s">
        <v>925</v>
      </c>
      <c r="H1440" s="18">
        <v>1083</v>
      </c>
      <c r="I1440" s="376" t="s">
        <v>741</v>
      </c>
      <c r="J1440" s="377" t="str">
        <f>IF(ISBLANK(INDEX('Policy Characteristics'!D:D,MATCH($C1440,'Policy Characteristics'!$C:$C,0))),"",INDEX('Policy Characteristics'!D:D,MATCH($C1440,'Policy Characteristics'!$C:$C,0)))</f>
        <v>Industry Energy Efficiency Standards</v>
      </c>
      <c r="K1440" s="363"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63" t="str">
        <f>IF(ISBLANK(INDEX('Policy Characteristics'!I:I,MATCH($C1440,'Policy Characteristics'!$C:$C,0))),"",INDEX('Policy Characteristics'!I:I,MATCH($C1440,'Policy Characteristics'!$C:$C,0)))</f>
        <v>% reduction in energy use</v>
      </c>
      <c r="P1440" s="363"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63" t="str">
        <f>IF(ISBLANK(INDEX('Policy Characteristics'!K:K,MATCH($C1440,'Policy Characteristics'!$C:$C,0))),"",INDEX('Policy Characteristics'!K:K,MATCH($C1440,'Policy Characteristics'!$C:$C,0)))</f>
        <v>industry-ag-main.html#eff-stds</v>
      </c>
      <c r="R1440" s="363" t="str">
        <f>IF(ISBLANK(INDEX('Policy Characteristics'!L:L,MATCH($C1440,'Policy Characteristics'!$C:$C,0))),"",INDEX('Policy Characteristics'!L:L,MATCH($C1440,'Policy Characteristics'!$C:$C,0)))</f>
        <v>industry-energy-efficiency-standards.html</v>
      </c>
    </row>
    <row r="1441" spans="1:18" s="363" customFormat="1" ht="19.95" customHeight="1">
      <c r="A1441" s="363" t="str">
        <f>IF(ISBLANK(INDEX('Policy Characteristics'!A:A,MATCH($C1441,'Policy Characteristics'!$C:$C,0))),"",INDEX('Policy Characteristics'!A:A,MATCH($C1441,'Policy Characteristics'!$C:$C,0)))</f>
        <v>Industry</v>
      </c>
      <c r="B1441" s="375" t="str">
        <f>IF(ISBLANK(INDEX('Policy Characteristics'!B:B,MATCH($C1441,'Policy Characteristics'!$C:$C,0))),"",INDEX('Policy Characteristics'!B:B,MATCH($C1441,'Policy Characteristics'!$C:$C,0)))</f>
        <v>Industry Energy Efficiency Standards</v>
      </c>
      <c r="C1441" s="363" t="str">
        <f t="shared" si="50"/>
        <v>Percentage Improvement in Eqpt Efficiency Standards above BAU</v>
      </c>
      <c r="D1441" s="356" t="s">
        <v>869</v>
      </c>
      <c r="E1441" s="255" t="s">
        <v>926</v>
      </c>
      <c r="F1441" t="s">
        <v>870</v>
      </c>
      <c r="G1441" s="255" t="s">
        <v>927</v>
      </c>
      <c r="H1441" s="18">
        <v>1084</v>
      </c>
      <c r="I1441" s="376" t="s">
        <v>741</v>
      </c>
      <c r="J1441" s="377" t="str">
        <f>IF(ISBLANK(INDEX('Policy Characteristics'!D:D,MATCH($C1441,'Policy Characteristics'!$C:$C,0))),"",INDEX('Policy Characteristics'!D:D,MATCH($C1441,'Policy Characteristics'!$C:$C,0)))</f>
        <v>Industry Energy Efficiency Standards</v>
      </c>
      <c r="K1441" s="363"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63" t="str">
        <f>IF(ISBLANK(INDEX('Policy Characteristics'!I:I,MATCH($C1441,'Policy Characteristics'!$C:$C,0))),"",INDEX('Policy Characteristics'!I:I,MATCH($C1441,'Policy Characteristics'!$C:$C,0)))</f>
        <v>% reduction in energy use</v>
      </c>
      <c r="P1441" s="363"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63" t="str">
        <f>IF(ISBLANK(INDEX('Policy Characteristics'!K:K,MATCH($C1441,'Policy Characteristics'!$C:$C,0))),"",INDEX('Policy Characteristics'!K:K,MATCH($C1441,'Policy Characteristics'!$C:$C,0)))</f>
        <v>industry-ag-main.html#eff-stds</v>
      </c>
      <c r="R1441" s="363" t="str">
        <f>IF(ISBLANK(INDEX('Policy Characteristics'!L:L,MATCH($C1441,'Policy Characteristics'!$C:$C,0))),"",INDEX('Policy Characteristics'!L:L,MATCH($C1441,'Policy Characteristics'!$C:$C,0)))</f>
        <v>industry-energy-efficiency-standards.html</v>
      </c>
    </row>
    <row r="1442" spans="1:18" s="363" customFormat="1" ht="19.95" customHeight="1">
      <c r="A1442" s="363" t="str">
        <f>IF(ISBLANK(INDEX('Policy Characteristics'!A:A,MATCH($C1442,'Policy Characteristics'!$C:$C,0))),"",INDEX('Policy Characteristics'!A:A,MATCH($C1442,'Policy Characteristics'!$C:$C,0)))</f>
        <v>Industry</v>
      </c>
      <c r="B1442" s="375" t="str">
        <f>IF(ISBLANK(INDEX('Policy Characteristics'!B:B,MATCH($C1442,'Policy Characteristics'!$C:$C,0))),"",INDEX('Policy Characteristics'!B:B,MATCH($C1442,'Policy Characteristics'!$C:$C,0)))</f>
        <v>Industry Energy Efficiency Standards</v>
      </c>
      <c r="C1442" s="363" t="str">
        <f t="shared" si="50"/>
        <v>Percentage Improvement in Eqpt Efficiency Standards above BAU</v>
      </c>
      <c r="D1442" s="356" t="s">
        <v>869</v>
      </c>
      <c r="E1442" s="255" t="s">
        <v>928</v>
      </c>
      <c r="F1442" t="s">
        <v>870</v>
      </c>
      <c r="G1442" s="255" t="s">
        <v>929</v>
      </c>
      <c r="H1442" s="18">
        <v>1085</v>
      </c>
      <c r="I1442" s="376" t="s">
        <v>731</v>
      </c>
      <c r="J1442" s="377" t="str">
        <f>IF(ISBLANK(INDEX('Policy Characteristics'!D:D,MATCH($C1442,'Policy Characteristics'!$C:$C,0))),"",INDEX('Policy Characteristics'!D:D,MATCH($C1442,'Policy Characteristics'!$C:$C,0)))</f>
        <v>Industry Energy Efficiency Standards</v>
      </c>
      <c r="K1442" s="363"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63" t="str">
        <f>IF(ISBLANK(INDEX('Policy Characteristics'!I:I,MATCH($C1442,'Policy Characteristics'!$C:$C,0))),"",INDEX('Policy Characteristics'!I:I,MATCH($C1442,'Policy Characteristics'!$C:$C,0)))</f>
        <v>% reduction in energy use</v>
      </c>
      <c r="P1442" s="363"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63" t="str">
        <f>IF(ISBLANK(INDEX('Policy Characteristics'!K:K,MATCH($C1442,'Policy Characteristics'!$C:$C,0))),"",INDEX('Policy Characteristics'!K:K,MATCH($C1442,'Policy Characteristics'!$C:$C,0)))</f>
        <v>industry-ag-main.html#eff-stds</v>
      </c>
      <c r="R1442" s="363" t="str">
        <f>IF(ISBLANK(INDEX('Policy Characteristics'!L:L,MATCH($C1442,'Policy Characteristics'!$C:$C,0))),"",INDEX('Policy Characteristics'!L:L,MATCH($C1442,'Policy Characteristics'!$C:$C,0)))</f>
        <v>industry-energy-efficiency-standards.html</v>
      </c>
    </row>
    <row r="1443" spans="1:18" s="363" customFormat="1" ht="19.95" customHeight="1">
      <c r="A1443" s="363" t="str">
        <f>IF(ISBLANK(INDEX('Policy Characteristics'!A:A,MATCH($C1443,'Policy Characteristics'!$C:$C,0))),"",INDEX('Policy Characteristics'!A:A,MATCH($C1443,'Policy Characteristics'!$C:$C,0)))</f>
        <v>Industry</v>
      </c>
      <c r="B1443" s="375" t="str">
        <f>IF(ISBLANK(INDEX('Policy Characteristics'!B:B,MATCH($C1443,'Policy Characteristics'!$C:$C,0))),"",INDEX('Policy Characteristics'!B:B,MATCH($C1443,'Policy Characteristics'!$C:$C,0)))</f>
        <v>Industry Energy Efficiency Standards</v>
      </c>
      <c r="C1443" s="363" t="str">
        <f t="shared" si="50"/>
        <v>Percentage Improvement in Eqpt Efficiency Standards above BAU</v>
      </c>
      <c r="D1443" s="356" t="s">
        <v>869</v>
      </c>
      <c r="E1443" s="255" t="s">
        <v>930</v>
      </c>
      <c r="F1443" t="s">
        <v>870</v>
      </c>
      <c r="G1443" s="255" t="s">
        <v>931</v>
      </c>
      <c r="H1443" s="18">
        <v>1086</v>
      </c>
      <c r="I1443" s="376" t="s">
        <v>731</v>
      </c>
      <c r="J1443" s="377" t="str">
        <f>IF(ISBLANK(INDEX('Policy Characteristics'!D:D,MATCH($C1443,'Policy Characteristics'!$C:$C,0))),"",INDEX('Policy Characteristics'!D:D,MATCH($C1443,'Policy Characteristics'!$C:$C,0)))</f>
        <v>Industry Energy Efficiency Standards</v>
      </c>
      <c r="K1443" s="363"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63" t="str">
        <f>IF(ISBLANK(INDEX('Policy Characteristics'!I:I,MATCH($C1443,'Policy Characteristics'!$C:$C,0))),"",INDEX('Policy Characteristics'!I:I,MATCH($C1443,'Policy Characteristics'!$C:$C,0)))</f>
        <v>% reduction in energy use</v>
      </c>
      <c r="P1443" s="363"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63" t="str">
        <f>IF(ISBLANK(INDEX('Policy Characteristics'!K:K,MATCH($C1443,'Policy Characteristics'!$C:$C,0))),"",INDEX('Policy Characteristics'!K:K,MATCH($C1443,'Policy Characteristics'!$C:$C,0)))</f>
        <v>industry-ag-main.html#eff-stds</v>
      </c>
      <c r="R1443" s="363" t="str">
        <f>IF(ISBLANK(INDEX('Policy Characteristics'!L:L,MATCH($C1443,'Policy Characteristics'!$C:$C,0))),"",INDEX('Policy Characteristics'!L:L,MATCH($C1443,'Policy Characteristics'!$C:$C,0)))</f>
        <v>industry-energy-efficiency-standards.html</v>
      </c>
    </row>
    <row r="1444" spans="1:18" s="363" customFormat="1" ht="19.95" customHeight="1">
      <c r="A1444" s="363" t="str">
        <f>IF(ISBLANK(INDEX('Policy Characteristics'!A:A,MATCH($C1444,'Policy Characteristics'!$C:$C,0))),"",INDEX('Policy Characteristics'!A:A,MATCH($C1444,'Policy Characteristics'!$C:$C,0)))</f>
        <v>Industry</v>
      </c>
      <c r="B1444" s="375" t="str">
        <f>IF(ISBLANK(INDEX('Policy Characteristics'!B:B,MATCH($C1444,'Policy Characteristics'!$C:$C,0))),"",INDEX('Policy Characteristics'!B:B,MATCH($C1444,'Policy Characteristics'!$C:$C,0)))</f>
        <v>Industry Energy Efficiency Standards</v>
      </c>
      <c r="C1444" s="363" t="str">
        <f t="shared" ref="C1444:C1507" si="51">C$1315</f>
        <v>Percentage Improvement in Eqpt Efficiency Standards above BAU</v>
      </c>
      <c r="D1444" s="356" t="s">
        <v>869</v>
      </c>
      <c r="E1444" s="255" t="s">
        <v>932</v>
      </c>
      <c r="F1444" t="s">
        <v>870</v>
      </c>
      <c r="G1444" s="255" t="s">
        <v>933</v>
      </c>
      <c r="H1444" s="18">
        <v>1087</v>
      </c>
      <c r="I1444" s="376" t="s">
        <v>741</v>
      </c>
      <c r="J1444" s="377" t="str">
        <f>IF(ISBLANK(INDEX('Policy Characteristics'!D:D,MATCH($C1444,'Policy Characteristics'!$C:$C,0))),"",INDEX('Policy Characteristics'!D:D,MATCH($C1444,'Policy Characteristics'!$C:$C,0)))</f>
        <v>Industry Energy Efficiency Standards</v>
      </c>
      <c r="K1444" s="363"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63" t="str">
        <f>IF(ISBLANK(INDEX('Policy Characteristics'!I:I,MATCH($C1444,'Policy Characteristics'!$C:$C,0))),"",INDEX('Policy Characteristics'!I:I,MATCH($C1444,'Policy Characteristics'!$C:$C,0)))</f>
        <v>% reduction in energy use</v>
      </c>
      <c r="P1444" s="363"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63" t="str">
        <f>IF(ISBLANK(INDEX('Policy Characteristics'!K:K,MATCH($C1444,'Policy Characteristics'!$C:$C,0))),"",INDEX('Policy Characteristics'!K:K,MATCH($C1444,'Policy Characteristics'!$C:$C,0)))</f>
        <v>industry-ag-main.html#eff-stds</v>
      </c>
      <c r="R1444" s="363" t="str">
        <f>IF(ISBLANK(INDEX('Policy Characteristics'!L:L,MATCH($C1444,'Policy Characteristics'!$C:$C,0))),"",INDEX('Policy Characteristics'!L:L,MATCH($C1444,'Policy Characteristics'!$C:$C,0)))</f>
        <v>industry-energy-efficiency-standards.html</v>
      </c>
    </row>
    <row r="1445" spans="1:18" s="363" customFormat="1" ht="19.95" customHeight="1">
      <c r="A1445" s="363" t="str">
        <f>IF(ISBLANK(INDEX('Policy Characteristics'!A:A,MATCH($C1445,'Policy Characteristics'!$C:$C,0))),"",INDEX('Policy Characteristics'!A:A,MATCH($C1445,'Policy Characteristics'!$C:$C,0)))</f>
        <v>Industry</v>
      </c>
      <c r="B1445" s="375" t="str">
        <f>IF(ISBLANK(INDEX('Policy Characteristics'!B:B,MATCH($C1445,'Policy Characteristics'!$C:$C,0))),"",INDEX('Policy Characteristics'!B:B,MATCH($C1445,'Policy Characteristics'!$C:$C,0)))</f>
        <v>Industry Energy Efficiency Standards</v>
      </c>
      <c r="C1445" s="363" t="str">
        <f t="shared" si="51"/>
        <v>Percentage Improvement in Eqpt Efficiency Standards above BAU</v>
      </c>
      <c r="D1445" s="356" t="s">
        <v>871</v>
      </c>
      <c r="E1445" s="255" t="s">
        <v>914</v>
      </c>
      <c r="F1445" t="s">
        <v>872</v>
      </c>
      <c r="G1445" s="255" t="s">
        <v>915</v>
      </c>
      <c r="H1445" s="18">
        <v>1088</v>
      </c>
      <c r="I1445" s="376" t="s">
        <v>731</v>
      </c>
      <c r="J1445" s="377" t="str">
        <f>IF(ISBLANK(INDEX('Policy Characteristics'!D:D,MATCH($C1445,'Policy Characteristics'!$C:$C,0))),"",INDEX('Policy Characteristics'!D:D,MATCH($C1445,'Policy Characteristics'!$C:$C,0)))</f>
        <v>Industry Energy Efficiency Standards</v>
      </c>
      <c r="K1445" s="363"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63" t="str">
        <f>IF(ISBLANK(INDEX('Policy Characteristics'!I:I,MATCH($C1445,'Policy Characteristics'!$C:$C,0))),"",INDEX('Policy Characteristics'!I:I,MATCH($C1445,'Policy Characteristics'!$C:$C,0)))</f>
        <v>% reduction in energy use</v>
      </c>
      <c r="P1445" s="363"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63" t="str">
        <f>IF(ISBLANK(INDEX('Policy Characteristics'!K:K,MATCH($C1445,'Policy Characteristics'!$C:$C,0))),"",INDEX('Policy Characteristics'!K:K,MATCH($C1445,'Policy Characteristics'!$C:$C,0)))</f>
        <v>industry-ag-main.html#eff-stds</v>
      </c>
      <c r="R1445" s="363" t="str">
        <f>IF(ISBLANK(INDEX('Policy Characteristics'!L:L,MATCH($C1445,'Policy Characteristics'!$C:$C,0))),"",INDEX('Policy Characteristics'!L:L,MATCH($C1445,'Policy Characteristics'!$C:$C,0)))</f>
        <v>industry-energy-efficiency-standards.html</v>
      </c>
    </row>
    <row r="1446" spans="1:18" s="363" customFormat="1" ht="19.95" customHeight="1">
      <c r="A1446" s="363" t="str">
        <f>IF(ISBLANK(INDEX('Policy Characteristics'!A:A,MATCH($C1446,'Policy Characteristics'!$C:$C,0))),"",INDEX('Policy Characteristics'!A:A,MATCH($C1446,'Policy Characteristics'!$C:$C,0)))</f>
        <v>Industry</v>
      </c>
      <c r="B1446" s="375" t="str">
        <f>IF(ISBLANK(INDEX('Policy Characteristics'!B:B,MATCH($C1446,'Policy Characteristics'!$C:$C,0))),"",INDEX('Policy Characteristics'!B:B,MATCH($C1446,'Policy Characteristics'!$C:$C,0)))</f>
        <v>Industry Energy Efficiency Standards</v>
      </c>
      <c r="C1446" s="363" t="str">
        <f t="shared" si="51"/>
        <v>Percentage Improvement in Eqpt Efficiency Standards above BAU</v>
      </c>
      <c r="D1446" s="356" t="s">
        <v>871</v>
      </c>
      <c r="E1446" s="255" t="s">
        <v>916</v>
      </c>
      <c r="F1446" t="s">
        <v>872</v>
      </c>
      <c r="G1446" s="255" t="s">
        <v>917</v>
      </c>
      <c r="H1446" s="18">
        <v>1089</v>
      </c>
      <c r="I1446" s="376" t="s">
        <v>731</v>
      </c>
      <c r="J1446" s="377" t="str">
        <f>IF(ISBLANK(INDEX('Policy Characteristics'!D:D,MATCH($C1446,'Policy Characteristics'!$C:$C,0))),"",INDEX('Policy Characteristics'!D:D,MATCH($C1446,'Policy Characteristics'!$C:$C,0)))</f>
        <v>Industry Energy Efficiency Standards</v>
      </c>
      <c r="K1446" s="363"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63" t="str">
        <f>IF(ISBLANK(INDEX('Policy Characteristics'!I:I,MATCH($C1446,'Policy Characteristics'!$C:$C,0))),"",INDEX('Policy Characteristics'!I:I,MATCH($C1446,'Policy Characteristics'!$C:$C,0)))</f>
        <v>% reduction in energy use</v>
      </c>
      <c r="P1446" s="363"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63" t="str">
        <f>IF(ISBLANK(INDEX('Policy Characteristics'!K:K,MATCH($C1446,'Policy Characteristics'!$C:$C,0))),"",INDEX('Policy Characteristics'!K:K,MATCH($C1446,'Policy Characteristics'!$C:$C,0)))</f>
        <v>industry-ag-main.html#eff-stds</v>
      </c>
      <c r="R1446" s="363" t="str">
        <f>IF(ISBLANK(INDEX('Policy Characteristics'!L:L,MATCH($C1446,'Policy Characteristics'!$C:$C,0))),"",INDEX('Policy Characteristics'!L:L,MATCH($C1446,'Policy Characteristics'!$C:$C,0)))</f>
        <v>industry-energy-efficiency-standards.html</v>
      </c>
    </row>
    <row r="1447" spans="1:18" s="363" customFormat="1" ht="19.95" customHeight="1">
      <c r="A1447" s="363" t="str">
        <f>IF(ISBLANK(INDEX('Policy Characteristics'!A:A,MATCH($C1447,'Policy Characteristics'!$C:$C,0))),"",INDEX('Policy Characteristics'!A:A,MATCH($C1447,'Policy Characteristics'!$C:$C,0)))</f>
        <v>Industry</v>
      </c>
      <c r="B1447" s="375" t="str">
        <f>IF(ISBLANK(INDEX('Policy Characteristics'!B:B,MATCH($C1447,'Policy Characteristics'!$C:$C,0))),"",INDEX('Policy Characteristics'!B:B,MATCH($C1447,'Policy Characteristics'!$C:$C,0)))</f>
        <v>Industry Energy Efficiency Standards</v>
      </c>
      <c r="C1447" s="363" t="str">
        <f t="shared" si="51"/>
        <v>Percentage Improvement in Eqpt Efficiency Standards above BAU</v>
      </c>
      <c r="D1447" s="356" t="s">
        <v>871</v>
      </c>
      <c r="E1447" s="255" t="s">
        <v>918</v>
      </c>
      <c r="F1447" t="s">
        <v>872</v>
      </c>
      <c r="G1447" s="255" t="s">
        <v>919</v>
      </c>
      <c r="H1447" s="18">
        <v>1090</v>
      </c>
      <c r="I1447" s="376" t="s">
        <v>731</v>
      </c>
      <c r="J1447" s="377" t="str">
        <f>IF(ISBLANK(INDEX('Policy Characteristics'!D:D,MATCH($C1447,'Policy Characteristics'!$C:$C,0))),"",INDEX('Policy Characteristics'!D:D,MATCH($C1447,'Policy Characteristics'!$C:$C,0)))</f>
        <v>Industry Energy Efficiency Standards</v>
      </c>
      <c r="K1447" s="363"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63" t="str">
        <f>IF(ISBLANK(INDEX('Policy Characteristics'!I:I,MATCH($C1447,'Policy Characteristics'!$C:$C,0))),"",INDEX('Policy Characteristics'!I:I,MATCH($C1447,'Policy Characteristics'!$C:$C,0)))</f>
        <v>% reduction in energy use</v>
      </c>
      <c r="P1447" s="363"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63" t="str">
        <f>IF(ISBLANK(INDEX('Policy Characteristics'!K:K,MATCH($C1447,'Policy Characteristics'!$C:$C,0))),"",INDEX('Policy Characteristics'!K:K,MATCH($C1447,'Policy Characteristics'!$C:$C,0)))</f>
        <v>industry-ag-main.html#eff-stds</v>
      </c>
      <c r="R1447" s="363" t="str">
        <f>IF(ISBLANK(INDEX('Policy Characteristics'!L:L,MATCH($C1447,'Policy Characteristics'!$C:$C,0))),"",INDEX('Policy Characteristics'!L:L,MATCH($C1447,'Policy Characteristics'!$C:$C,0)))</f>
        <v>industry-energy-efficiency-standards.html</v>
      </c>
    </row>
    <row r="1448" spans="1:18" s="363" customFormat="1" ht="19.95" customHeight="1">
      <c r="A1448" s="363" t="str">
        <f>IF(ISBLANK(INDEX('Policy Characteristics'!A:A,MATCH($C1448,'Policy Characteristics'!$C:$C,0))),"",INDEX('Policy Characteristics'!A:A,MATCH($C1448,'Policy Characteristics'!$C:$C,0)))</f>
        <v>Industry</v>
      </c>
      <c r="B1448" s="375" t="str">
        <f>IF(ISBLANK(INDEX('Policy Characteristics'!B:B,MATCH($C1448,'Policy Characteristics'!$C:$C,0))),"",INDEX('Policy Characteristics'!B:B,MATCH($C1448,'Policy Characteristics'!$C:$C,0)))</f>
        <v>Industry Energy Efficiency Standards</v>
      </c>
      <c r="C1448" s="363" t="str">
        <f t="shared" si="51"/>
        <v>Percentage Improvement in Eqpt Efficiency Standards above BAU</v>
      </c>
      <c r="D1448" s="356" t="s">
        <v>871</v>
      </c>
      <c r="E1448" s="255" t="s">
        <v>920</v>
      </c>
      <c r="F1448" t="s">
        <v>872</v>
      </c>
      <c r="G1448" s="255" t="s">
        <v>921</v>
      </c>
      <c r="H1448" s="18">
        <v>1091</v>
      </c>
      <c r="I1448" s="376" t="s">
        <v>741</v>
      </c>
      <c r="J1448" s="377" t="str">
        <f>IF(ISBLANK(INDEX('Policy Characteristics'!D:D,MATCH($C1448,'Policy Characteristics'!$C:$C,0))),"",INDEX('Policy Characteristics'!D:D,MATCH($C1448,'Policy Characteristics'!$C:$C,0)))</f>
        <v>Industry Energy Efficiency Standards</v>
      </c>
      <c r="K1448" s="363"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63" t="str">
        <f>IF(ISBLANK(INDEX('Policy Characteristics'!I:I,MATCH($C1448,'Policy Characteristics'!$C:$C,0))),"",INDEX('Policy Characteristics'!I:I,MATCH($C1448,'Policy Characteristics'!$C:$C,0)))</f>
        <v>% reduction in energy use</v>
      </c>
      <c r="P1448" s="363"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63" t="str">
        <f>IF(ISBLANK(INDEX('Policy Characteristics'!K:K,MATCH($C1448,'Policy Characteristics'!$C:$C,0))),"",INDEX('Policy Characteristics'!K:K,MATCH($C1448,'Policy Characteristics'!$C:$C,0)))</f>
        <v>industry-ag-main.html#eff-stds</v>
      </c>
      <c r="R1448" s="363" t="str">
        <f>IF(ISBLANK(INDEX('Policy Characteristics'!L:L,MATCH($C1448,'Policy Characteristics'!$C:$C,0))),"",INDEX('Policy Characteristics'!L:L,MATCH($C1448,'Policy Characteristics'!$C:$C,0)))</f>
        <v>industry-energy-efficiency-standards.html</v>
      </c>
    </row>
    <row r="1449" spans="1:18" s="363" customFormat="1" ht="19.95" customHeight="1">
      <c r="A1449" s="363" t="str">
        <f>IF(ISBLANK(INDEX('Policy Characteristics'!A:A,MATCH($C1449,'Policy Characteristics'!$C:$C,0))),"",INDEX('Policy Characteristics'!A:A,MATCH($C1449,'Policy Characteristics'!$C:$C,0)))</f>
        <v>Industry</v>
      </c>
      <c r="B1449" s="375" t="str">
        <f>IF(ISBLANK(INDEX('Policy Characteristics'!B:B,MATCH($C1449,'Policy Characteristics'!$C:$C,0))),"",INDEX('Policy Characteristics'!B:B,MATCH($C1449,'Policy Characteristics'!$C:$C,0)))</f>
        <v>Industry Energy Efficiency Standards</v>
      </c>
      <c r="C1449" s="363" t="str">
        <f t="shared" si="51"/>
        <v>Percentage Improvement in Eqpt Efficiency Standards above BAU</v>
      </c>
      <c r="D1449" s="356" t="s">
        <v>871</v>
      </c>
      <c r="E1449" s="255" t="s">
        <v>922</v>
      </c>
      <c r="F1449" t="s">
        <v>872</v>
      </c>
      <c r="G1449" s="255" t="s">
        <v>923</v>
      </c>
      <c r="H1449" s="18">
        <v>1092</v>
      </c>
      <c r="I1449" s="376" t="s">
        <v>731</v>
      </c>
      <c r="J1449" s="377" t="str">
        <f>IF(ISBLANK(INDEX('Policy Characteristics'!D:D,MATCH($C1449,'Policy Characteristics'!$C:$C,0))),"",INDEX('Policy Characteristics'!D:D,MATCH($C1449,'Policy Characteristics'!$C:$C,0)))</f>
        <v>Industry Energy Efficiency Standards</v>
      </c>
      <c r="K1449" s="363"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63" t="str">
        <f>IF(ISBLANK(INDEX('Policy Characteristics'!I:I,MATCH($C1449,'Policy Characteristics'!$C:$C,0))),"",INDEX('Policy Characteristics'!I:I,MATCH($C1449,'Policy Characteristics'!$C:$C,0)))</f>
        <v>% reduction in energy use</v>
      </c>
      <c r="P1449" s="363"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63" t="str">
        <f>IF(ISBLANK(INDEX('Policy Characteristics'!K:K,MATCH($C1449,'Policy Characteristics'!$C:$C,0))),"",INDEX('Policy Characteristics'!K:K,MATCH($C1449,'Policy Characteristics'!$C:$C,0)))</f>
        <v>industry-ag-main.html#eff-stds</v>
      </c>
      <c r="R1449" s="363" t="str">
        <f>IF(ISBLANK(INDEX('Policy Characteristics'!L:L,MATCH($C1449,'Policy Characteristics'!$C:$C,0))),"",INDEX('Policy Characteristics'!L:L,MATCH($C1449,'Policy Characteristics'!$C:$C,0)))</f>
        <v>industry-energy-efficiency-standards.html</v>
      </c>
    </row>
    <row r="1450" spans="1:18" s="363" customFormat="1" ht="19.95" customHeight="1">
      <c r="A1450" s="363" t="str">
        <f>IF(ISBLANK(INDEX('Policy Characteristics'!A:A,MATCH($C1450,'Policy Characteristics'!$C:$C,0))),"",INDEX('Policy Characteristics'!A:A,MATCH($C1450,'Policy Characteristics'!$C:$C,0)))</f>
        <v>Industry</v>
      </c>
      <c r="B1450" s="375" t="str">
        <f>IF(ISBLANK(INDEX('Policy Characteristics'!B:B,MATCH($C1450,'Policy Characteristics'!$C:$C,0))),"",INDEX('Policy Characteristics'!B:B,MATCH($C1450,'Policy Characteristics'!$C:$C,0)))</f>
        <v>Industry Energy Efficiency Standards</v>
      </c>
      <c r="C1450" s="363" t="str">
        <f t="shared" si="51"/>
        <v>Percentage Improvement in Eqpt Efficiency Standards above BAU</v>
      </c>
      <c r="D1450" s="356" t="s">
        <v>871</v>
      </c>
      <c r="E1450" s="255" t="s">
        <v>924</v>
      </c>
      <c r="F1450" t="s">
        <v>872</v>
      </c>
      <c r="G1450" s="255" t="s">
        <v>925</v>
      </c>
      <c r="H1450" s="18">
        <v>1093</v>
      </c>
      <c r="I1450" s="376" t="s">
        <v>741</v>
      </c>
      <c r="J1450" s="377" t="str">
        <f>IF(ISBLANK(INDEX('Policy Characteristics'!D:D,MATCH($C1450,'Policy Characteristics'!$C:$C,0))),"",INDEX('Policy Characteristics'!D:D,MATCH($C1450,'Policy Characteristics'!$C:$C,0)))</f>
        <v>Industry Energy Efficiency Standards</v>
      </c>
      <c r="K1450" s="363"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63" t="str">
        <f>IF(ISBLANK(INDEX('Policy Characteristics'!I:I,MATCH($C1450,'Policy Characteristics'!$C:$C,0))),"",INDEX('Policy Characteristics'!I:I,MATCH($C1450,'Policy Characteristics'!$C:$C,0)))</f>
        <v>% reduction in energy use</v>
      </c>
      <c r="P1450" s="363"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63" t="str">
        <f>IF(ISBLANK(INDEX('Policy Characteristics'!K:K,MATCH($C1450,'Policy Characteristics'!$C:$C,0))),"",INDEX('Policy Characteristics'!K:K,MATCH($C1450,'Policy Characteristics'!$C:$C,0)))</f>
        <v>industry-ag-main.html#eff-stds</v>
      </c>
      <c r="R1450" s="363" t="str">
        <f>IF(ISBLANK(INDEX('Policy Characteristics'!L:L,MATCH($C1450,'Policy Characteristics'!$C:$C,0))),"",INDEX('Policy Characteristics'!L:L,MATCH($C1450,'Policy Characteristics'!$C:$C,0)))</f>
        <v>industry-energy-efficiency-standards.html</v>
      </c>
    </row>
    <row r="1451" spans="1:18" s="363" customFormat="1" ht="19.95" customHeight="1">
      <c r="A1451" s="363" t="str">
        <f>IF(ISBLANK(INDEX('Policy Characteristics'!A:A,MATCH($C1451,'Policy Characteristics'!$C:$C,0))),"",INDEX('Policy Characteristics'!A:A,MATCH($C1451,'Policy Characteristics'!$C:$C,0)))</f>
        <v>Industry</v>
      </c>
      <c r="B1451" s="375" t="str">
        <f>IF(ISBLANK(INDEX('Policy Characteristics'!B:B,MATCH($C1451,'Policy Characteristics'!$C:$C,0))),"",INDEX('Policy Characteristics'!B:B,MATCH($C1451,'Policy Characteristics'!$C:$C,0)))</f>
        <v>Industry Energy Efficiency Standards</v>
      </c>
      <c r="C1451" s="363" t="str">
        <f t="shared" si="51"/>
        <v>Percentage Improvement in Eqpt Efficiency Standards above BAU</v>
      </c>
      <c r="D1451" s="356" t="s">
        <v>871</v>
      </c>
      <c r="E1451" s="255" t="s">
        <v>926</v>
      </c>
      <c r="F1451" t="s">
        <v>872</v>
      </c>
      <c r="G1451" s="255" t="s">
        <v>927</v>
      </c>
      <c r="H1451" s="18">
        <v>1094</v>
      </c>
      <c r="I1451" s="376" t="s">
        <v>741</v>
      </c>
      <c r="J1451" s="377" t="str">
        <f>IF(ISBLANK(INDEX('Policy Characteristics'!D:D,MATCH($C1451,'Policy Characteristics'!$C:$C,0))),"",INDEX('Policy Characteristics'!D:D,MATCH($C1451,'Policy Characteristics'!$C:$C,0)))</f>
        <v>Industry Energy Efficiency Standards</v>
      </c>
      <c r="K1451" s="363"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63" t="str">
        <f>IF(ISBLANK(INDEX('Policy Characteristics'!I:I,MATCH($C1451,'Policy Characteristics'!$C:$C,0))),"",INDEX('Policy Characteristics'!I:I,MATCH($C1451,'Policy Characteristics'!$C:$C,0)))</f>
        <v>% reduction in energy use</v>
      </c>
      <c r="P1451" s="363"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63" t="str">
        <f>IF(ISBLANK(INDEX('Policy Characteristics'!K:K,MATCH($C1451,'Policy Characteristics'!$C:$C,0))),"",INDEX('Policy Characteristics'!K:K,MATCH($C1451,'Policy Characteristics'!$C:$C,0)))</f>
        <v>industry-ag-main.html#eff-stds</v>
      </c>
      <c r="R1451" s="363" t="str">
        <f>IF(ISBLANK(INDEX('Policy Characteristics'!L:L,MATCH($C1451,'Policy Characteristics'!$C:$C,0))),"",INDEX('Policy Characteristics'!L:L,MATCH($C1451,'Policy Characteristics'!$C:$C,0)))</f>
        <v>industry-energy-efficiency-standards.html</v>
      </c>
    </row>
    <row r="1452" spans="1:18" s="363" customFormat="1" ht="19.95" customHeight="1">
      <c r="A1452" s="363" t="str">
        <f>IF(ISBLANK(INDEX('Policy Characteristics'!A:A,MATCH($C1452,'Policy Characteristics'!$C:$C,0))),"",INDEX('Policy Characteristics'!A:A,MATCH($C1452,'Policy Characteristics'!$C:$C,0)))</f>
        <v>Industry</v>
      </c>
      <c r="B1452" s="375" t="str">
        <f>IF(ISBLANK(INDEX('Policy Characteristics'!B:B,MATCH($C1452,'Policy Characteristics'!$C:$C,0))),"",INDEX('Policy Characteristics'!B:B,MATCH($C1452,'Policy Characteristics'!$C:$C,0)))</f>
        <v>Industry Energy Efficiency Standards</v>
      </c>
      <c r="C1452" s="363" t="str">
        <f t="shared" si="51"/>
        <v>Percentage Improvement in Eqpt Efficiency Standards above BAU</v>
      </c>
      <c r="D1452" s="356" t="s">
        <v>871</v>
      </c>
      <c r="E1452" s="255" t="s">
        <v>928</v>
      </c>
      <c r="F1452" t="s">
        <v>872</v>
      </c>
      <c r="G1452" s="255" t="s">
        <v>929</v>
      </c>
      <c r="H1452" s="18">
        <v>1095</v>
      </c>
      <c r="I1452" s="376" t="s">
        <v>731</v>
      </c>
      <c r="J1452" s="377" t="str">
        <f>IF(ISBLANK(INDEX('Policy Characteristics'!D:D,MATCH($C1452,'Policy Characteristics'!$C:$C,0))),"",INDEX('Policy Characteristics'!D:D,MATCH($C1452,'Policy Characteristics'!$C:$C,0)))</f>
        <v>Industry Energy Efficiency Standards</v>
      </c>
      <c r="K1452" s="363"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63" t="str">
        <f>IF(ISBLANK(INDEX('Policy Characteristics'!I:I,MATCH($C1452,'Policy Characteristics'!$C:$C,0))),"",INDEX('Policy Characteristics'!I:I,MATCH($C1452,'Policy Characteristics'!$C:$C,0)))</f>
        <v>% reduction in energy use</v>
      </c>
      <c r="P1452" s="363"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63" t="str">
        <f>IF(ISBLANK(INDEX('Policy Characteristics'!K:K,MATCH($C1452,'Policy Characteristics'!$C:$C,0))),"",INDEX('Policy Characteristics'!K:K,MATCH($C1452,'Policy Characteristics'!$C:$C,0)))</f>
        <v>industry-ag-main.html#eff-stds</v>
      </c>
      <c r="R1452" s="363" t="str">
        <f>IF(ISBLANK(INDEX('Policy Characteristics'!L:L,MATCH($C1452,'Policy Characteristics'!$C:$C,0))),"",INDEX('Policy Characteristics'!L:L,MATCH($C1452,'Policy Characteristics'!$C:$C,0)))</f>
        <v>industry-energy-efficiency-standards.html</v>
      </c>
    </row>
    <row r="1453" spans="1:18" s="363" customFormat="1" ht="19.95" customHeight="1">
      <c r="A1453" s="363" t="str">
        <f>IF(ISBLANK(INDEX('Policy Characteristics'!A:A,MATCH($C1453,'Policy Characteristics'!$C:$C,0))),"",INDEX('Policy Characteristics'!A:A,MATCH($C1453,'Policy Characteristics'!$C:$C,0)))</f>
        <v>Industry</v>
      </c>
      <c r="B1453" s="375" t="str">
        <f>IF(ISBLANK(INDEX('Policy Characteristics'!B:B,MATCH($C1453,'Policy Characteristics'!$C:$C,0))),"",INDEX('Policy Characteristics'!B:B,MATCH($C1453,'Policy Characteristics'!$C:$C,0)))</f>
        <v>Industry Energy Efficiency Standards</v>
      </c>
      <c r="C1453" s="363" t="str">
        <f t="shared" si="51"/>
        <v>Percentage Improvement in Eqpt Efficiency Standards above BAU</v>
      </c>
      <c r="D1453" s="356" t="s">
        <v>871</v>
      </c>
      <c r="E1453" s="255" t="s">
        <v>930</v>
      </c>
      <c r="F1453" t="s">
        <v>872</v>
      </c>
      <c r="G1453" s="255" t="s">
        <v>931</v>
      </c>
      <c r="H1453" s="18">
        <v>1096</v>
      </c>
      <c r="I1453" s="376" t="s">
        <v>731</v>
      </c>
      <c r="J1453" s="377" t="str">
        <f>IF(ISBLANK(INDEX('Policy Characteristics'!D:D,MATCH($C1453,'Policy Characteristics'!$C:$C,0))),"",INDEX('Policy Characteristics'!D:D,MATCH($C1453,'Policy Characteristics'!$C:$C,0)))</f>
        <v>Industry Energy Efficiency Standards</v>
      </c>
      <c r="K1453" s="363"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63" t="str">
        <f>IF(ISBLANK(INDEX('Policy Characteristics'!I:I,MATCH($C1453,'Policy Characteristics'!$C:$C,0))),"",INDEX('Policy Characteristics'!I:I,MATCH($C1453,'Policy Characteristics'!$C:$C,0)))</f>
        <v>% reduction in energy use</v>
      </c>
      <c r="P1453" s="363"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63" t="str">
        <f>IF(ISBLANK(INDEX('Policy Characteristics'!K:K,MATCH($C1453,'Policy Characteristics'!$C:$C,0))),"",INDEX('Policy Characteristics'!K:K,MATCH($C1453,'Policy Characteristics'!$C:$C,0)))</f>
        <v>industry-ag-main.html#eff-stds</v>
      </c>
      <c r="R1453" s="363" t="str">
        <f>IF(ISBLANK(INDEX('Policy Characteristics'!L:L,MATCH($C1453,'Policy Characteristics'!$C:$C,0))),"",INDEX('Policy Characteristics'!L:L,MATCH($C1453,'Policy Characteristics'!$C:$C,0)))</f>
        <v>industry-energy-efficiency-standards.html</v>
      </c>
    </row>
    <row r="1454" spans="1:18" s="363" customFormat="1" ht="19.95" customHeight="1">
      <c r="A1454" s="363" t="str">
        <f>IF(ISBLANK(INDEX('Policy Characteristics'!A:A,MATCH($C1454,'Policy Characteristics'!$C:$C,0))),"",INDEX('Policy Characteristics'!A:A,MATCH($C1454,'Policy Characteristics'!$C:$C,0)))</f>
        <v>Industry</v>
      </c>
      <c r="B1454" s="375" t="str">
        <f>IF(ISBLANK(INDEX('Policy Characteristics'!B:B,MATCH($C1454,'Policy Characteristics'!$C:$C,0))),"",INDEX('Policy Characteristics'!B:B,MATCH($C1454,'Policy Characteristics'!$C:$C,0)))</f>
        <v>Industry Energy Efficiency Standards</v>
      </c>
      <c r="C1454" s="363" t="str">
        <f t="shared" si="51"/>
        <v>Percentage Improvement in Eqpt Efficiency Standards above BAU</v>
      </c>
      <c r="D1454" s="356" t="s">
        <v>871</v>
      </c>
      <c r="E1454" s="255" t="s">
        <v>932</v>
      </c>
      <c r="F1454" t="s">
        <v>872</v>
      </c>
      <c r="G1454" s="255" t="s">
        <v>933</v>
      </c>
      <c r="H1454" s="18">
        <v>1097</v>
      </c>
      <c r="I1454" s="376" t="s">
        <v>741</v>
      </c>
      <c r="J1454" s="377" t="str">
        <f>IF(ISBLANK(INDEX('Policy Characteristics'!D:D,MATCH($C1454,'Policy Characteristics'!$C:$C,0))),"",INDEX('Policy Characteristics'!D:D,MATCH($C1454,'Policy Characteristics'!$C:$C,0)))</f>
        <v>Industry Energy Efficiency Standards</v>
      </c>
      <c r="K1454" s="363"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63" t="str">
        <f>IF(ISBLANK(INDEX('Policy Characteristics'!I:I,MATCH($C1454,'Policy Characteristics'!$C:$C,0))),"",INDEX('Policy Characteristics'!I:I,MATCH($C1454,'Policy Characteristics'!$C:$C,0)))</f>
        <v>% reduction in energy use</v>
      </c>
      <c r="P1454" s="363"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63" t="str">
        <f>IF(ISBLANK(INDEX('Policy Characteristics'!K:K,MATCH($C1454,'Policy Characteristics'!$C:$C,0))),"",INDEX('Policy Characteristics'!K:K,MATCH($C1454,'Policy Characteristics'!$C:$C,0)))</f>
        <v>industry-ag-main.html#eff-stds</v>
      </c>
      <c r="R1454" s="363" t="str">
        <f>IF(ISBLANK(INDEX('Policy Characteristics'!L:L,MATCH($C1454,'Policy Characteristics'!$C:$C,0))),"",INDEX('Policy Characteristics'!L:L,MATCH($C1454,'Policy Characteristics'!$C:$C,0)))</f>
        <v>industry-energy-efficiency-standards.html</v>
      </c>
    </row>
    <row r="1455" spans="1:18" s="363" customFormat="1" ht="19.95" customHeight="1">
      <c r="A1455" s="363" t="str">
        <f>IF(ISBLANK(INDEX('Policy Characteristics'!A:A,MATCH($C1455,'Policy Characteristics'!$C:$C,0))),"",INDEX('Policy Characteristics'!A:A,MATCH($C1455,'Policy Characteristics'!$C:$C,0)))</f>
        <v>Industry</v>
      </c>
      <c r="B1455" s="375" t="str">
        <f>IF(ISBLANK(INDEX('Policy Characteristics'!B:B,MATCH($C1455,'Policy Characteristics'!$C:$C,0))),"",INDEX('Policy Characteristics'!B:B,MATCH($C1455,'Policy Characteristics'!$C:$C,0)))</f>
        <v>Industry Energy Efficiency Standards</v>
      </c>
      <c r="C1455" s="363" t="str">
        <f t="shared" si="51"/>
        <v>Percentage Improvement in Eqpt Efficiency Standards above BAU</v>
      </c>
      <c r="D1455" s="356" t="s">
        <v>873</v>
      </c>
      <c r="E1455" s="255" t="s">
        <v>914</v>
      </c>
      <c r="F1455" t="s">
        <v>874</v>
      </c>
      <c r="G1455" s="255" t="s">
        <v>915</v>
      </c>
      <c r="H1455" s="18">
        <v>1098</v>
      </c>
      <c r="I1455" s="376" t="s">
        <v>731</v>
      </c>
      <c r="J1455" s="377" t="str">
        <f>IF(ISBLANK(INDEX('Policy Characteristics'!D:D,MATCH($C1455,'Policy Characteristics'!$C:$C,0))),"",INDEX('Policy Characteristics'!D:D,MATCH($C1455,'Policy Characteristics'!$C:$C,0)))</f>
        <v>Industry Energy Efficiency Standards</v>
      </c>
      <c r="K1455" s="363"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63" t="str">
        <f>IF(ISBLANK(INDEX('Policy Characteristics'!I:I,MATCH($C1455,'Policy Characteristics'!$C:$C,0))),"",INDEX('Policy Characteristics'!I:I,MATCH($C1455,'Policy Characteristics'!$C:$C,0)))</f>
        <v>% reduction in energy use</v>
      </c>
      <c r="P1455" s="363"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63" t="str">
        <f>IF(ISBLANK(INDEX('Policy Characteristics'!K:K,MATCH($C1455,'Policy Characteristics'!$C:$C,0))),"",INDEX('Policy Characteristics'!K:K,MATCH($C1455,'Policy Characteristics'!$C:$C,0)))</f>
        <v>industry-ag-main.html#eff-stds</v>
      </c>
      <c r="R1455" s="363" t="str">
        <f>IF(ISBLANK(INDEX('Policy Characteristics'!L:L,MATCH($C1455,'Policy Characteristics'!$C:$C,0))),"",INDEX('Policy Characteristics'!L:L,MATCH($C1455,'Policy Characteristics'!$C:$C,0)))</f>
        <v>industry-energy-efficiency-standards.html</v>
      </c>
    </row>
    <row r="1456" spans="1:18" s="363" customFormat="1" ht="19.95" customHeight="1">
      <c r="A1456" s="363" t="str">
        <f>IF(ISBLANK(INDEX('Policy Characteristics'!A:A,MATCH($C1456,'Policy Characteristics'!$C:$C,0))),"",INDEX('Policy Characteristics'!A:A,MATCH($C1456,'Policy Characteristics'!$C:$C,0)))</f>
        <v>Industry</v>
      </c>
      <c r="B1456" s="375" t="str">
        <f>IF(ISBLANK(INDEX('Policy Characteristics'!B:B,MATCH($C1456,'Policy Characteristics'!$C:$C,0))),"",INDEX('Policy Characteristics'!B:B,MATCH($C1456,'Policy Characteristics'!$C:$C,0)))</f>
        <v>Industry Energy Efficiency Standards</v>
      </c>
      <c r="C1456" s="363" t="str">
        <f t="shared" si="51"/>
        <v>Percentage Improvement in Eqpt Efficiency Standards above BAU</v>
      </c>
      <c r="D1456" s="356" t="s">
        <v>873</v>
      </c>
      <c r="E1456" s="255" t="s">
        <v>916</v>
      </c>
      <c r="F1456" t="s">
        <v>874</v>
      </c>
      <c r="G1456" s="255" t="s">
        <v>917</v>
      </c>
      <c r="H1456" s="18">
        <v>1099</v>
      </c>
      <c r="I1456" s="376" t="s">
        <v>731</v>
      </c>
      <c r="J1456" s="377" t="str">
        <f>IF(ISBLANK(INDEX('Policy Characteristics'!D:D,MATCH($C1456,'Policy Characteristics'!$C:$C,0))),"",INDEX('Policy Characteristics'!D:D,MATCH($C1456,'Policy Characteristics'!$C:$C,0)))</f>
        <v>Industry Energy Efficiency Standards</v>
      </c>
      <c r="K1456" s="363"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63" t="str">
        <f>IF(ISBLANK(INDEX('Policy Characteristics'!I:I,MATCH($C1456,'Policy Characteristics'!$C:$C,0))),"",INDEX('Policy Characteristics'!I:I,MATCH($C1456,'Policy Characteristics'!$C:$C,0)))</f>
        <v>% reduction in energy use</v>
      </c>
      <c r="P1456" s="363"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63" t="str">
        <f>IF(ISBLANK(INDEX('Policy Characteristics'!K:K,MATCH($C1456,'Policy Characteristics'!$C:$C,0))),"",INDEX('Policy Characteristics'!K:K,MATCH($C1456,'Policy Characteristics'!$C:$C,0)))</f>
        <v>industry-ag-main.html#eff-stds</v>
      </c>
      <c r="R1456" s="363" t="str">
        <f>IF(ISBLANK(INDEX('Policy Characteristics'!L:L,MATCH($C1456,'Policy Characteristics'!$C:$C,0))),"",INDEX('Policy Characteristics'!L:L,MATCH($C1456,'Policy Characteristics'!$C:$C,0)))</f>
        <v>industry-energy-efficiency-standards.html</v>
      </c>
    </row>
    <row r="1457" spans="1:18" s="363" customFormat="1" ht="19.95" customHeight="1">
      <c r="A1457" s="363" t="str">
        <f>IF(ISBLANK(INDEX('Policy Characteristics'!A:A,MATCH($C1457,'Policy Characteristics'!$C:$C,0))),"",INDEX('Policy Characteristics'!A:A,MATCH($C1457,'Policy Characteristics'!$C:$C,0)))</f>
        <v>Industry</v>
      </c>
      <c r="B1457" s="375" t="str">
        <f>IF(ISBLANK(INDEX('Policy Characteristics'!B:B,MATCH($C1457,'Policy Characteristics'!$C:$C,0))),"",INDEX('Policy Characteristics'!B:B,MATCH($C1457,'Policy Characteristics'!$C:$C,0)))</f>
        <v>Industry Energy Efficiency Standards</v>
      </c>
      <c r="C1457" s="363" t="str">
        <f t="shared" si="51"/>
        <v>Percentage Improvement in Eqpt Efficiency Standards above BAU</v>
      </c>
      <c r="D1457" s="356" t="s">
        <v>873</v>
      </c>
      <c r="E1457" s="255" t="s">
        <v>918</v>
      </c>
      <c r="F1457" t="s">
        <v>874</v>
      </c>
      <c r="G1457" s="255" t="s">
        <v>919</v>
      </c>
      <c r="H1457" s="18">
        <v>1100</v>
      </c>
      <c r="I1457" s="376" t="s">
        <v>731</v>
      </c>
      <c r="J1457" s="377" t="str">
        <f>IF(ISBLANK(INDEX('Policy Characteristics'!D:D,MATCH($C1457,'Policy Characteristics'!$C:$C,0))),"",INDEX('Policy Characteristics'!D:D,MATCH($C1457,'Policy Characteristics'!$C:$C,0)))</f>
        <v>Industry Energy Efficiency Standards</v>
      </c>
      <c r="K1457" s="363"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63" t="str">
        <f>IF(ISBLANK(INDEX('Policy Characteristics'!I:I,MATCH($C1457,'Policy Characteristics'!$C:$C,0))),"",INDEX('Policy Characteristics'!I:I,MATCH($C1457,'Policy Characteristics'!$C:$C,0)))</f>
        <v>% reduction in energy use</v>
      </c>
      <c r="P1457" s="363"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63" t="str">
        <f>IF(ISBLANK(INDEX('Policy Characteristics'!K:K,MATCH($C1457,'Policy Characteristics'!$C:$C,0))),"",INDEX('Policy Characteristics'!K:K,MATCH($C1457,'Policy Characteristics'!$C:$C,0)))</f>
        <v>industry-ag-main.html#eff-stds</v>
      </c>
      <c r="R1457" s="363" t="str">
        <f>IF(ISBLANK(INDEX('Policy Characteristics'!L:L,MATCH($C1457,'Policy Characteristics'!$C:$C,0))),"",INDEX('Policy Characteristics'!L:L,MATCH($C1457,'Policy Characteristics'!$C:$C,0)))</f>
        <v>industry-energy-efficiency-standards.html</v>
      </c>
    </row>
    <row r="1458" spans="1:18" s="363" customFormat="1" ht="19.95" customHeight="1">
      <c r="A1458" s="363" t="str">
        <f>IF(ISBLANK(INDEX('Policy Characteristics'!A:A,MATCH($C1458,'Policy Characteristics'!$C:$C,0))),"",INDEX('Policy Characteristics'!A:A,MATCH($C1458,'Policy Characteristics'!$C:$C,0)))</f>
        <v>Industry</v>
      </c>
      <c r="B1458" s="375" t="str">
        <f>IF(ISBLANK(INDEX('Policy Characteristics'!B:B,MATCH($C1458,'Policy Characteristics'!$C:$C,0))),"",INDEX('Policy Characteristics'!B:B,MATCH($C1458,'Policy Characteristics'!$C:$C,0)))</f>
        <v>Industry Energy Efficiency Standards</v>
      </c>
      <c r="C1458" s="363" t="str">
        <f t="shared" si="51"/>
        <v>Percentage Improvement in Eqpt Efficiency Standards above BAU</v>
      </c>
      <c r="D1458" s="356" t="s">
        <v>873</v>
      </c>
      <c r="E1458" s="255" t="s">
        <v>920</v>
      </c>
      <c r="F1458" t="s">
        <v>874</v>
      </c>
      <c r="G1458" s="255" t="s">
        <v>921</v>
      </c>
      <c r="H1458" s="18">
        <v>1101</v>
      </c>
      <c r="I1458" s="376" t="s">
        <v>741</v>
      </c>
      <c r="J1458" s="377" t="str">
        <f>IF(ISBLANK(INDEX('Policy Characteristics'!D:D,MATCH($C1458,'Policy Characteristics'!$C:$C,0))),"",INDEX('Policy Characteristics'!D:D,MATCH($C1458,'Policy Characteristics'!$C:$C,0)))</f>
        <v>Industry Energy Efficiency Standards</v>
      </c>
      <c r="K1458" s="363"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63" t="str">
        <f>IF(ISBLANK(INDEX('Policy Characteristics'!I:I,MATCH($C1458,'Policy Characteristics'!$C:$C,0))),"",INDEX('Policy Characteristics'!I:I,MATCH($C1458,'Policy Characteristics'!$C:$C,0)))</f>
        <v>% reduction in energy use</v>
      </c>
      <c r="P1458" s="363"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63" t="str">
        <f>IF(ISBLANK(INDEX('Policy Characteristics'!K:K,MATCH($C1458,'Policy Characteristics'!$C:$C,0))),"",INDEX('Policy Characteristics'!K:K,MATCH($C1458,'Policy Characteristics'!$C:$C,0)))</f>
        <v>industry-ag-main.html#eff-stds</v>
      </c>
      <c r="R1458" s="363" t="str">
        <f>IF(ISBLANK(INDEX('Policy Characteristics'!L:L,MATCH($C1458,'Policy Characteristics'!$C:$C,0))),"",INDEX('Policy Characteristics'!L:L,MATCH($C1458,'Policy Characteristics'!$C:$C,0)))</f>
        <v>industry-energy-efficiency-standards.html</v>
      </c>
    </row>
    <row r="1459" spans="1:18" s="363" customFormat="1" ht="19.95" customHeight="1">
      <c r="A1459" s="363" t="str">
        <f>IF(ISBLANK(INDEX('Policy Characteristics'!A:A,MATCH($C1459,'Policy Characteristics'!$C:$C,0))),"",INDEX('Policy Characteristics'!A:A,MATCH($C1459,'Policy Characteristics'!$C:$C,0)))</f>
        <v>Industry</v>
      </c>
      <c r="B1459" s="375" t="str">
        <f>IF(ISBLANK(INDEX('Policy Characteristics'!B:B,MATCH($C1459,'Policy Characteristics'!$C:$C,0))),"",INDEX('Policy Characteristics'!B:B,MATCH($C1459,'Policy Characteristics'!$C:$C,0)))</f>
        <v>Industry Energy Efficiency Standards</v>
      </c>
      <c r="C1459" s="363" t="str">
        <f t="shared" si="51"/>
        <v>Percentage Improvement in Eqpt Efficiency Standards above BAU</v>
      </c>
      <c r="D1459" s="356" t="s">
        <v>873</v>
      </c>
      <c r="E1459" s="255" t="s">
        <v>922</v>
      </c>
      <c r="F1459" t="s">
        <v>874</v>
      </c>
      <c r="G1459" s="255" t="s">
        <v>923</v>
      </c>
      <c r="H1459" s="18">
        <v>1102</v>
      </c>
      <c r="I1459" s="376" t="s">
        <v>731</v>
      </c>
      <c r="J1459" s="377" t="str">
        <f>IF(ISBLANK(INDEX('Policy Characteristics'!D:D,MATCH($C1459,'Policy Characteristics'!$C:$C,0))),"",INDEX('Policy Characteristics'!D:D,MATCH($C1459,'Policy Characteristics'!$C:$C,0)))</f>
        <v>Industry Energy Efficiency Standards</v>
      </c>
      <c r="K1459" s="363"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63" t="str">
        <f>IF(ISBLANK(INDEX('Policy Characteristics'!I:I,MATCH($C1459,'Policy Characteristics'!$C:$C,0))),"",INDEX('Policy Characteristics'!I:I,MATCH($C1459,'Policy Characteristics'!$C:$C,0)))</f>
        <v>% reduction in energy use</v>
      </c>
      <c r="P1459" s="363"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63" t="str">
        <f>IF(ISBLANK(INDEX('Policy Characteristics'!K:K,MATCH($C1459,'Policy Characteristics'!$C:$C,0))),"",INDEX('Policy Characteristics'!K:K,MATCH($C1459,'Policy Characteristics'!$C:$C,0)))</f>
        <v>industry-ag-main.html#eff-stds</v>
      </c>
      <c r="R1459" s="363" t="str">
        <f>IF(ISBLANK(INDEX('Policy Characteristics'!L:L,MATCH($C1459,'Policy Characteristics'!$C:$C,0))),"",INDEX('Policy Characteristics'!L:L,MATCH($C1459,'Policy Characteristics'!$C:$C,0)))</f>
        <v>industry-energy-efficiency-standards.html</v>
      </c>
    </row>
    <row r="1460" spans="1:18" s="363" customFormat="1" ht="19.95" customHeight="1">
      <c r="A1460" s="363" t="str">
        <f>IF(ISBLANK(INDEX('Policy Characteristics'!A:A,MATCH($C1460,'Policy Characteristics'!$C:$C,0))),"",INDEX('Policy Characteristics'!A:A,MATCH($C1460,'Policy Characteristics'!$C:$C,0)))</f>
        <v>Industry</v>
      </c>
      <c r="B1460" s="375" t="str">
        <f>IF(ISBLANK(INDEX('Policy Characteristics'!B:B,MATCH($C1460,'Policy Characteristics'!$C:$C,0))),"",INDEX('Policy Characteristics'!B:B,MATCH($C1460,'Policy Characteristics'!$C:$C,0)))</f>
        <v>Industry Energy Efficiency Standards</v>
      </c>
      <c r="C1460" s="363" t="str">
        <f t="shared" si="51"/>
        <v>Percentage Improvement in Eqpt Efficiency Standards above BAU</v>
      </c>
      <c r="D1460" s="356" t="s">
        <v>873</v>
      </c>
      <c r="E1460" s="255" t="s">
        <v>924</v>
      </c>
      <c r="F1460" t="s">
        <v>874</v>
      </c>
      <c r="G1460" s="255" t="s">
        <v>925</v>
      </c>
      <c r="H1460" s="18">
        <v>1103</v>
      </c>
      <c r="I1460" s="376" t="s">
        <v>741</v>
      </c>
      <c r="J1460" s="377" t="str">
        <f>IF(ISBLANK(INDEX('Policy Characteristics'!D:D,MATCH($C1460,'Policy Characteristics'!$C:$C,0))),"",INDEX('Policy Characteristics'!D:D,MATCH($C1460,'Policy Characteristics'!$C:$C,0)))</f>
        <v>Industry Energy Efficiency Standards</v>
      </c>
      <c r="K1460" s="363"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63" t="str">
        <f>IF(ISBLANK(INDEX('Policy Characteristics'!I:I,MATCH($C1460,'Policy Characteristics'!$C:$C,0))),"",INDEX('Policy Characteristics'!I:I,MATCH($C1460,'Policy Characteristics'!$C:$C,0)))</f>
        <v>% reduction in energy use</v>
      </c>
      <c r="P1460" s="363"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63" t="str">
        <f>IF(ISBLANK(INDEX('Policy Characteristics'!K:K,MATCH($C1460,'Policy Characteristics'!$C:$C,0))),"",INDEX('Policy Characteristics'!K:K,MATCH($C1460,'Policy Characteristics'!$C:$C,0)))</f>
        <v>industry-ag-main.html#eff-stds</v>
      </c>
      <c r="R1460" s="363" t="str">
        <f>IF(ISBLANK(INDEX('Policy Characteristics'!L:L,MATCH($C1460,'Policy Characteristics'!$C:$C,0))),"",INDEX('Policy Characteristics'!L:L,MATCH($C1460,'Policy Characteristics'!$C:$C,0)))</f>
        <v>industry-energy-efficiency-standards.html</v>
      </c>
    </row>
    <row r="1461" spans="1:18" s="363" customFormat="1" ht="19.95" customHeight="1">
      <c r="A1461" s="363" t="str">
        <f>IF(ISBLANK(INDEX('Policy Characteristics'!A:A,MATCH($C1461,'Policy Characteristics'!$C:$C,0))),"",INDEX('Policy Characteristics'!A:A,MATCH($C1461,'Policy Characteristics'!$C:$C,0)))</f>
        <v>Industry</v>
      </c>
      <c r="B1461" s="375" t="str">
        <f>IF(ISBLANK(INDEX('Policy Characteristics'!B:B,MATCH($C1461,'Policy Characteristics'!$C:$C,0))),"",INDEX('Policy Characteristics'!B:B,MATCH($C1461,'Policy Characteristics'!$C:$C,0)))</f>
        <v>Industry Energy Efficiency Standards</v>
      </c>
      <c r="C1461" s="363" t="str">
        <f t="shared" si="51"/>
        <v>Percentage Improvement in Eqpt Efficiency Standards above BAU</v>
      </c>
      <c r="D1461" s="356" t="s">
        <v>873</v>
      </c>
      <c r="E1461" s="255" t="s">
        <v>926</v>
      </c>
      <c r="F1461" t="s">
        <v>874</v>
      </c>
      <c r="G1461" s="255" t="s">
        <v>927</v>
      </c>
      <c r="H1461" s="18">
        <v>1104</v>
      </c>
      <c r="I1461" s="376" t="s">
        <v>741</v>
      </c>
      <c r="J1461" s="377" t="str">
        <f>IF(ISBLANK(INDEX('Policy Characteristics'!D:D,MATCH($C1461,'Policy Characteristics'!$C:$C,0))),"",INDEX('Policy Characteristics'!D:D,MATCH($C1461,'Policy Characteristics'!$C:$C,0)))</f>
        <v>Industry Energy Efficiency Standards</v>
      </c>
      <c r="K1461" s="363"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63" t="str">
        <f>IF(ISBLANK(INDEX('Policy Characteristics'!I:I,MATCH($C1461,'Policy Characteristics'!$C:$C,0))),"",INDEX('Policy Characteristics'!I:I,MATCH($C1461,'Policy Characteristics'!$C:$C,0)))</f>
        <v>% reduction in energy use</v>
      </c>
      <c r="P1461" s="363"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63" t="str">
        <f>IF(ISBLANK(INDEX('Policy Characteristics'!K:K,MATCH($C1461,'Policy Characteristics'!$C:$C,0))),"",INDEX('Policy Characteristics'!K:K,MATCH($C1461,'Policy Characteristics'!$C:$C,0)))</f>
        <v>industry-ag-main.html#eff-stds</v>
      </c>
      <c r="R1461" s="363" t="str">
        <f>IF(ISBLANK(INDEX('Policy Characteristics'!L:L,MATCH($C1461,'Policy Characteristics'!$C:$C,0))),"",INDEX('Policy Characteristics'!L:L,MATCH($C1461,'Policy Characteristics'!$C:$C,0)))</f>
        <v>industry-energy-efficiency-standards.html</v>
      </c>
    </row>
    <row r="1462" spans="1:18" s="363" customFormat="1" ht="19.95" customHeight="1">
      <c r="A1462" s="363" t="str">
        <f>IF(ISBLANK(INDEX('Policy Characteristics'!A:A,MATCH($C1462,'Policy Characteristics'!$C:$C,0))),"",INDEX('Policy Characteristics'!A:A,MATCH($C1462,'Policy Characteristics'!$C:$C,0)))</f>
        <v>Industry</v>
      </c>
      <c r="B1462" s="375" t="str">
        <f>IF(ISBLANK(INDEX('Policy Characteristics'!B:B,MATCH($C1462,'Policy Characteristics'!$C:$C,0))),"",INDEX('Policy Characteristics'!B:B,MATCH($C1462,'Policy Characteristics'!$C:$C,0)))</f>
        <v>Industry Energy Efficiency Standards</v>
      </c>
      <c r="C1462" s="363" t="str">
        <f t="shared" si="51"/>
        <v>Percentage Improvement in Eqpt Efficiency Standards above BAU</v>
      </c>
      <c r="D1462" s="356" t="s">
        <v>873</v>
      </c>
      <c r="E1462" s="255" t="s">
        <v>928</v>
      </c>
      <c r="F1462" t="s">
        <v>874</v>
      </c>
      <c r="G1462" s="255" t="s">
        <v>929</v>
      </c>
      <c r="H1462" s="18">
        <v>1105</v>
      </c>
      <c r="I1462" s="376" t="s">
        <v>731</v>
      </c>
      <c r="J1462" s="377" t="str">
        <f>IF(ISBLANK(INDEX('Policy Characteristics'!D:D,MATCH($C1462,'Policy Characteristics'!$C:$C,0))),"",INDEX('Policy Characteristics'!D:D,MATCH($C1462,'Policy Characteristics'!$C:$C,0)))</f>
        <v>Industry Energy Efficiency Standards</v>
      </c>
      <c r="K1462" s="363"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63" t="str">
        <f>IF(ISBLANK(INDEX('Policy Characteristics'!I:I,MATCH($C1462,'Policy Characteristics'!$C:$C,0))),"",INDEX('Policy Characteristics'!I:I,MATCH($C1462,'Policy Characteristics'!$C:$C,0)))</f>
        <v>% reduction in energy use</v>
      </c>
      <c r="P1462" s="363"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63" t="str">
        <f>IF(ISBLANK(INDEX('Policy Characteristics'!K:K,MATCH($C1462,'Policy Characteristics'!$C:$C,0))),"",INDEX('Policy Characteristics'!K:K,MATCH($C1462,'Policy Characteristics'!$C:$C,0)))</f>
        <v>industry-ag-main.html#eff-stds</v>
      </c>
      <c r="R1462" s="363" t="str">
        <f>IF(ISBLANK(INDEX('Policy Characteristics'!L:L,MATCH($C1462,'Policy Characteristics'!$C:$C,0))),"",INDEX('Policy Characteristics'!L:L,MATCH($C1462,'Policy Characteristics'!$C:$C,0)))</f>
        <v>industry-energy-efficiency-standards.html</v>
      </c>
    </row>
    <row r="1463" spans="1:18" s="363" customFormat="1" ht="19.95" customHeight="1">
      <c r="A1463" s="363" t="str">
        <f>IF(ISBLANK(INDEX('Policy Characteristics'!A:A,MATCH($C1463,'Policy Characteristics'!$C:$C,0))),"",INDEX('Policy Characteristics'!A:A,MATCH($C1463,'Policy Characteristics'!$C:$C,0)))</f>
        <v>Industry</v>
      </c>
      <c r="B1463" s="375" t="str">
        <f>IF(ISBLANK(INDEX('Policy Characteristics'!B:B,MATCH($C1463,'Policy Characteristics'!$C:$C,0))),"",INDEX('Policy Characteristics'!B:B,MATCH($C1463,'Policy Characteristics'!$C:$C,0)))</f>
        <v>Industry Energy Efficiency Standards</v>
      </c>
      <c r="C1463" s="363" t="str">
        <f t="shared" si="51"/>
        <v>Percentage Improvement in Eqpt Efficiency Standards above BAU</v>
      </c>
      <c r="D1463" s="356" t="s">
        <v>873</v>
      </c>
      <c r="E1463" s="255" t="s">
        <v>930</v>
      </c>
      <c r="F1463" t="s">
        <v>874</v>
      </c>
      <c r="G1463" s="255" t="s">
        <v>931</v>
      </c>
      <c r="H1463" s="18">
        <v>1106</v>
      </c>
      <c r="I1463" s="376" t="s">
        <v>731</v>
      </c>
      <c r="J1463" s="377" t="str">
        <f>IF(ISBLANK(INDEX('Policy Characteristics'!D:D,MATCH($C1463,'Policy Characteristics'!$C:$C,0))),"",INDEX('Policy Characteristics'!D:D,MATCH($C1463,'Policy Characteristics'!$C:$C,0)))</f>
        <v>Industry Energy Efficiency Standards</v>
      </c>
      <c r="K1463" s="363"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63" t="str">
        <f>IF(ISBLANK(INDEX('Policy Characteristics'!I:I,MATCH($C1463,'Policy Characteristics'!$C:$C,0))),"",INDEX('Policy Characteristics'!I:I,MATCH($C1463,'Policy Characteristics'!$C:$C,0)))</f>
        <v>% reduction in energy use</v>
      </c>
      <c r="P1463" s="363"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63" t="str">
        <f>IF(ISBLANK(INDEX('Policy Characteristics'!K:K,MATCH($C1463,'Policy Characteristics'!$C:$C,0))),"",INDEX('Policy Characteristics'!K:K,MATCH($C1463,'Policy Characteristics'!$C:$C,0)))</f>
        <v>industry-ag-main.html#eff-stds</v>
      </c>
      <c r="R1463" s="363" t="str">
        <f>IF(ISBLANK(INDEX('Policy Characteristics'!L:L,MATCH($C1463,'Policy Characteristics'!$C:$C,0))),"",INDEX('Policy Characteristics'!L:L,MATCH($C1463,'Policy Characteristics'!$C:$C,0)))</f>
        <v>industry-energy-efficiency-standards.html</v>
      </c>
    </row>
    <row r="1464" spans="1:18" s="363" customFormat="1" ht="19.95" customHeight="1">
      <c r="A1464" s="363" t="str">
        <f>IF(ISBLANK(INDEX('Policy Characteristics'!A:A,MATCH($C1464,'Policy Characteristics'!$C:$C,0))),"",INDEX('Policy Characteristics'!A:A,MATCH($C1464,'Policy Characteristics'!$C:$C,0)))</f>
        <v>Industry</v>
      </c>
      <c r="B1464" s="375" t="str">
        <f>IF(ISBLANK(INDEX('Policy Characteristics'!B:B,MATCH($C1464,'Policy Characteristics'!$C:$C,0))),"",INDEX('Policy Characteristics'!B:B,MATCH($C1464,'Policy Characteristics'!$C:$C,0)))</f>
        <v>Industry Energy Efficiency Standards</v>
      </c>
      <c r="C1464" s="363" t="str">
        <f t="shared" si="51"/>
        <v>Percentage Improvement in Eqpt Efficiency Standards above BAU</v>
      </c>
      <c r="D1464" s="356" t="s">
        <v>873</v>
      </c>
      <c r="E1464" s="255" t="s">
        <v>932</v>
      </c>
      <c r="F1464" t="s">
        <v>874</v>
      </c>
      <c r="G1464" s="255" t="s">
        <v>933</v>
      </c>
      <c r="H1464" s="18">
        <v>1107</v>
      </c>
      <c r="I1464" s="376" t="s">
        <v>741</v>
      </c>
      <c r="J1464" s="377" t="str">
        <f>IF(ISBLANK(INDEX('Policy Characteristics'!D:D,MATCH($C1464,'Policy Characteristics'!$C:$C,0))),"",INDEX('Policy Characteristics'!D:D,MATCH($C1464,'Policy Characteristics'!$C:$C,0)))</f>
        <v>Industry Energy Efficiency Standards</v>
      </c>
      <c r="K1464" s="363"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63" t="str">
        <f>IF(ISBLANK(INDEX('Policy Characteristics'!I:I,MATCH($C1464,'Policy Characteristics'!$C:$C,0))),"",INDEX('Policy Characteristics'!I:I,MATCH($C1464,'Policy Characteristics'!$C:$C,0)))</f>
        <v>% reduction in energy use</v>
      </c>
      <c r="P1464" s="363"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63" t="str">
        <f>IF(ISBLANK(INDEX('Policy Characteristics'!K:K,MATCH($C1464,'Policy Characteristics'!$C:$C,0))),"",INDEX('Policy Characteristics'!K:K,MATCH($C1464,'Policy Characteristics'!$C:$C,0)))</f>
        <v>industry-ag-main.html#eff-stds</v>
      </c>
      <c r="R1464" s="363" t="str">
        <f>IF(ISBLANK(INDEX('Policy Characteristics'!L:L,MATCH($C1464,'Policy Characteristics'!$C:$C,0))),"",INDEX('Policy Characteristics'!L:L,MATCH($C1464,'Policy Characteristics'!$C:$C,0)))</f>
        <v>industry-energy-efficiency-standards.html</v>
      </c>
    </row>
    <row r="1465" spans="1:18" s="363" customFormat="1" ht="19.95" customHeight="1">
      <c r="A1465" s="363" t="str">
        <f>IF(ISBLANK(INDEX('Policy Characteristics'!A:A,MATCH($C1465,'Policy Characteristics'!$C:$C,0))),"",INDEX('Policy Characteristics'!A:A,MATCH($C1465,'Policy Characteristics'!$C:$C,0)))</f>
        <v>Industry</v>
      </c>
      <c r="B1465" s="375" t="str">
        <f>IF(ISBLANK(INDEX('Policy Characteristics'!B:B,MATCH($C1465,'Policy Characteristics'!$C:$C,0))),"",INDEX('Policy Characteristics'!B:B,MATCH($C1465,'Policy Characteristics'!$C:$C,0)))</f>
        <v>Industry Energy Efficiency Standards</v>
      </c>
      <c r="C1465" s="363" t="str">
        <f t="shared" si="51"/>
        <v>Percentage Improvement in Eqpt Efficiency Standards above BAU</v>
      </c>
      <c r="D1465" s="356" t="s">
        <v>875</v>
      </c>
      <c r="E1465" s="255" t="s">
        <v>914</v>
      </c>
      <c r="F1465" t="s">
        <v>876</v>
      </c>
      <c r="G1465" s="255" t="s">
        <v>915</v>
      </c>
      <c r="H1465" s="18">
        <v>1108</v>
      </c>
      <c r="I1465" s="376" t="s">
        <v>731</v>
      </c>
      <c r="J1465" s="377" t="str">
        <f>IF(ISBLANK(INDEX('Policy Characteristics'!D:D,MATCH($C1465,'Policy Characteristics'!$C:$C,0))),"",INDEX('Policy Characteristics'!D:D,MATCH($C1465,'Policy Characteristics'!$C:$C,0)))</f>
        <v>Industry Energy Efficiency Standards</v>
      </c>
      <c r="K1465" s="363"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63" t="str">
        <f>IF(ISBLANK(INDEX('Policy Characteristics'!I:I,MATCH($C1465,'Policy Characteristics'!$C:$C,0))),"",INDEX('Policy Characteristics'!I:I,MATCH($C1465,'Policy Characteristics'!$C:$C,0)))</f>
        <v>% reduction in energy use</v>
      </c>
      <c r="P1465" s="363"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63" t="str">
        <f>IF(ISBLANK(INDEX('Policy Characteristics'!K:K,MATCH($C1465,'Policy Characteristics'!$C:$C,0))),"",INDEX('Policy Characteristics'!K:K,MATCH($C1465,'Policy Characteristics'!$C:$C,0)))</f>
        <v>industry-ag-main.html#eff-stds</v>
      </c>
      <c r="R1465" s="363" t="str">
        <f>IF(ISBLANK(INDEX('Policy Characteristics'!L:L,MATCH($C1465,'Policy Characteristics'!$C:$C,0))),"",INDEX('Policy Characteristics'!L:L,MATCH($C1465,'Policy Characteristics'!$C:$C,0)))</f>
        <v>industry-energy-efficiency-standards.html</v>
      </c>
    </row>
    <row r="1466" spans="1:18" s="363" customFormat="1" ht="19.95" customHeight="1">
      <c r="A1466" s="363" t="str">
        <f>IF(ISBLANK(INDEX('Policy Characteristics'!A:A,MATCH($C1466,'Policy Characteristics'!$C:$C,0))),"",INDEX('Policy Characteristics'!A:A,MATCH($C1466,'Policy Characteristics'!$C:$C,0)))</f>
        <v>Industry</v>
      </c>
      <c r="B1466" s="375" t="str">
        <f>IF(ISBLANK(INDEX('Policy Characteristics'!B:B,MATCH($C1466,'Policy Characteristics'!$C:$C,0))),"",INDEX('Policy Characteristics'!B:B,MATCH($C1466,'Policy Characteristics'!$C:$C,0)))</f>
        <v>Industry Energy Efficiency Standards</v>
      </c>
      <c r="C1466" s="363" t="str">
        <f t="shared" si="51"/>
        <v>Percentage Improvement in Eqpt Efficiency Standards above BAU</v>
      </c>
      <c r="D1466" s="356" t="s">
        <v>875</v>
      </c>
      <c r="E1466" s="255" t="s">
        <v>916</v>
      </c>
      <c r="F1466" t="s">
        <v>876</v>
      </c>
      <c r="G1466" s="255" t="s">
        <v>917</v>
      </c>
      <c r="H1466" s="18">
        <v>1109</v>
      </c>
      <c r="I1466" s="376" t="s">
        <v>741</v>
      </c>
      <c r="J1466" s="377" t="str">
        <f>IF(ISBLANK(INDEX('Policy Characteristics'!D:D,MATCH($C1466,'Policy Characteristics'!$C:$C,0))),"",INDEX('Policy Characteristics'!D:D,MATCH($C1466,'Policy Characteristics'!$C:$C,0)))</f>
        <v>Industry Energy Efficiency Standards</v>
      </c>
      <c r="K1466" s="363"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63" t="str">
        <f>IF(ISBLANK(INDEX('Policy Characteristics'!I:I,MATCH($C1466,'Policy Characteristics'!$C:$C,0))),"",INDEX('Policy Characteristics'!I:I,MATCH($C1466,'Policy Characteristics'!$C:$C,0)))</f>
        <v>% reduction in energy use</v>
      </c>
      <c r="P1466" s="363"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63" t="str">
        <f>IF(ISBLANK(INDEX('Policy Characteristics'!K:K,MATCH($C1466,'Policy Characteristics'!$C:$C,0))),"",INDEX('Policy Characteristics'!K:K,MATCH($C1466,'Policy Characteristics'!$C:$C,0)))</f>
        <v>industry-ag-main.html#eff-stds</v>
      </c>
      <c r="R1466" s="363" t="str">
        <f>IF(ISBLANK(INDEX('Policy Characteristics'!L:L,MATCH($C1466,'Policy Characteristics'!$C:$C,0))),"",INDEX('Policy Characteristics'!L:L,MATCH($C1466,'Policy Characteristics'!$C:$C,0)))</f>
        <v>industry-energy-efficiency-standards.html</v>
      </c>
    </row>
    <row r="1467" spans="1:18" s="363" customFormat="1" ht="19.95" customHeight="1">
      <c r="A1467" s="363" t="str">
        <f>IF(ISBLANK(INDEX('Policy Characteristics'!A:A,MATCH($C1467,'Policy Characteristics'!$C:$C,0))),"",INDEX('Policy Characteristics'!A:A,MATCH($C1467,'Policy Characteristics'!$C:$C,0)))</f>
        <v>Industry</v>
      </c>
      <c r="B1467" s="375" t="str">
        <f>IF(ISBLANK(INDEX('Policy Characteristics'!B:B,MATCH($C1467,'Policy Characteristics'!$C:$C,0))),"",INDEX('Policy Characteristics'!B:B,MATCH($C1467,'Policy Characteristics'!$C:$C,0)))</f>
        <v>Industry Energy Efficiency Standards</v>
      </c>
      <c r="C1467" s="363" t="str">
        <f t="shared" si="51"/>
        <v>Percentage Improvement in Eqpt Efficiency Standards above BAU</v>
      </c>
      <c r="D1467" s="356" t="s">
        <v>875</v>
      </c>
      <c r="E1467" s="255" t="s">
        <v>918</v>
      </c>
      <c r="F1467" t="s">
        <v>876</v>
      </c>
      <c r="G1467" s="255" t="s">
        <v>919</v>
      </c>
      <c r="H1467" s="18">
        <v>1110</v>
      </c>
      <c r="I1467" s="376" t="s">
        <v>731</v>
      </c>
      <c r="J1467" s="377" t="str">
        <f>IF(ISBLANK(INDEX('Policy Characteristics'!D:D,MATCH($C1467,'Policy Characteristics'!$C:$C,0))),"",INDEX('Policy Characteristics'!D:D,MATCH($C1467,'Policy Characteristics'!$C:$C,0)))</f>
        <v>Industry Energy Efficiency Standards</v>
      </c>
      <c r="K1467" s="363"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63" t="str">
        <f>IF(ISBLANK(INDEX('Policy Characteristics'!I:I,MATCH($C1467,'Policy Characteristics'!$C:$C,0))),"",INDEX('Policy Characteristics'!I:I,MATCH($C1467,'Policy Characteristics'!$C:$C,0)))</f>
        <v>% reduction in energy use</v>
      </c>
      <c r="P1467" s="363"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63" t="str">
        <f>IF(ISBLANK(INDEX('Policy Characteristics'!K:K,MATCH($C1467,'Policy Characteristics'!$C:$C,0))),"",INDEX('Policy Characteristics'!K:K,MATCH($C1467,'Policy Characteristics'!$C:$C,0)))</f>
        <v>industry-ag-main.html#eff-stds</v>
      </c>
      <c r="R1467" s="363" t="str">
        <f>IF(ISBLANK(INDEX('Policy Characteristics'!L:L,MATCH($C1467,'Policy Characteristics'!$C:$C,0))),"",INDEX('Policy Characteristics'!L:L,MATCH($C1467,'Policy Characteristics'!$C:$C,0)))</f>
        <v>industry-energy-efficiency-standards.html</v>
      </c>
    </row>
    <row r="1468" spans="1:18" s="363" customFormat="1" ht="19.95" customHeight="1">
      <c r="A1468" s="363" t="str">
        <f>IF(ISBLANK(INDEX('Policy Characteristics'!A:A,MATCH($C1468,'Policy Characteristics'!$C:$C,0))),"",INDEX('Policy Characteristics'!A:A,MATCH($C1468,'Policy Characteristics'!$C:$C,0)))</f>
        <v>Industry</v>
      </c>
      <c r="B1468" s="375" t="str">
        <f>IF(ISBLANK(INDEX('Policy Characteristics'!B:B,MATCH($C1468,'Policy Characteristics'!$C:$C,0))),"",INDEX('Policy Characteristics'!B:B,MATCH($C1468,'Policy Characteristics'!$C:$C,0)))</f>
        <v>Industry Energy Efficiency Standards</v>
      </c>
      <c r="C1468" s="363" t="str">
        <f t="shared" si="51"/>
        <v>Percentage Improvement in Eqpt Efficiency Standards above BAU</v>
      </c>
      <c r="D1468" s="356" t="s">
        <v>875</v>
      </c>
      <c r="E1468" s="255" t="s">
        <v>920</v>
      </c>
      <c r="F1468" t="s">
        <v>876</v>
      </c>
      <c r="G1468" s="255" t="s">
        <v>921</v>
      </c>
      <c r="H1468" s="18">
        <v>1111</v>
      </c>
      <c r="I1468" s="376" t="s">
        <v>741</v>
      </c>
      <c r="J1468" s="377" t="str">
        <f>IF(ISBLANK(INDEX('Policy Characteristics'!D:D,MATCH($C1468,'Policy Characteristics'!$C:$C,0))),"",INDEX('Policy Characteristics'!D:D,MATCH($C1468,'Policy Characteristics'!$C:$C,0)))</f>
        <v>Industry Energy Efficiency Standards</v>
      </c>
      <c r="K1468" s="363"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63" t="str">
        <f>IF(ISBLANK(INDEX('Policy Characteristics'!I:I,MATCH($C1468,'Policy Characteristics'!$C:$C,0))),"",INDEX('Policy Characteristics'!I:I,MATCH($C1468,'Policy Characteristics'!$C:$C,0)))</f>
        <v>% reduction in energy use</v>
      </c>
      <c r="P1468" s="363"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63" t="str">
        <f>IF(ISBLANK(INDEX('Policy Characteristics'!K:K,MATCH($C1468,'Policy Characteristics'!$C:$C,0))),"",INDEX('Policy Characteristics'!K:K,MATCH($C1468,'Policy Characteristics'!$C:$C,0)))</f>
        <v>industry-ag-main.html#eff-stds</v>
      </c>
      <c r="R1468" s="363" t="str">
        <f>IF(ISBLANK(INDEX('Policy Characteristics'!L:L,MATCH($C1468,'Policy Characteristics'!$C:$C,0))),"",INDEX('Policy Characteristics'!L:L,MATCH($C1468,'Policy Characteristics'!$C:$C,0)))</f>
        <v>industry-energy-efficiency-standards.html</v>
      </c>
    </row>
    <row r="1469" spans="1:18" s="363" customFormat="1" ht="19.95" customHeight="1">
      <c r="A1469" s="363" t="str">
        <f>IF(ISBLANK(INDEX('Policy Characteristics'!A:A,MATCH($C1469,'Policy Characteristics'!$C:$C,0))),"",INDEX('Policy Characteristics'!A:A,MATCH($C1469,'Policy Characteristics'!$C:$C,0)))</f>
        <v>Industry</v>
      </c>
      <c r="B1469" s="375" t="str">
        <f>IF(ISBLANK(INDEX('Policy Characteristics'!B:B,MATCH($C1469,'Policy Characteristics'!$C:$C,0))),"",INDEX('Policy Characteristics'!B:B,MATCH($C1469,'Policy Characteristics'!$C:$C,0)))</f>
        <v>Industry Energy Efficiency Standards</v>
      </c>
      <c r="C1469" s="363" t="str">
        <f t="shared" si="51"/>
        <v>Percentage Improvement in Eqpt Efficiency Standards above BAU</v>
      </c>
      <c r="D1469" s="356" t="s">
        <v>875</v>
      </c>
      <c r="E1469" s="255" t="s">
        <v>922</v>
      </c>
      <c r="F1469" t="s">
        <v>876</v>
      </c>
      <c r="G1469" s="255" t="s">
        <v>923</v>
      </c>
      <c r="H1469" s="18">
        <v>1112</v>
      </c>
      <c r="I1469" s="376" t="s">
        <v>731</v>
      </c>
      <c r="J1469" s="377" t="str">
        <f>IF(ISBLANK(INDEX('Policy Characteristics'!D:D,MATCH($C1469,'Policy Characteristics'!$C:$C,0))),"",INDEX('Policy Characteristics'!D:D,MATCH($C1469,'Policy Characteristics'!$C:$C,0)))</f>
        <v>Industry Energy Efficiency Standards</v>
      </c>
      <c r="K1469" s="363"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63" t="str">
        <f>IF(ISBLANK(INDEX('Policy Characteristics'!I:I,MATCH($C1469,'Policy Characteristics'!$C:$C,0))),"",INDEX('Policy Characteristics'!I:I,MATCH($C1469,'Policy Characteristics'!$C:$C,0)))</f>
        <v>% reduction in energy use</v>
      </c>
      <c r="P1469" s="363"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63" t="str">
        <f>IF(ISBLANK(INDEX('Policy Characteristics'!K:K,MATCH($C1469,'Policy Characteristics'!$C:$C,0))),"",INDEX('Policy Characteristics'!K:K,MATCH($C1469,'Policy Characteristics'!$C:$C,0)))</f>
        <v>industry-ag-main.html#eff-stds</v>
      </c>
      <c r="R1469" s="363" t="str">
        <f>IF(ISBLANK(INDEX('Policy Characteristics'!L:L,MATCH($C1469,'Policy Characteristics'!$C:$C,0))),"",INDEX('Policy Characteristics'!L:L,MATCH($C1469,'Policy Characteristics'!$C:$C,0)))</f>
        <v>industry-energy-efficiency-standards.html</v>
      </c>
    </row>
    <row r="1470" spans="1:18" s="363" customFormat="1" ht="19.95" customHeight="1">
      <c r="A1470" s="363" t="str">
        <f>IF(ISBLANK(INDEX('Policy Characteristics'!A:A,MATCH($C1470,'Policy Characteristics'!$C:$C,0))),"",INDEX('Policy Characteristics'!A:A,MATCH($C1470,'Policy Characteristics'!$C:$C,0)))</f>
        <v>Industry</v>
      </c>
      <c r="B1470" s="375" t="str">
        <f>IF(ISBLANK(INDEX('Policy Characteristics'!B:B,MATCH($C1470,'Policy Characteristics'!$C:$C,0))),"",INDEX('Policy Characteristics'!B:B,MATCH($C1470,'Policy Characteristics'!$C:$C,0)))</f>
        <v>Industry Energy Efficiency Standards</v>
      </c>
      <c r="C1470" s="363" t="str">
        <f t="shared" si="51"/>
        <v>Percentage Improvement in Eqpt Efficiency Standards above BAU</v>
      </c>
      <c r="D1470" s="356" t="s">
        <v>875</v>
      </c>
      <c r="E1470" s="255" t="s">
        <v>924</v>
      </c>
      <c r="F1470" t="s">
        <v>876</v>
      </c>
      <c r="G1470" s="255" t="s">
        <v>925</v>
      </c>
      <c r="H1470" s="18">
        <v>1113</v>
      </c>
      <c r="I1470" s="376" t="s">
        <v>741</v>
      </c>
      <c r="J1470" s="377" t="str">
        <f>IF(ISBLANK(INDEX('Policy Characteristics'!D:D,MATCH($C1470,'Policy Characteristics'!$C:$C,0))),"",INDEX('Policy Characteristics'!D:D,MATCH($C1470,'Policy Characteristics'!$C:$C,0)))</f>
        <v>Industry Energy Efficiency Standards</v>
      </c>
      <c r="K1470" s="363"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63" t="str">
        <f>IF(ISBLANK(INDEX('Policy Characteristics'!I:I,MATCH($C1470,'Policy Characteristics'!$C:$C,0))),"",INDEX('Policy Characteristics'!I:I,MATCH($C1470,'Policy Characteristics'!$C:$C,0)))</f>
        <v>% reduction in energy use</v>
      </c>
      <c r="P1470" s="363"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63" t="str">
        <f>IF(ISBLANK(INDEX('Policy Characteristics'!K:K,MATCH($C1470,'Policy Characteristics'!$C:$C,0))),"",INDEX('Policy Characteristics'!K:K,MATCH($C1470,'Policy Characteristics'!$C:$C,0)))</f>
        <v>industry-ag-main.html#eff-stds</v>
      </c>
      <c r="R1470" s="363" t="str">
        <f>IF(ISBLANK(INDEX('Policy Characteristics'!L:L,MATCH($C1470,'Policy Characteristics'!$C:$C,0))),"",INDEX('Policy Characteristics'!L:L,MATCH($C1470,'Policy Characteristics'!$C:$C,0)))</f>
        <v>industry-energy-efficiency-standards.html</v>
      </c>
    </row>
    <row r="1471" spans="1:18" s="363" customFormat="1" ht="19.95" customHeight="1">
      <c r="A1471" s="363" t="str">
        <f>IF(ISBLANK(INDEX('Policy Characteristics'!A:A,MATCH($C1471,'Policy Characteristics'!$C:$C,0))),"",INDEX('Policy Characteristics'!A:A,MATCH($C1471,'Policy Characteristics'!$C:$C,0)))</f>
        <v>Industry</v>
      </c>
      <c r="B1471" s="375" t="str">
        <f>IF(ISBLANK(INDEX('Policy Characteristics'!B:B,MATCH($C1471,'Policy Characteristics'!$C:$C,0))),"",INDEX('Policy Characteristics'!B:B,MATCH($C1471,'Policy Characteristics'!$C:$C,0)))</f>
        <v>Industry Energy Efficiency Standards</v>
      </c>
      <c r="C1471" s="363" t="str">
        <f t="shared" si="51"/>
        <v>Percentage Improvement in Eqpt Efficiency Standards above BAU</v>
      </c>
      <c r="D1471" s="356" t="s">
        <v>875</v>
      </c>
      <c r="E1471" s="255" t="s">
        <v>926</v>
      </c>
      <c r="F1471" t="s">
        <v>876</v>
      </c>
      <c r="G1471" s="255" t="s">
        <v>927</v>
      </c>
      <c r="H1471" s="18">
        <v>1114</v>
      </c>
      <c r="I1471" s="376" t="s">
        <v>741</v>
      </c>
      <c r="J1471" s="377" t="str">
        <f>IF(ISBLANK(INDEX('Policy Characteristics'!D:D,MATCH($C1471,'Policy Characteristics'!$C:$C,0))),"",INDEX('Policy Characteristics'!D:D,MATCH($C1471,'Policy Characteristics'!$C:$C,0)))</f>
        <v>Industry Energy Efficiency Standards</v>
      </c>
      <c r="K1471" s="363"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63" t="str">
        <f>IF(ISBLANK(INDEX('Policy Characteristics'!I:I,MATCH($C1471,'Policy Characteristics'!$C:$C,0))),"",INDEX('Policy Characteristics'!I:I,MATCH($C1471,'Policy Characteristics'!$C:$C,0)))</f>
        <v>% reduction in energy use</v>
      </c>
      <c r="P1471" s="363"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63" t="str">
        <f>IF(ISBLANK(INDEX('Policy Characteristics'!K:K,MATCH($C1471,'Policy Characteristics'!$C:$C,0))),"",INDEX('Policy Characteristics'!K:K,MATCH($C1471,'Policy Characteristics'!$C:$C,0)))</f>
        <v>industry-ag-main.html#eff-stds</v>
      </c>
      <c r="R1471" s="363" t="str">
        <f>IF(ISBLANK(INDEX('Policy Characteristics'!L:L,MATCH($C1471,'Policy Characteristics'!$C:$C,0))),"",INDEX('Policy Characteristics'!L:L,MATCH($C1471,'Policy Characteristics'!$C:$C,0)))</f>
        <v>industry-energy-efficiency-standards.html</v>
      </c>
    </row>
    <row r="1472" spans="1:18" s="363" customFormat="1" ht="19.95" customHeight="1">
      <c r="A1472" s="363" t="str">
        <f>IF(ISBLANK(INDEX('Policy Characteristics'!A:A,MATCH($C1472,'Policy Characteristics'!$C:$C,0))),"",INDEX('Policy Characteristics'!A:A,MATCH($C1472,'Policy Characteristics'!$C:$C,0)))</f>
        <v>Industry</v>
      </c>
      <c r="B1472" s="375" t="str">
        <f>IF(ISBLANK(INDEX('Policy Characteristics'!B:B,MATCH($C1472,'Policy Characteristics'!$C:$C,0))),"",INDEX('Policy Characteristics'!B:B,MATCH($C1472,'Policy Characteristics'!$C:$C,0)))</f>
        <v>Industry Energy Efficiency Standards</v>
      </c>
      <c r="C1472" s="363" t="str">
        <f t="shared" si="51"/>
        <v>Percentage Improvement in Eqpt Efficiency Standards above BAU</v>
      </c>
      <c r="D1472" s="356" t="s">
        <v>875</v>
      </c>
      <c r="E1472" s="255" t="s">
        <v>928</v>
      </c>
      <c r="F1472" t="s">
        <v>876</v>
      </c>
      <c r="G1472" s="255" t="s">
        <v>929</v>
      </c>
      <c r="H1472" s="18">
        <v>1115</v>
      </c>
      <c r="I1472" s="376" t="s">
        <v>741</v>
      </c>
      <c r="J1472" s="377" t="str">
        <f>IF(ISBLANK(INDEX('Policy Characteristics'!D:D,MATCH($C1472,'Policy Characteristics'!$C:$C,0))),"",INDEX('Policy Characteristics'!D:D,MATCH($C1472,'Policy Characteristics'!$C:$C,0)))</f>
        <v>Industry Energy Efficiency Standards</v>
      </c>
      <c r="K1472" s="363"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63" t="str">
        <f>IF(ISBLANK(INDEX('Policy Characteristics'!I:I,MATCH($C1472,'Policy Characteristics'!$C:$C,0))),"",INDEX('Policy Characteristics'!I:I,MATCH($C1472,'Policy Characteristics'!$C:$C,0)))</f>
        <v>% reduction in energy use</v>
      </c>
      <c r="P1472" s="363"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63" t="str">
        <f>IF(ISBLANK(INDEX('Policy Characteristics'!K:K,MATCH($C1472,'Policy Characteristics'!$C:$C,0))),"",INDEX('Policy Characteristics'!K:K,MATCH($C1472,'Policy Characteristics'!$C:$C,0)))</f>
        <v>industry-ag-main.html#eff-stds</v>
      </c>
      <c r="R1472" s="363" t="str">
        <f>IF(ISBLANK(INDEX('Policy Characteristics'!L:L,MATCH($C1472,'Policy Characteristics'!$C:$C,0))),"",INDEX('Policy Characteristics'!L:L,MATCH($C1472,'Policy Characteristics'!$C:$C,0)))</f>
        <v>industry-energy-efficiency-standards.html</v>
      </c>
    </row>
    <row r="1473" spans="1:18" s="363" customFormat="1" ht="19.95" customHeight="1">
      <c r="A1473" s="363" t="str">
        <f>IF(ISBLANK(INDEX('Policy Characteristics'!A:A,MATCH($C1473,'Policy Characteristics'!$C:$C,0))),"",INDEX('Policy Characteristics'!A:A,MATCH($C1473,'Policy Characteristics'!$C:$C,0)))</f>
        <v>Industry</v>
      </c>
      <c r="B1473" s="375" t="str">
        <f>IF(ISBLANK(INDEX('Policy Characteristics'!B:B,MATCH($C1473,'Policy Characteristics'!$C:$C,0))),"",INDEX('Policy Characteristics'!B:B,MATCH($C1473,'Policy Characteristics'!$C:$C,0)))</f>
        <v>Industry Energy Efficiency Standards</v>
      </c>
      <c r="C1473" s="363" t="str">
        <f t="shared" si="51"/>
        <v>Percentage Improvement in Eqpt Efficiency Standards above BAU</v>
      </c>
      <c r="D1473" s="356" t="s">
        <v>875</v>
      </c>
      <c r="E1473" s="255" t="s">
        <v>930</v>
      </c>
      <c r="F1473" t="s">
        <v>876</v>
      </c>
      <c r="G1473" s="255" t="s">
        <v>931</v>
      </c>
      <c r="H1473" s="18">
        <v>1116</v>
      </c>
      <c r="I1473" s="376" t="s">
        <v>731</v>
      </c>
      <c r="J1473" s="377" t="str">
        <f>IF(ISBLANK(INDEX('Policy Characteristics'!D:D,MATCH($C1473,'Policy Characteristics'!$C:$C,0))),"",INDEX('Policy Characteristics'!D:D,MATCH($C1473,'Policy Characteristics'!$C:$C,0)))</f>
        <v>Industry Energy Efficiency Standards</v>
      </c>
      <c r="K1473" s="363"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63" t="str">
        <f>IF(ISBLANK(INDEX('Policy Characteristics'!I:I,MATCH($C1473,'Policy Characteristics'!$C:$C,0))),"",INDEX('Policy Characteristics'!I:I,MATCH($C1473,'Policy Characteristics'!$C:$C,0)))</f>
        <v>% reduction in energy use</v>
      </c>
      <c r="P1473" s="363"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63" t="str">
        <f>IF(ISBLANK(INDEX('Policy Characteristics'!K:K,MATCH($C1473,'Policy Characteristics'!$C:$C,0))),"",INDEX('Policy Characteristics'!K:K,MATCH($C1473,'Policy Characteristics'!$C:$C,0)))</f>
        <v>industry-ag-main.html#eff-stds</v>
      </c>
      <c r="R1473" s="363" t="str">
        <f>IF(ISBLANK(INDEX('Policy Characteristics'!L:L,MATCH($C1473,'Policy Characteristics'!$C:$C,0))),"",INDEX('Policy Characteristics'!L:L,MATCH($C1473,'Policy Characteristics'!$C:$C,0)))</f>
        <v>industry-energy-efficiency-standards.html</v>
      </c>
    </row>
    <row r="1474" spans="1:18" s="363" customFormat="1" ht="19.95" customHeight="1">
      <c r="A1474" s="363" t="str">
        <f>IF(ISBLANK(INDEX('Policy Characteristics'!A:A,MATCH($C1474,'Policy Characteristics'!$C:$C,0))),"",INDEX('Policy Characteristics'!A:A,MATCH($C1474,'Policy Characteristics'!$C:$C,0)))</f>
        <v>Industry</v>
      </c>
      <c r="B1474" s="375" t="str">
        <f>IF(ISBLANK(INDEX('Policy Characteristics'!B:B,MATCH($C1474,'Policy Characteristics'!$C:$C,0))),"",INDEX('Policy Characteristics'!B:B,MATCH($C1474,'Policy Characteristics'!$C:$C,0)))</f>
        <v>Industry Energy Efficiency Standards</v>
      </c>
      <c r="C1474" s="363" t="str">
        <f t="shared" si="51"/>
        <v>Percentage Improvement in Eqpt Efficiency Standards above BAU</v>
      </c>
      <c r="D1474" s="356" t="s">
        <v>875</v>
      </c>
      <c r="E1474" s="255" t="s">
        <v>932</v>
      </c>
      <c r="F1474" t="s">
        <v>876</v>
      </c>
      <c r="G1474" s="255" t="s">
        <v>933</v>
      </c>
      <c r="H1474" s="18">
        <v>1117</v>
      </c>
      <c r="I1474" s="376" t="s">
        <v>741</v>
      </c>
      <c r="J1474" s="377" t="str">
        <f>IF(ISBLANK(INDEX('Policy Characteristics'!D:D,MATCH($C1474,'Policy Characteristics'!$C:$C,0))),"",INDEX('Policy Characteristics'!D:D,MATCH($C1474,'Policy Characteristics'!$C:$C,0)))</f>
        <v>Industry Energy Efficiency Standards</v>
      </c>
      <c r="K1474" s="363"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63" t="str">
        <f>IF(ISBLANK(INDEX('Policy Characteristics'!I:I,MATCH($C1474,'Policy Characteristics'!$C:$C,0))),"",INDEX('Policy Characteristics'!I:I,MATCH($C1474,'Policy Characteristics'!$C:$C,0)))</f>
        <v>% reduction in energy use</v>
      </c>
      <c r="P1474" s="363"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63" t="str">
        <f>IF(ISBLANK(INDEX('Policy Characteristics'!K:K,MATCH($C1474,'Policy Characteristics'!$C:$C,0))),"",INDEX('Policy Characteristics'!K:K,MATCH($C1474,'Policy Characteristics'!$C:$C,0)))</f>
        <v>industry-ag-main.html#eff-stds</v>
      </c>
      <c r="R1474" s="363" t="str">
        <f>IF(ISBLANK(INDEX('Policy Characteristics'!L:L,MATCH($C1474,'Policy Characteristics'!$C:$C,0))),"",INDEX('Policy Characteristics'!L:L,MATCH($C1474,'Policy Characteristics'!$C:$C,0)))</f>
        <v>industry-energy-efficiency-standards.html</v>
      </c>
    </row>
    <row r="1475" spans="1:18" s="363" customFormat="1" ht="19.95" customHeight="1">
      <c r="A1475" s="363" t="str">
        <f>IF(ISBLANK(INDEX('Policy Characteristics'!A:A,MATCH($C1475,'Policy Characteristics'!$C:$C,0))),"",INDEX('Policy Characteristics'!A:A,MATCH($C1475,'Policy Characteristics'!$C:$C,0)))</f>
        <v>Industry</v>
      </c>
      <c r="B1475" s="375" t="str">
        <f>IF(ISBLANK(INDEX('Policy Characteristics'!B:B,MATCH($C1475,'Policy Characteristics'!$C:$C,0))),"",INDEX('Policy Characteristics'!B:B,MATCH($C1475,'Policy Characteristics'!$C:$C,0)))</f>
        <v>Industry Energy Efficiency Standards</v>
      </c>
      <c r="C1475" s="363" t="str">
        <f t="shared" si="51"/>
        <v>Percentage Improvement in Eqpt Efficiency Standards above BAU</v>
      </c>
      <c r="D1475" s="356" t="s">
        <v>877</v>
      </c>
      <c r="E1475" s="255" t="s">
        <v>914</v>
      </c>
      <c r="F1475" t="s">
        <v>878</v>
      </c>
      <c r="G1475" s="255" t="s">
        <v>915</v>
      </c>
      <c r="H1475" s="18">
        <v>1118</v>
      </c>
      <c r="I1475" s="376" t="s">
        <v>731</v>
      </c>
      <c r="J1475" s="377" t="str">
        <f>IF(ISBLANK(INDEX('Policy Characteristics'!D:D,MATCH($C1475,'Policy Characteristics'!$C:$C,0))),"",INDEX('Policy Characteristics'!D:D,MATCH($C1475,'Policy Characteristics'!$C:$C,0)))</f>
        <v>Industry Energy Efficiency Standards</v>
      </c>
      <c r="K1475" s="363"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63" t="str">
        <f>IF(ISBLANK(INDEX('Policy Characteristics'!I:I,MATCH($C1475,'Policy Characteristics'!$C:$C,0))),"",INDEX('Policy Characteristics'!I:I,MATCH($C1475,'Policy Characteristics'!$C:$C,0)))</f>
        <v>% reduction in energy use</v>
      </c>
      <c r="P1475" s="363"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63" t="str">
        <f>IF(ISBLANK(INDEX('Policy Characteristics'!K:K,MATCH($C1475,'Policy Characteristics'!$C:$C,0))),"",INDEX('Policy Characteristics'!K:K,MATCH($C1475,'Policy Characteristics'!$C:$C,0)))</f>
        <v>industry-ag-main.html#eff-stds</v>
      </c>
      <c r="R1475" s="363" t="str">
        <f>IF(ISBLANK(INDEX('Policy Characteristics'!L:L,MATCH($C1475,'Policy Characteristics'!$C:$C,0))),"",INDEX('Policy Characteristics'!L:L,MATCH($C1475,'Policy Characteristics'!$C:$C,0)))</f>
        <v>industry-energy-efficiency-standards.html</v>
      </c>
    </row>
    <row r="1476" spans="1:18" s="363" customFormat="1" ht="19.95" customHeight="1">
      <c r="A1476" s="363" t="str">
        <f>IF(ISBLANK(INDEX('Policy Characteristics'!A:A,MATCH($C1476,'Policy Characteristics'!$C:$C,0))),"",INDEX('Policy Characteristics'!A:A,MATCH($C1476,'Policy Characteristics'!$C:$C,0)))</f>
        <v>Industry</v>
      </c>
      <c r="B1476" s="375" t="str">
        <f>IF(ISBLANK(INDEX('Policy Characteristics'!B:B,MATCH($C1476,'Policy Characteristics'!$C:$C,0))),"",INDEX('Policy Characteristics'!B:B,MATCH($C1476,'Policy Characteristics'!$C:$C,0)))</f>
        <v>Industry Energy Efficiency Standards</v>
      </c>
      <c r="C1476" s="363" t="str">
        <f t="shared" si="51"/>
        <v>Percentage Improvement in Eqpt Efficiency Standards above BAU</v>
      </c>
      <c r="D1476" s="356" t="s">
        <v>877</v>
      </c>
      <c r="E1476" s="255" t="s">
        <v>916</v>
      </c>
      <c r="F1476" t="s">
        <v>878</v>
      </c>
      <c r="G1476" s="255" t="s">
        <v>917</v>
      </c>
      <c r="H1476" s="18">
        <v>1119</v>
      </c>
      <c r="I1476" s="376" t="s">
        <v>741</v>
      </c>
      <c r="J1476" s="377" t="str">
        <f>IF(ISBLANK(INDEX('Policy Characteristics'!D:D,MATCH($C1476,'Policy Characteristics'!$C:$C,0))),"",INDEX('Policy Characteristics'!D:D,MATCH($C1476,'Policy Characteristics'!$C:$C,0)))</f>
        <v>Industry Energy Efficiency Standards</v>
      </c>
      <c r="K1476" s="363"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63" t="str">
        <f>IF(ISBLANK(INDEX('Policy Characteristics'!I:I,MATCH($C1476,'Policy Characteristics'!$C:$C,0))),"",INDEX('Policy Characteristics'!I:I,MATCH($C1476,'Policy Characteristics'!$C:$C,0)))</f>
        <v>% reduction in energy use</v>
      </c>
      <c r="P1476" s="363"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63" t="str">
        <f>IF(ISBLANK(INDEX('Policy Characteristics'!K:K,MATCH($C1476,'Policy Characteristics'!$C:$C,0))),"",INDEX('Policy Characteristics'!K:K,MATCH($C1476,'Policy Characteristics'!$C:$C,0)))</f>
        <v>industry-ag-main.html#eff-stds</v>
      </c>
      <c r="R1476" s="363" t="str">
        <f>IF(ISBLANK(INDEX('Policy Characteristics'!L:L,MATCH($C1476,'Policy Characteristics'!$C:$C,0))),"",INDEX('Policy Characteristics'!L:L,MATCH($C1476,'Policy Characteristics'!$C:$C,0)))</f>
        <v>industry-energy-efficiency-standards.html</v>
      </c>
    </row>
    <row r="1477" spans="1:18" s="363" customFormat="1" ht="19.95" customHeight="1">
      <c r="A1477" s="363" t="str">
        <f>IF(ISBLANK(INDEX('Policy Characteristics'!A:A,MATCH($C1477,'Policy Characteristics'!$C:$C,0))),"",INDEX('Policy Characteristics'!A:A,MATCH($C1477,'Policy Characteristics'!$C:$C,0)))</f>
        <v>Industry</v>
      </c>
      <c r="B1477" s="375" t="str">
        <f>IF(ISBLANK(INDEX('Policy Characteristics'!B:B,MATCH($C1477,'Policy Characteristics'!$C:$C,0))),"",INDEX('Policy Characteristics'!B:B,MATCH($C1477,'Policy Characteristics'!$C:$C,0)))</f>
        <v>Industry Energy Efficiency Standards</v>
      </c>
      <c r="C1477" s="363" t="str">
        <f t="shared" si="51"/>
        <v>Percentage Improvement in Eqpt Efficiency Standards above BAU</v>
      </c>
      <c r="D1477" s="356" t="s">
        <v>877</v>
      </c>
      <c r="E1477" s="255" t="s">
        <v>918</v>
      </c>
      <c r="F1477" t="s">
        <v>878</v>
      </c>
      <c r="G1477" s="255" t="s">
        <v>919</v>
      </c>
      <c r="H1477" s="18">
        <v>1120</v>
      </c>
      <c r="I1477" s="376" t="s">
        <v>731</v>
      </c>
      <c r="J1477" s="377" t="str">
        <f>IF(ISBLANK(INDEX('Policy Characteristics'!D:D,MATCH($C1477,'Policy Characteristics'!$C:$C,0))),"",INDEX('Policy Characteristics'!D:D,MATCH($C1477,'Policy Characteristics'!$C:$C,0)))</f>
        <v>Industry Energy Efficiency Standards</v>
      </c>
      <c r="K1477" s="363"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63" t="str">
        <f>IF(ISBLANK(INDEX('Policy Characteristics'!I:I,MATCH($C1477,'Policy Characteristics'!$C:$C,0))),"",INDEX('Policy Characteristics'!I:I,MATCH($C1477,'Policy Characteristics'!$C:$C,0)))</f>
        <v>% reduction in energy use</v>
      </c>
      <c r="P1477" s="363"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63" t="str">
        <f>IF(ISBLANK(INDEX('Policy Characteristics'!K:K,MATCH($C1477,'Policy Characteristics'!$C:$C,0))),"",INDEX('Policy Characteristics'!K:K,MATCH($C1477,'Policy Characteristics'!$C:$C,0)))</f>
        <v>industry-ag-main.html#eff-stds</v>
      </c>
      <c r="R1477" s="363" t="str">
        <f>IF(ISBLANK(INDEX('Policy Characteristics'!L:L,MATCH($C1477,'Policy Characteristics'!$C:$C,0))),"",INDEX('Policy Characteristics'!L:L,MATCH($C1477,'Policy Characteristics'!$C:$C,0)))</f>
        <v>industry-energy-efficiency-standards.html</v>
      </c>
    </row>
    <row r="1478" spans="1:18" s="363" customFormat="1" ht="19.95" customHeight="1">
      <c r="A1478" s="363" t="str">
        <f>IF(ISBLANK(INDEX('Policy Characteristics'!A:A,MATCH($C1478,'Policy Characteristics'!$C:$C,0))),"",INDEX('Policy Characteristics'!A:A,MATCH($C1478,'Policy Characteristics'!$C:$C,0)))</f>
        <v>Industry</v>
      </c>
      <c r="B1478" s="375" t="str">
        <f>IF(ISBLANK(INDEX('Policy Characteristics'!B:B,MATCH($C1478,'Policy Characteristics'!$C:$C,0))),"",INDEX('Policy Characteristics'!B:B,MATCH($C1478,'Policy Characteristics'!$C:$C,0)))</f>
        <v>Industry Energy Efficiency Standards</v>
      </c>
      <c r="C1478" s="363" t="str">
        <f t="shared" si="51"/>
        <v>Percentage Improvement in Eqpt Efficiency Standards above BAU</v>
      </c>
      <c r="D1478" s="356" t="s">
        <v>877</v>
      </c>
      <c r="E1478" s="255" t="s">
        <v>920</v>
      </c>
      <c r="F1478" t="s">
        <v>878</v>
      </c>
      <c r="G1478" s="255" t="s">
        <v>921</v>
      </c>
      <c r="H1478" s="18">
        <v>1121</v>
      </c>
      <c r="I1478" s="376" t="s">
        <v>741</v>
      </c>
      <c r="J1478" s="377" t="str">
        <f>IF(ISBLANK(INDEX('Policy Characteristics'!D:D,MATCH($C1478,'Policy Characteristics'!$C:$C,0))),"",INDEX('Policy Characteristics'!D:D,MATCH($C1478,'Policy Characteristics'!$C:$C,0)))</f>
        <v>Industry Energy Efficiency Standards</v>
      </c>
      <c r="K1478" s="363"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63" t="str">
        <f>IF(ISBLANK(INDEX('Policy Characteristics'!I:I,MATCH($C1478,'Policy Characteristics'!$C:$C,0))),"",INDEX('Policy Characteristics'!I:I,MATCH($C1478,'Policy Characteristics'!$C:$C,0)))</f>
        <v>% reduction in energy use</v>
      </c>
      <c r="P1478" s="363"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63" t="str">
        <f>IF(ISBLANK(INDEX('Policy Characteristics'!K:K,MATCH($C1478,'Policy Characteristics'!$C:$C,0))),"",INDEX('Policy Characteristics'!K:K,MATCH($C1478,'Policy Characteristics'!$C:$C,0)))</f>
        <v>industry-ag-main.html#eff-stds</v>
      </c>
      <c r="R1478" s="363" t="str">
        <f>IF(ISBLANK(INDEX('Policy Characteristics'!L:L,MATCH($C1478,'Policy Characteristics'!$C:$C,0))),"",INDEX('Policy Characteristics'!L:L,MATCH($C1478,'Policy Characteristics'!$C:$C,0)))</f>
        <v>industry-energy-efficiency-standards.html</v>
      </c>
    </row>
    <row r="1479" spans="1:18" s="363" customFormat="1" ht="19.95" customHeight="1">
      <c r="A1479" s="363" t="str">
        <f>IF(ISBLANK(INDEX('Policy Characteristics'!A:A,MATCH($C1479,'Policy Characteristics'!$C:$C,0))),"",INDEX('Policy Characteristics'!A:A,MATCH($C1479,'Policy Characteristics'!$C:$C,0)))</f>
        <v>Industry</v>
      </c>
      <c r="B1479" s="375" t="str">
        <f>IF(ISBLANK(INDEX('Policy Characteristics'!B:B,MATCH($C1479,'Policy Characteristics'!$C:$C,0))),"",INDEX('Policy Characteristics'!B:B,MATCH($C1479,'Policy Characteristics'!$C:$C,0)))</f>
        <v>Industry Energy Efficiency Standards</v>
      </c>
      <c r="C1479" s="363" t="str">
        <f t="shared" si="51"/>
        <v>Percentage Improvement in Eqpt Efficiency Standards above BAU</v>
      </c>
      <c r="D1479" s="356" t="s">
        <v>877</v>
      </c>
      <c r="E1479" s="255" t="s">
        <v>922</v>
      </c>
      <c r="F1479" t="s">
        <v>878</v>
      </c>
      <c r="G1479" s="255" t="s">
        <v>923</v>
      </c>
      <c r="H1479" s="18">
        <v>1122</v>
      </c>
      <c r="I1479" s="376" t="s">
        <v>731</v>
      </c>
      <c r="J1479" s="377" t="str">
        <f>IF(ISBLANK(INDEX('Policy Characteristics'!D:D,MATCH($C1479,'Policy Characteristics'!$C:$C,0))),"",INDEX('Policy Characteristics'!D:D,MATCH($C1479,'Policy Characteristics'!$C:$C,0)))</f>
        <v>Industry Energy Efficiency Standards</v>
      </c>
      <c r="K1479" s="363"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63" t="str">
        <f>IF(ISBLANK(INDEX('Policy Characteristics'!I:I,MATCH($C1479,'Policy Characteristics'!$C:$C,0))),"",INDEX('Policy Characteristics'!I:I,MATCH($C1479,'Policy Characteristics'!$C:$C,0)))</f>
        <v>% reduction in energy use</v>
      </c>
      <c r="P1479" s="363"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63" t="str">
        <f>IF(ISBLANK(INDEX('Policy Characteristics'!K:K,MATCH($C1479,'Policy Characteristics'!$C:$C,0))),"",INDEX('Policy Characteristics'!K:K,MATCH($C1479,'Policy Characteristics'!$C:$C,0)))</f>
        <v>industry-ag-main.html#eff-stds</v>
      </c>
      <c r="R1479" s="363" t="str">
        <f>IF(ISBLANK(INDEX('Policy Characteristics'!L:L,MATCH($C1479,'Policy Characteristics'!$C:$C,0))),"",INDEX('Policy Characteristics'!L:L,MATCH($C1479,'Policy Characteristics'!$C:$C,0)))</f>
        <v>industry-energy-efficiency-standards.html</v>
      </c>
    </row>
    <row r="1480" spans="1:18" s="363" customFormat="1" ht="19.95" customHeight="1">
      <c r="A1480" s="363" t="str">
        <f>IF(ISBLANK(INDEX('Policy Characteristics'!A:A,MATCH($C1480,'Policy Characteristics'!$C:$C,0))),"",INDEX('Policy Characteristics'!A:A,MATCH($C1480,'Policy Characteristics'!$C:$C,0)))</f>
        <v>Industry</v>
      </c>
      <c r="B1480" s="375" t="str">
        <f>IF(ISBLANK(INDEX('Policy Characteristics'!B:B,MATCH($C1480,'Policy Characteristics'!$C:$C,0))),"",INDEX('Policy Characteristics'!B:B,MATCH($C1480,'Policy Characteristics'!$C:$C,0)))</f>
        <v>Industry Energy Efficiency Standards</v>
      </c>
      <c r="C1480" s="363" t="str">
        <f t="shared" si="51"/>
        <v>Percentage Improvement in Eqpt Efficiency Standards above BAU</v>
      </c>
      <c r="D1480" s="356" t="s">
        <v>877</v>
      </c>
      <c r="E1480" s="255" t="s">
        <v>924</v>
      </c>
      <c r="F1480" t="s">
        <v>878</v>
      </c>
      <c r="G1480" s="255" t="s">
        <v>925</v>
      </c>
      <c r="H1480" s="18">
        <v>1123</v>
      </c>
      <c r="I1480" s="376" t="s">
        <v>741</v>
      </c>
      <c r="J1480" s="377" t="str">
        <f>IF(ISBLANK(INDEX('Policy Characteristics'!D:D,MATCH($C1480,'Policy Characteristics'!$C:$C,0))),"",INDEX('Policy Characteristics'!D:D,MATCH($C1480,'Policy Characteristics'!$C:$C,0)))</f>
        <v>Industry Energy Efficiency Standards</v>
      </c>
      <c r="K1480" s="363"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63" t="str">
        <f>IF(ISBLANK(INDEX('Policy Characteristics'!I:I,MATCH($C1480,'Policy Characteristics'!$C:$C,0))),"",INDEX('Policy Characteristics'!I:I,MATCH($C1480,'Policy Characteristics'!$C:$C,0)))</f>
        <v>% reduction in energy use</v>
      </c>
      <c r="P1480" s="363"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63" t="str">
        <f>IF(ISBLANK(INDEX('Policy Characteristics'!K:K,MATCH($C1480,'Policy Characteristics'!$C:$C,0))),"",INDEX('Policy Characteristics'!K:K,MATCH($C1480,'Policy Characteristics'!$C:$C,0)))</f>
        <v>industry-ag-main.html#eff-stds</v>
      </c>
      <c r="R1480" s="363" t="str">
        <f>IF(ISBLANK(INDEX('Policy Characteristics'!L:L,MATCH($C1480,'Policy Characteristics'!$C:$C,0))),"",INDEX('Policy Characteristics'!L:L,MATCH($C1480,'Policy Characteristics'!$C:$C,0)))</f>
        <v>industry-energy-efficiency-standards.html</v>
      </c>
    </row>
    <row r="1481" spans="1:18" s="363" customFormat="1" ht="19.95" customHeight="1">
      <c r="A1481" s="363" t="str">
        <f>IF(ISBLANK(INDEX('Policy Characteristics'!A:A,MATCH($C1481,'Policy Characteristics'!$C:$C,0))),"",INDEX('Policy Characteristics'!A:A,MATCH($C1481,'Policy Characteristics'!$C:$C,0)))</f>
        <v>Industry</v>
      </c>
      <c r="B1481" s="375" t="str">
        <f>IF(ISBLANK(INDEX('Policy Characteristics'!B:B,MATCH($C1481,'Policy Characteristics'!$C:$C,0))),"",INDEX('Policy Characteristics'!B:B,MATCH($C1481,'Policy Characteristics'!$C:$C,0)))</f>
        <v>Industry Energy Efficiency Standards</v>
      </c>
      <c r="C1481" s="363" t="str">
        <f t="shared" si="51"/>
        <v>Percentage Improvement in Eqpt Efficiency Standards above BAU</v>
      </c>
      <c r="D1481" s="356" t="s">
        <v>877</v>
      </c>
      <c r="E1481" s="255" t="s">
        <v>926</v>
      </c>
      <c r="F1481" t="s">
        <v>878</v>
      </c>
      <c r="G1481" s="255" t="s">
        <v>927</v>
      </c>
      <c r="H1481" s="18">
        <v>1124</v>
      </c>
      <c r="I1481" s="376" t="s">
        <v>741</v>
      </c>
      <c r="J1481" s="377" t="str">
        <f>IF(ISBLANK(INDEX('Policy Characteristics'!D:D,MATCH($C1481,'Policy Characteristics'!$C:$C,0))),"",INDEX('Policy Characteristics'!D:D,MATCH($C1481,'Policy Characteristics'!$C:$C,0)))</f>
        <v>Industry Energy Efficiency Standards</v>
      </c>
      <c r="K1481" s="363"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63" t="str">
        <f>IF(ISBLANK(INDEX('Policy Characteristics'!I:I,MATCH($C1481,'Policy Characteristics'!$C:$C,0))),"",INDEX('Policy Characteristics'!I:I,MATCH($C1481,'Policy Characteristics'!$C:$C,0)))</f>
        <v>% reduction in energy use</v>
      </c>
      <c r="P1481" s="363"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63" t="str">
        <f>IF(ISBLANK(INDEX('Policy Characteristics'!K:K,MATCH($C1481,'Policy Characteristics'!$C:$C,0))),"",INDEX('Policy Characteristics'!K:K,MATCH($C1481,'Policy Characteristics'!$C:$C,0)))</f>
        <v>industry-ag-main.html#eff-stds</v>
      </c>
      <c r="R1481" s="363" t="str">
        <f>IF(ISBLANK(INDEX('Policy Characteristics'!L:L,MATCH($C1481,'Policy Characteristics'!$C:$C,0))),"",INDEX('Policy Characteristics'!L:L,MATCH($C1481,'Policy Characteristics'!$C:$C,0)))</f>
        <v>industry-energy-efficiency-standards.html</v>
      </c>
    </row>
    <row r="1482" spans="1:18" s="363" customFormat="1" ht="19.95" customHeight="1">
      <c r="A1482" s="363" t="str">
        <f>IF(ISBLANK(INDEX('Policy Characteristics'!A:A,MATCH($C1482,'Policy Characteristics'!$C:$C,0))),"",INDEX('Policy Characteristics'!A:A,MATCH($C1482,'Policy Characteristics'!$C:$C,0)))</f>
        <v>Industry</v>
      </c>
      <c r="B1482" s="375" t="str">
        <f>IF(ISBLANK(INDEX('Policy Characteristics'!B:B,MATCH($C1482,'Policy Characteristics'!$C:$C,0))),"",INDEX('Policy Characteristics'!B:B,MATCH($C1482,'Policy Characteristics'!$C:$C,0)))</f>
        <v>Industry Energy Efficiency Standards</v>
      </c>
      <c r="C1482" s="363" t="str">
        <f t="shared" si="51"/>
        <v>Percentage Improvement in Eqpt Efficiency Standards above BAU</v>
      </c>
      <c r="D1482" s="356" t="s">
        <v>877</v>
      </c>
      <c r="E1482" s="255" t="s">
        <v>928</v>
      </c>
      <c r="F1482" t="s">
        <v>878</v>
      </c>
      <c r="G1482" s="255" t="s">
        <v>929</v>
      </c>
      <c r="H1482" s="18">
        <v>1125</v>
      </c>
      <c r="I1482" s="376" t="s">
        <v>741</v>
      </c>
      <c r="J1482" s="377" t="str">
        <f>IF(ISBLANK(INDEX('Policy Characteristics'!D:D,MATCH($C1482,'Policy Characteristics'!$C:$C,0))),"",INDEX('Policy Characteristics'!D:D,MATCH($C1482,'Policy Characteristics'!$C:$C,0)))</f>
        <v>Industry Energy Efficiency Standards</v>
      </c>
      <c r="K1482" s="363"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63" t="str">
        <f>IF(ISBLANK(INDEX('Policy Characteristics'!I:I,MATCH($C1482,'Policy Characteristics'!$C:$C,0))),"",INDEX('Policy Characteristics'!I:I,MATCH($C1482,'Policy Characteristics'!$C:$C,0)))</f>
        <v>% reduction in energy use</v>
      </c>
      <c r="P1482" s="363"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63" t="str">
        <f>IF(ISBLANK(INDEX('Policy Characteristics'!K:K,MATCH($C1482,'Policy Characteristics'!$C:$C,0))),"",INDEX('Policy Characteristics'!K:K,MATCH($C1482,'Policy Characteristics'!$C:$C,0)))</f>
        <v>industry-ag-main.html#eff-stds</v>
      </c>
      <c r="R1482" s="363" t="str">
        <f>IF(ISBLANK(INDEX('Policy Characteristics'!L:L,MATCH($C1482,'Policy Characteristics'!$C:$C,0))),"",INDEX('Policy Characteristics'!L:L,MATCH($C1482,'Policy Characteristics'!$C:$C,0)))</f>
        <v>industry-energy-efficiency-standards.html</v>
      </c>
    </row>
    <row r="1483" spans="1:18" s="363" customFormat="1" ht="19.95" customHeight="1">
      <c r="A1483" s="363" t="str">
        <f>IF(ISBLANK(INDEX('Policy Characteristics'!A:A,MATCH($C1483,'Policy Characteristics'!$C:$C,0))),"",INDEX('Policy Characteristics'!A:A,MATCH($C1483,'Policy Characteristics'!$C:$C,0)))</f>
        <v>Industry</v>
      </c>
      <c r="B1483" s="375" t="str">
        <f>IF(ISBLANK(INDEX('Policy Characteristics'!B:B,MATCH($C1483,'Policy Characteristics'!$C:$C,0))),"",INDEX('Policy Characteristics'!B:B,MATCH($C1483,'Policy Characteristics'!$C:$C,0)))</f>
        <v>Industry Energy Efficiency Standards</v>
      </c>
      <c r="C1483" s="363" t="str">
        <f t="shared" si="51"/>
        <v>Percentage Improvement in Eqpt Efficiency Standards above BAU</v>
      </c>
      <c r="D1483" s="356" t="s">
        <v>877</v>
      </c>
      <c r="E1483" s="255" t="s">
        <v>930</v>
      </c>
      <c r="F1483" t="s">
        <v>878</v>
      </c>
      <c r="G1483" s="255" t="s">
        <v>931</v>
      </c>
      <c r="H1483" s="18">
        <v>1126</v>
      </c>
      <c r="I1483" s="376" t="s">
        <v>731</v>
      </c>
      <c r="J1483" s="377" t="str">
        <f>IF(ISBLANK(INDEX('Policy Characteristics'!D:D,MATCH($C1483,'Policy Characteristics'!$C:$C,0))),"",INDEX('Policy Characteristics'!D:D,MATCH($C1483,'Policy Characteristics'!$C:$C,0)))</f>
        <v>Industry Energy Efficiency Standards</v>
      </c>
      <c r="K1483" s="363"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63" t="str">
        <f>IF(ISBLANK(INDEX('Policy Characteristics'!I:I,MATCH($C1483,'Policy Characteristics'!$C:$C,0))),"",INDEX('Policy Characteristics'!I:I,MATCH($C1483,'Policy Characteristics'!$C:$C,0)))</f>
        <v>% reduction in energy use</v>
      </c>
      <c r="P1483" s="363"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63" t="str">
        <f>IF(ISBLANK(INDEX('Policy Characteristics'!K:K,MATCH($C1483,'Policy Characteristics'!$C:$C,0))),"",INDEX('Policy Characteristics'!K:K,MATCH($C1483,'Policy Characteristics'!$C:$C,0)))</f>
        <v>industry-ag-main.html#eff-stds</v>
      </c>
      <c r="R1483" s="363" t="str">
        <f>IF(ISBLANK(INDEX('Policy Characteristics'!L:L,MATCH($C1483,'Policy Characteristics'!$C:$C,0))),"",INDEX('Policy Characteristics'!L:L,MATCH($C1483,'Policy Characteristics'!$C:$C,0)))</f>
        <v>industry-energy-efficiency-standards.html</v>
      </c>
    </row>
    <row r="1484" spans="1:18" s="363" customFormat="1" ht="19.95" customHeight="1">
      <c r="A1484" s="363" t="str">
        <f>IF(ISBLANK(INDEX('Policy Characteristics'!A:A,MATCH($C1484,'Policy Characteristics'!$C:$C,0))),"",INDEX('Policy Characteristics'!A:A,MATCH($C1484,'Policy Characteristics'!$C:$C,0)))</f>
        <v>Industry</v>
      </c>
      <c r="B1484" s="375" t="str">
        <f>IF(ISBLANK(INDEX('Policy Characteristics'!B:B,MATCH($C1484,'Policy Characteristics'!$C:$C,0))),"",INDEX('Policy Characteristics'!B:B,MATCH($C1484,'Policy Characteristics'!$C:$C,0)))</f>
        <v>Industry Energy Efficiency Standards</v>
      </c>
      <c r="C1484" s="363" t="str">
        <f t="shared" si="51"/>
        <v>Percentage Improvement in Eqpt Efficiency Standards above BAU</v>
      </c>
      <c r="D1484" s="356" t="s">
        <v>877</v>
      </c>
      <c r="E1484" s="255" t="s">
        <v>932</v>
      </c>
      <c r="F1484" t="s">
        <v>878</v>
      </c>
      <c r="G1484" s="255" t="s">
        <v>933</v>
      </c>
      <c r="H1484" s="18">
        <v>1127</v>
      </c>
      <c r="I1484" s="376" t="s">
        <v>741</v>
      </c>
      <c r="J1484" s="377" t="str">
        <f>IF(ISBLANK(INDEX('Policy Characteristics'!D:D,MATCH($C1484,'Policy Characteristics'!$C:$C,0))),"",INDEX('Policy Characteristics'!D:D,MATCH($C1484,'Policy Characteristics'!$C:$C,0)))</f>
        <v>Industry Energy Efficiency Standards</v>
      </c>
      <c r="K1484" s="363"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63" t="str">
        <f>IF(ISBLANK(INDEX('Policy Characteristics'!I:I,MATCH($C1484,'Policy Characteristics'!$C:$C,0))),"",INDEX('Policy Characteristics'!I:I,MATCH($C1484,'Policy Characteristics'!$C:$C,0)))</f>
        <v>% reduction in energy use</v>
      </c>
      <c r="P1484" s="363"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63" t="str">
        <f>IF(ISBLANK(INDEX('Policy Characteristics'!K:K,MATCH($C1484,'Policy Characteristics'!$C:$C,0))),"",INDEX('Policy Characteristics'!K:K,MATCH($C1484,'Policy Characteristics'!$C:$C,0)))</f>
        <v>industry-ag-main.html#eff-stds</v>
      </c>
      <c r="R1484" s="363" t="str">
        <f>IF(ISBLANK(INDEX('Policy Characteristics'!L:L,MATCH($C1484,'Policy Characteristics'!$C:$C,0))),"",INDEX('Policy Characteristics'!L:L,MATCH($C1484,'Policy Characteristics'!$C:$C,0)))</f>
        <v>industry-energy-efficiency-standards.html</v>
      </c>
    </row>
    <row r="1485" spans="1:18" s="363" customFormat="1" ht="19.95" customHeight="1">
      <c r="A1485" s="363" t="str">
        <f>IF(ISBLANK(INDEX('Policy Characteristics'!A:A,MATCH($C1485,'Policy Characteristics'!$C:$C,0))),"",INDEX('Policy Characteristics'!A:A,MATCH($C1485,'Policy Characteristics'!$C:$C,0)))</f>
        <v>Industry</v>
      </c>
      <c r="B1485" s="375" t="str">
        <f>IF(ISBLANK(INDEX('Policy Characteristics'!B:B,MATCH($C1485,'Policy Characteristics'!$C:$C,0))),"",INDEX('Policy Characteristics'!B:B,MATCH($C1485,'Policy Characteristics'!$C:$C,0)))</f>
        <v>Industry Energy Efficiency Standards</v>
      </c>
      <c r="C1485" s="363" t="str">
        <f t="shared" si="51"/>
        <v>Percentage Improvement in Eqpt Efficiency Standards above BAU</v>
      </c>
      <c r="D1485" s="356" t="s">
        <v>879</v>
      </c>
      <c r="E1485" s="255" t="s">
        <v>914</v>
      </c>
      <c r="F1485" t="s">
        <v>880</v>
      </c>
      <c r="G1485" s="255" t="s">
        <v>915</v>
      </c>
      <c r="H1485" s="18">
        <v>1128</v>
      </c>
      <c r="I1485" s="376" t="s">
        <v>731</v>
      </c>
      <c r="J1485" s="377" t="str">
        <f>IF(ISBLANK(INDEX('Policy Characteristics'!D:D,MATCH($C1485,'Policy Characteristics'!$C:$C,0))),"",INDEX('Policy Characteristics'!D:D,MATCH($C1485,'Policy Characteristics'!$C:$C,0)))</f>
        <v>Industry Energy Efficiency Standards</v>
      </c>
      <c r="K1485" s="363"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63" t="str">
        <f>IF(ISBLANK(INDEX('Policy Characteristics'!I:I,MATCH($C1485,'Policy Characteristics'!$C:$C,0))),"",INDEX('Policy Characteristics'!I:I,MATCH($C1485,'Policy Characteristics'!$C:$C,0)))</f>
        <v>% reduction in energy use</v>
      </c>
      <c r="P1485" s="363"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63" t="str">
        <f>IF(ISBLANK(INDEX('Policy Characteristics'!K:K,MATCH($C1485,'Policy Characteristics'!$C:$C,0))),"",INDEX('Policy Characteristics'!K:K,MATCH($C1485,'Policy Characteristics'!$C:$C,0)))</f>
        <v>industry-ag-main.html#eff-stds</v>
      </c>
      <c r="R1485" s="363" t="str">
        <f>IF(ISBLANK(INDEX('Policy Characteristics'!L:L,MATCH($C1485,'Policy Characteristics'!$C:$C,0))),"",INDEX('Policy Characteristics'!L:L,MATCH($C1485,'Policy Characteristics'!$C:$C,0)))</f>
        <v>industry-energy-efficiency-standards.html</v>
      </c>
    </row>
    <row r="1486" spans="1:18" s="363" customFormat="1" ht="19.95" customHeight="1">
      <c r="A1486" s="363" t="str">
        <f>IF(ISBLANK(INDEX('Policy Characteristics'!A:A,MATCH($C1486,'Policy Characteristics'!$C:$C,0))),"",INDEX('Policy Characteristics'!A:A,MATCH($C1486,'Policy Characteristics'!$C:$C,0)))</f>
        <v>Industry</v>
      </c>
      <c r="B1486" s="375" t="str">
        <f>IF(ISBLANK(INDEX('Policy Characteristics'!B:B,MATCH($C1486,'Policy Characteristics'!$C:$C,0))),"",INDEX('Policy Characteristics'!B:B,MATCH($C1486,'Policy Characteristics'!$C:$C,0)))</f>
        <v>Industry Energy Efficiency Standards</v>
      </c>
      <c r="C1486" s="363" t="str">
        <f t="shared" si="51"/>
        <v>Percentage Improvement in Eqpt Efficiency Standards above BAU</v>
      </c>
      <c r="D1486" s="356" t="s">
        <v>879</v>
      </c>
      <c r="E1486" s="255" t="s">
        <v>916</v>
      </c>
      <c r="F1486" t="s">
        <v>880</v>
      </c>
      <c r="G1486" s="255" t="s">
        <v>917</v>
      </c>
      <c r="H1486" s="18">
        <v>1129</v>
      </c>
      <c r="I1486" s="376" t="s">
        <v>741</v>
      </c>
      <c r="J1486" s="377" t="str">
        <f>IF(ISBLANK(INDEX('Policy Characteristics'!D:D,MATCH($C1486,'Policy Characteristics'!$C:$C,0))),"",INDEX('Policy Characteristics'!D:D,MATCH($C1486,'Policy Characteristics'!$C:$C,0)))</f>
        <v>Industry Energy Efficiency Standards</v>
      </c>
      <c r="K1486" s="363"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63" t="str">
        <f>IF(ISBLANK(INDEX('Policy Characteristics'!I:I,MATCH($C1486,'Policy Characteristics'!$C:$C,0))),"",INDEX('Policy Characteristics'!I:I,MATCH($C1486,'Policy Characteristics'!$C:$C,0)))</f>
        <v>% reduction in energy use</v>
      </c>
      <c r="P1486" s="363"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63" t="str">
        <f>IF(ISBLANK(INDEX('Policy Characteristics'!K:K,MATCH($C1486,'Policy Characteristics'!$C:$C,0))),"",INDEX('Policy Characteristics'!K:K,MATCH($C1486,'Policy Characteristics'!$C:$C,0)))</f>
        <v>industry-ag-main.html#eff-stds</v>
      </c>
      <c r="R1486" s="363" t="str">
        <f>IF(ISBLANK(INDEX('Policy Characteristics'!L:L,MATCH($C1486,'Policy Characteristics'!$C:$C,0))),"",INDEX('Policy Characteristics'!L:L,MATCH($C1486,'Policy Characteristics'!$C:$C,0)))</f>
        <v>industry-energy-efficiency-standards.html</v>
      </c>
    </row>
    <row r="1487" spans="1:18" s="363" customFormat="1" ht="19.95" customHeight="1">
      <c r="A1487" s="363" t="str">
        <f>IF(ISBLANK(INDEX('Policy Characteristics'!A:A,MATCH($C1487,'Policy Characteristics'!$C:$C,0))),"",INDEX('Policy Characteristics'!A:A,MATCH($C1487,'Policy Characteristics'!$C:$C,0)))</f>
        <v>Industry</v>
      </c>
      <c r="B1487" s="375" t="str">
        <f>IF(ISBLANK(INDEX('Policy Characteristics'!B:B,MATCH($C1487,'Policy Characteristics'!$C:$C,0))),"",INDEX('Policy Characteristics'!B:B,MATCH($C1487,'Policy Characteristics'!$C:$C,0)))</f>
        <v>Industry Energy Efficiency Standards</v>
      </c>
      <c r="C1487" s="363" t="str">
        <f t="shared" si="51"/>
        <v>Percentage Improvement in Eqpt Efficiency Standards above BAU</v>
      </c>
      <c r="D1487" s="356" t="s">
        <v>879</v>
      </c>
      <c r="E1487" s="255" t="s">
        <v>918</v>
      </c>
      <c r="F1487" t="s">
        <v>880</v>
      </c>
      <c r="G1487" s="255" t="s">
        <v>919</v>
      </c>
      <c r="H1487" s="18">
        <v>1130</v>
      </c>
      <c r="I1487" s="376" t="s">
        <v>731</v>
      </c>
      <c r="J1487" s="377" t="str">
        <f>IF(ISBLANK(INDEX('Policy Characteristics'!D:D,MATCH($C1487,'Policy Characteristics'!$C:$C,0))),"",INDEX('Policy Characteristics'!D:D,MATCH($C1487,'Policy Characteristics'!$C:$C,0)))</f>
        <v>Industry Energy Efficiency Standards</v>
      </c>
      <c r="K1487" s="363"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63" t="str">
        <f>IF(ISBLANK(INDEX('Policy Characteristics'!I:I,MATCH($C1487,'Policy Characteristics'!$C:$C,0))),"",INDEX('Policy Characteristics'!I:I,MATCH($C1487,'Policy Characteristics'!$C:$C,0)))</f>
        <v>% reduction in energy use</v>
      </c>
      <c r="P1487" s="363"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63" t="str">
        <f>IF(ISBLANK(INDEX('Policy Characteristics'!K:K,MATCH($C1487,'Policy Characteristics'!$C:$C,0))),"",INDEX('Policy Characteristics'!K:K,MATCH($C1487,'Policy Characteristics'!$C:$C,0)))</f>
        <v>industry-ag-main.html#eff-stds</v>
      </c>
      <c r="R1487" s="363" t="str">
        <f>IF(ISBLANK(INDEX('Policy Characteristics'!L:L,MATCH($C1487,'Policy Characteristics'!$C:$C,0))),"",INDEX('Policy Characteristics'!L:L,MATCH($C1487,'Policy Characteristics'!$C:$C,0)))</f>
        <v>industry-energy-efficiency-standards.html</v>
      </c>
    </row>
    <row r="1488" spans="1:18" s="363" customFormat="1" ht="19.95" customHeight="1">
      <c r="A1488" s="363" t="str">
        <f>IF(ISBLANK(INDEX('Policy Characteristics'!A:A,MATCH($C1488,'Policy Characteristics'!$C:$C,0))),"",INDEX('Policy Characteristics'!A:A,MATCH($C1488,'Policy Characteristics'!$C:$C,0)))</f>
        <v>Industry</v>
      </c>
      <c r="B1488" s="375" t="str">
        <f>IF(ISBLANK(INDEX('Policy Characteristics'!B:B,MATCH($C1488,'Policy Characteristics'!$C:$C,0))),"",INDEX('Policy Characteristics'!B:B,MATCH($C1488,'Policy Characteristics'!$C:$C,0)))</f>
        <v>Industry Energy Efficiency Standards</v>
      </c>
      <c r="C1488" s="363" t="str">
        <f t="shared" si="51"/>
        <v>Percentage Improvement in Eqpt Efficiency Standards above BAU</v>
      </c>
      <c r="D1488" s="356" t="s">
        <v>879</v>
      </c>
      <c r="E1488" s="255" t="s">
        <v>920</v>
      </c>
      <c r="F1488" t="s">
        <v>880</v>
      </c>
      <c r="G1488" s="255" t="s">
        <v>921</v>
      </c>
      <c r="H1488" s="18">
        <v>1131</v>
      </c>
      <c r="I1488" s="376" t="s">
        <v>741</v>
      </c>
      <c r="J1488" s="377" t="str">
        <f>IF(ISBLANK(INDEX('Policy Characteristics'!D:D,MATCH($C1488,'Policy Characteristics'!$C:$C,0))),"",INDEX('Policy Characteristics'!D:D,MATCH($C1488,'Policy Characteristics'!$C:$C,0)))</f>
        <v>Industry Energy Efficiency Standards</v>
      </c>
      <c r="K1488" s="363"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63" t="str">
        <f>IF(ISBLANK(INDEX('Policy Characteristics'!I:I,MATCH($C1488,'Policy Characteristics'!$C:$C,0))),"",INDEX('Policy Characteristics'!I:I,MATCH($C1488,'Policy Characteristics'!$C:$C,0)))</f>
        <v>% reduction in energy use</v>
      </c>
      <c r="P1488" s="363"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63" t="str">
        <f>IF(ISBLANK(INDEX('Policy Characteristics'!K:K,MATCH($C1488,'Policy Characteristics'!$C:$C,0))),"",INDEX('Policy Characteristics'!K:K,MATCH($C1488,'Policy Characteristics'!$C:$C,0)))</f>
        <v>industry-ag-main.html#eff-stds</v>
      </c>
      <c r="R1488" s="363" t="str">
        <f>IF(ISBLANK(INDEX('Policy Characteristics'!L:L,MATCH($C1488,'Policy Characteristics'!$C:$C,0))),"",INDEX('Policy Characteristics'!L:L,MATCH($C1488,'Policy Characteristics'!$C:$C,0)))</f>
        <v>industry-energy-efficiency-standards.html</v>
      </c>
    </row>
    <row r="1489" spans="1:18" s="363" customFormat="1" ht="19.95" customHeight="1">
      <c r="A1489" s="363" t="str">
        <f>IF(ISBLANK(INDEX('Policy Characteristics'!A:A,MATCH($C1489,'Policy Characteristics'!$C:$C,0))),"",INDEX('Policy Characteristics'!A:A,MATCH($C1489,'Policy Characteristics'!$C:$C,0)))</f>
        <v>Industry</v>
      </c>
      <c r="B1489" s="375" t="str">
        <f>IF(ISBLANK(INDEX('Policy Characteristics'!B:B,MATCH($C1489,'Policy Characteristics'!$C:$C,0))),"",INDEX('Policy Characteristics'!B:B,MATCH($C1489,'Policy Characteristics'!$C:$C,0)))</f>
        <v>Industry Energy Efficiency Standards</v>
      </c>
      <c r="C1489" s="363" t="str">
        <f t="shared" si="51"/>
        <v>Percentage Improvement in Eqpt Efficiency Standards above BAU</v>
      </c>
      <c r="D1489" s="356" t="s">
        <v>879</v>
      </c>
      <c r="E1489" s="255" t="s">
        <v>922</v>
      </c>
      <c r="F1489" t="s">
        <v>880</v>
      </c>
      <c r="G1489" s="255" t="s">
        <v>923</v>
      </c>
      <c r="H1489" s="18">
        <v>1132</v>
      </c>
      <c r="I1489" s="376" t="s">
        <v>731</v>
      </c>
      <c r="J1489" s="377" t="str">
        <f>IF(ISBLANK(INDEX('Policy Characteristics'!D:D,MATCH($C1489,'Policy Characteristics'!$C:$C,0))),"",INDEX('Policy Characteristics'!D:D,MATCH($C1489,'Policy Characteristics'!$C:$C,0)))</f>
        <v>Industry Energy Efficiency Standards</v>
      </c>
      <c r="K1489" s="363"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63" t="str">
        <f>IF(ISBLANK(INDEX('Policy Characteristics'!I:I,MATCH($C1489,'Policy Characteristics'!$C:$C,0))),"",INDEX('Policy Characteristics'!I:I,MATCH($C1489,'Policy Characteristics'!$C:$C,0)))</f>
        <v>% reduction in energy use</v>
      </c>
      <c r="P1489" s="363"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63" t="str">
        <f>IF(ISBLANK(INDEX('Policy Characteristics'!K:K,MATCH($C1489,'Policy Characteristics'!$C:$C,0))),"",INDEX('Policy Characteristics'!K:K,MATCH($C1489,'Policy Characteristics'!$C:$C,0)))</f>
        <v>industry-ag-main.html#eff-stds</v>
      </c>
      <c r="R1489" s="363" t="str">
        <f>IF(ISBLANK(INDEX('Policy Characteristics'!L:L,MATCH($C1489,'Policy Characteristics'!$C:$C,0))),"",INDEX('Policy Characteristics'!L:L,MATCH($C1489,'Policy Characteristics'!$C:$C,0)))</f>
        <v>industry-energy-efficiency-standards.html</v>
      </c>
    </row>
    <row r="1490" spans="1:18" s="363" customFormat="1" ht="19.95" customHeight="1">
      <c r="A1490" s="363" t="str">
        <f>IF(ISBLANK(INDEX('Policy Characteristics'!A:A,MATCH($C1490,'Policy Characteristics'!$C:$C,0))),"",INDEX('Policy Characteristics'!A:A,MATCH($C1490,'Policy Characteristics'!$C:$C,0)))</f>
        <v>Industry</v>
      </c>
      <c r="B1490" s="375" t="str">
        <f>IF(ISBLANK(INDEX('Policy Characteristics'!B:B,MATCH($C1490,'Policy Characteristics'!$C:$C,0))),"",INDEX('Policy Characteristics'!B:B,MATCH($C1490,'Policy Characteristics'!$C:$C,0)))</f>
        <v>Industry Energy Efficiency Standards</v>
      </c>
      <c r="C1490" s="363" t="str">
        <f t="shared" si="51"/>
        <v>Percentage Improvement in Eqpt Efficiency Standards above BAU</v>
      </c>
      <c r="D1490" s="356" t="s">
        <v>879</v>
      </c>
      <c r="E1490" s="255" t="s">
        <v>924</v>
      </c>
      <c r="F1490" t="s">
        <v>880</v>
      </c>
      <c r="G1490" s="255" t="s">
        <v>925</v>
      </c>
      <c r="H1490" s="18">
        <v>1133</v>
      </c>
      <c r="I1490" s="376" t="s">
        <v>741</v>
      </c>
      <c r="J1490" s="377" t="str">
        <f>IF(ISBLANK(INDEX('Policy Characteristics'!D:D,MATCH($C1490,'Policy Characteristics'!$C:$C,0))),"",INDEX('Policy Characteristics'!D:D,MATCH($C1490,'Policy Characteristics'!$C:$C,0)))</f>
        <v>Industry Energy Efficiency Standards</v>
      </c>
      <c r="K1490" s="363"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63" t="str">
        <f>IF(ISBLANK(INDEX('Policy Characteristics'!I:I,MATCH($C1490,'Policy Characteristics'!$C:$C,0))),"",INDEX('Policy Characteristics'!I:I,MATCH($C1490,'Policy Characteristics'!$C:$C,0)))</f>
        <v>% reduction in energy use</v>
      </c>
      <c r="P1490" s="363"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63" t="str">
        <f>IF(ISBLANK(INDEX('Policy Characteristics'!K:K,MATCH($C1490,'Policy Characteristics'!$C:$C,0))),"",INDEX('Policy Characteristics'!K:K,MATCH($C1490,'Policy Characteristics'!$C:$C,0)))</f>
        <v>industry-ag-main.html#eff-stds</v>
      </c>
      <c r="R1490" s="363" t="str">
        <f>IF(ISBLANK(INDEX('Policy Characteristics'!L:L,MATCH($C1490,'Policy Characteristics'!$C:$C,0))),"",INDEX('Policy Characteristics'!L:L,MATCH($C1490,'Policy Characteristics'!$C:$C,0)))</f>
        <v>industry-energy-efficiency-standards.html</v>
      </c>
    </row>
    <row r="1491" spans="1:18" s="363" customFormat="1" ht="19.95" customHeight="1">
      <c r="A1491" s="363" t="str">
        <f>IF(ISBLANK(INDEX('Policy Characteristics'!A:A,MATCH($C1491,'Policy Characteristics'!$C:$C,0))),"",INDEX('Policy Characteristics'!A:A,MATCH($C1491,'Policy Characteristics'!$C:$C,0)))</f>
        <v>Industry</v>
      </c>
      <c r="B1491" s="375" t="str">
        <f>IF(ISBLANK(INDEX('Policy Characteristics'!B:B,MATCH($C1491,'Policy Characteristics'!$C:$C,0))),"",INDEX('Policy Characteristics'!B:B,MATCH($C1491,'Policy Characteristics'!$C:$C,0)))</f>
        <v>Industry Energy Efficiency Standards</v>
      </c>
      <c r="C1491" s="363" t="str">
        <f t="shared" si="51"/>
        <v>Percentage Improvement in Eqpt Efficiency Standards above BAU</v>
      </c>
      <c r="D1491" s="356" t="s">
        <v>879</v>
      </c>
      <c r="E1491" s="255" t="s">
        <v>926</v>
      </c>
      <c r="F1491" t="s">
        <v>880</v>
      </c>
      <c r="G1491" s="255" t="s">
        <v>927</v>
      </c>
      <c r="H1491" s="18">
        <v>1134</v>
      </c>
      <c r="I1491" s="376" t="s">
        <v>741</v>
      </c>
      <c r="J1491" s="377" t="str">
        <f>IF(ISBLANK(INDEX('Policy Characteristics'!D:D,MATCH($C1491,'Policy Characteristics'!$C:$C,0))),"",INDEX('Policy Characteristics'!D:D,MATCH($C1491,'Policy Characteristics'!$C:$C,0)))</f>
        <v>Industry Energy Efficiency Standards</v>
      </c>
      <c r="K1491" s="363"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63" t="str">
        <f>IF(ISBLANK(INDEX('Policy Characteristics'!I:I,MATCH($C1491,'Policy Characteristics'!$C:$C,0))),"",INDEX('Policy Characteristics'!I:I,MATCH($C1491,'Policy Characteristics'!$C:$C,0)))</f>
        <v>% reduction in energy use</v>
      </c>
      <c r="P1491" s="363"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63" t="str">
        <f>IF(ISBLANK(INDEX('Policy Characteristics'!K:K,MATCH($C1491,'Policy Characteristics'!$C:$C,0))),"",INDEX('Policy Characteristics'!K:K,MATCH($C1491,'Policy Characteristics'!$C:$C,0)))</f>
        <v>industry-ag-main.html#eff-stds</v>
      </c>
      <c r="R1491" s="363" t="str">
        <f>IF(ISBLANK(INDEX('Policy Characteristics'!L:L,MATCH($C1491,'Policy Characteristics'!$C:$C,0))),"",INDEX('Policy Characteristics'!L:L,MATCH($C1491,'Policy Characteristics'!$C:$C,0)))</f>
        <v>industry-energy-efficiency-standards.html</v>
      </c>
    </row>
    <row r="1492" spans="1:18" s="363" customFormat="1" ht="19.95" customHeight="1">
      <c r="A1492" s="363" t="str">
        <f>IF(ISBLANK(INDEX('Policy Characteristics'!A:A,MATCH($C1492,'Policy Characteristics'!$C:$C,0))),"",INDEX('Policy Characteristics'!A:A,MATCH($C1492,'Policy Characteristics'!$C:$C,0)))</f>
        <v>Industry</v>
      </c>
      <c r="B1492" s="375" t="str">
        <f>IF(ISBLANK(INDEX('Policy Characteristics'!B:B,MATCH($C1492,'Policy Characteristics'!$C:$C,0))),"",INDEX('Policy Characteristics'!B:B,MATCH($C1492,'Policy Characteristics'!$C:$C,0)))</f>
        <v>Industry Energy Efficiency Standards</v>
      </c>
      <c r="C1492" s="363" t="str">
        <f t="shared" si="51"/>
        <v>Percentage Improvement in Eqpt Efficiency Standards above BAU</v>
      </c>
      <c r="D1492" s="356" t="s">
        <v>879</v>
      </c>
      <c r="E1492" s="255" t="s">
        <v>928</v>
      </c>
      <c r="F1492" t="s">
        <v>880</v>
      </c>
      <c r="G1492" s="255" t="s">
        <v>929</v>
      </c>
      <c r="H1492" s="18">
        <v>1135</v>
      </c>
      <c r="I1492" s="376" t="s">
        <v>741</v>
      </c>
      <c r="J1492" s="377" t="str">
        <f>IF(ISBLANK(INDEX('Policy Characteristics'!D:D,MATCH($C1492,'Policy Characteristics'!$C:$C,0))),"",INDEX('Policy Characteristics'!D:D,MATCH($C1492,'Policy Characteristics'!$C:$C,0)))</f>
        <v>Industry Energy Efficiency Standards</v>
      </c>
      <c r="K1492" s="363"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63" t="str">
        <f>IF(ISBLANK(INDEX('Policy Characteristics'!I:I,MATCH($C1492,'Policy Characteristics'!$C:$C,0))),"",INDEX('Policy Characteristics'!I:I,MATCH($C1492,'Policy Characteristics'!$C:$C,0)))</f>
        <v>% reduction in energy use</v>
      </c>
      <c r="P1492" s="363"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63" t="str">
        <f>IF(ISBLANK(INDEX('Policy Characteristics'!K:K,MATCH($C1492,'Policy Characteristics'!$C:$C,0))),"",INDEX('Policy Characteristics'!K:K,MATCH($C1492,'Policy Characteristics'!$C:$C,0)))</f>
        <v>industry-ag-main.html#eff-stds</v>
      </c>
      <c r="R1492" s="363" t="str">
        <f>IF(ISBLANK(INDEX('Policy Characteristics'!L:L,MATCH($C1492,'Policy Characteristics'!$C:$C,0))),"",INDEX('Policy Characteristics'!L:L,MATCH($C1492,'Policy Characteristics'!$C:$C,0)))</f>
        <v>industry-energy-efficiency-standards.html</v>
      </c>
    </row>
    <row r="1493" spans="1:18" s="363" customFormat="1" ht="19.95" customHeight="1">
      <c r="A1493" s="363" t="str">
        <f>IF(ISBLANK(INDEX('Policy Characteristics'!A:A,MATCH($C1493,'Policy Characteristics'!$C:$C,0))),"",INDEX('Policy Characteristics'!A:A,MATCH($C1493,'Policy Characteristics'!$C:$C,0)))</f>
        <v>Industry</v>
      </c>
      <c r="B1493" s="375" t="str">
        <f>IF(ISBLANK(INDEX('Policy Characteristics'!B:B,MATCH($C1493,'Policy Characteristics'!$C:$C,0))),"",INDEX('Policy Characteristics'!B:B,MATCH($C1493,'Policy Characteristics'!$C:$C,0)))</f>
        <v>Industry Energy Efficiency Standards</v>
      </c>
      <c r="C1493" s="363" t="str">
        <f t="shared" si="51"/>
        <v>Percentage Improvement in Eqpt Efficiency Standards above BAU</v>
      </c>
      <c r="D1493" s="356" t="s">
        <v>879</v>
      </c>
      <c r="E1493" s="255" t="s">
        <v>930</v>
      </c>
      <c r="F1493" t="s">
        <v>880</v>
      </c>
      <c r="G1493" s="255" t="s">
        <v>931</v>
      </c>
      <c r="H1493" s="18">
        <v>1136</v>
      </c>
      <c r="I1493" s="376" t="s">
        <v>731</v>
      </c>
      <c r="J1493" s="377" t="str">
        <f>IF(ISBLANK(INDEX('Policy Characteristics'!D:D,MATCH($C1493,'Policy Characteristics'!$C:$C,0))),"",INDEX('Policy Characteristics'!D:D,MATCH($C1493,'Policy Characteristics'!$C:$C,0)))</f>
        <v>Industry Energy Efficiency Standards</v>
      </c>
      <c r="K1493" s="363"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63" t="str">
        <f>IF(ISBLANK(INDEX('Policy Characteristics'!I:I,MATCH($C1493,'Policy Characteristics'!$C:$C,0))),"",INDEX('Policy Characteristics'!I:I,MATCH($C1493,'Policy Characteristics'!$C:$C,0)))</f>
        <v>% reduction in energy use</v>
      </c>
      <c r="P1493" s="363"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63" t="str">
        <f>IF(ISBLANK(INDEX('Policy Characteristics'!K:K,MATCH($C1493,'Policy Characteristics'!$C:$C,0))),"",INDEX('Policy Characteristics'!K:K,MATCH($C1493,'Policy Characteristics'!$C:$C,0)))</f>
        <v>industry-ag-main.html#eff-stds</v>
      </c>
      <c r="R1493" s="363" t="str">
        <f>IF(ISBLANK(INDEX('Policy Characteristics'!L:L,MATCH($C1493,'Policy Characteristics'!$C:$C,0))),"",INDEX('Policy Characteristics'!L:L,MATCH($C1493,'Policy Characteristics'!$C:$C,0)))</f>
        <v>industry-energy-efficiency-standards.html</v>
      </c>
    </row>
    <row r="1494" spans="1:18" s="363" customFormat="1" ht="19.95" customHeight="1">
      <c r="A1494" s="363" t="str">
        <f>IF(ISBLANK(INDEX('Policy Characteristics'!A:A,MATCH($C1494,'Policy Characteristics'!$C:$C,0))),"",INDEX('Policy Characteristics'!A:A,MATCH($C1494,'Policy Characteristics'!$C:$C,0)))</f>
        <v>Industry</v>
      </c>
      <c r="B1494" s="375" t="str">
        <f>IF(ISBLANK(INDEX('Policy Characteristics'!B:B,MATCH($C1494,'Policy Characteristics'!$C:$C,0))),"",INDEX('Policy Characteristics'!B:B,MATCH($C1494,'Policy Characteristics'!$C:$C,0)))</f>
        <v>Industry Energy Efficiency Standards</v>
      </c>
      <c r="C1494" s="363" t="str">
        <f t="shared" si="51"/>
        <v>Percentage Improvement in Eqpt Efficiency Standards above BAU</v>
      </c>
      <c r="D1494" s="356" t="s">
        <v>879</v>
      </c>
      <c r="E1494" s="255" t="s">
        <v>932</v>
      </c>
      <c r="F1494" t="s">
        <v>880</v>
      </c>
      <c r="G1494" s="255" t="s">
        <v>933</v>
      </c>
      <c r="H1494" s="18">
        <v>1137</v>
      </c>
      <c r="I1494" s="376" t="s">
        <v>741</v>
      </c>
      <c r="J1494" s="377" t="str">
        <f>IF(ISBLANK(INDEX('Policy Characteristics'!D:D,MATCH($C1494,'Policy Characteristics'!$C:$C,0))),"",INDEX('Policy Characteristics'!D:D,MATCH($C1494,'Policy Characteristics'!$C:$C,0)))</f>
        <v>Industry Energy Efficiency Standards</v>
      </c>
      <c r="K1494" s="363"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63" t="str">
        <f>IF(ISBLANK(INDEX('Policy Characteristics'!I:I,MATCH($C1494,'Policy Characteristics'!$C:$C,0))),"",INDEX('Policy Characteristics'!I:I,MATCH($C1494,'Policy Characteristics'!$C:$C,0)))</f>
        <v>% reduction in energy use</v>
      </c>
      <c r="P1494" s="363"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63" t="str">
        <f>IF(ISBLANK(INDEX('Policy Characteristics'!K:K,MATCH($C1494,'Policy Characteristics'!$C:$C,0))),"",INDEX('Policy Characteristics'!K:K,MATCH($C1494,'Policy Characteristics'!$C:$C,0)))</f>
        <v>industry-ag-main.html#eff-stds</v>
      </c>
      <c r="R1494" s="363" t="str">
        <f>IF(ISBLANK(INDEX('Policy Characteristics'!L:L,MATCH($C1494,'Policy Characteristics'!$C:$C,0))),"",INDEX('Policy Characteristics'!L:L,MATCH($C1494,'Policy Characteristics'!$C:$C,0)))</f>
        <v>industry-energy-efficiency-standards.html</v>
      </c>
    </row>
    <row r="1495" spans="1:18" s="363" customFormat="1" ht="19.95" customHeight="1">
      <c r="A1495" s="363" t="str">
        <f>IF(ISBLANK(INDEX('Policy Characteristics'!A:A,MATCH($C1495,'Policy Characteristics'!$C:$C,0))),"",INDEX('Policy Characteristics'!A:A,MATCH($C1495,'Policy Characteristics'!$C:$C,0)))</f>
        <v>Industry</v>
      </c>
      <c r="B1495" s="375" t="str">
        <f>IF(ISBLANK(INDEX('Policy Characteristics'!B:B,MATCH($C1495,'Policy Characteristics'!$C:$C,0))),"",INDEX('Policy Characteristics'!B:B,MATCH($C1495,'Policy Characteristics'!$C:$C,0)))</f>
        <v>Industry Energy Efficiency Standards</v>
      </c>
      <c r="C1495" s="363" t="str">
        <f t="shared" si="51"/>
        <v>Percentage Improvement in Eqpt Efficiency Standards above BAU</v>
      </c>
      <c r="D1495" s="356" t="s">
        <v>881</v>
      </c>
      <c r="E1495" s="255" t="s">
        <v>914</v>
      </c>
      <c r="F1495" t="s">
        <v>882</v>
      </c>
      <c r="G1495" s="255" t="s">
        <v>915</v>
      </c>
      <c r="H1495" s="18">
        <v>1138</v>
      </c>
      <c r="I1495" s="376" t="s">
        <v>731</v>
      </c>
      <c r="J1495" s="377" t="str">
        <f>IF(ISBLANK(INDEX('Policy Characteristics'!D:D,MATCH($C1495,'Policy Characteristics'!$C:$C,0))),"",INDEX('Policy Characteristics'!D:D,MATCH($C1495,'Policy Characteristics'!$C:$C,0)))</f>
        <v>Industry Energy Efficiency Standards</v>
      </c>
      <c r="K1495" s="363"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63" t="str">
        <f>IF(ISBLANK(INDEX('Policy Characteristics'!I:I,MATCH($C1495,'Policy Characteristics'!$C:$C,0))),"",INDEX('Policy Characteristics'!I:I,MATCH($C1495,'Policy Characteristics'!$C:$C,0)))</f>
        <v>% reduction in energy use</v>
      </c>
      <c r="P1495" s="363"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63" t="str">
        <f>IF(ISBLANK(INDEX('Policy Characteristics'!K:K,MATCH($C1495,'Policy Characteristics'!$C:$C,0))),"",INDEX('Policy Characteristics'!K:K,MATCH($C1495,'Policy Characteristics'!$C:$C,0)))</f>
        <v>industry-ag-main.html#eff-stds</v>
      </c>
      <c r="R1495" s="363" t="str">
        <f>IF(ISBLANK(INDEX('Policy Characteristics'!L:L,MATCH($C1495,'Policy Characteristics'!$C:$C,0))),"",INDEX('Policy Characteristics'!L:L,MATCH($C1495,'Policy Characteristics'!$C:$C,0)))</f>
        <v>industry-energy-efficiency-standards.html</v>
      </c>
    </row>
    <row r="1496" spans="1:18" s="363" customFormat="1" ht="19.95" customHeight="1">
      <c r="A1496" s="363" t="str">
        <f>IF(ISBLANK(INDEX('Policy Characteristics'!A:A,MATCH($C1496,'Policy Characteristics'!$C:$C,0))),"",INDEX('Policy Characteristics'!A:A,MATCH($C1496,'Policy Characteristics'!$C:$C,0)))</f>
        <v>Industry</v>
      </c>
      <c r="B1496" s="375" t="str">
        <f>IF(ISBLANK(INDEX('Policy Characteristics'!B:B,MATCH($C1496,'Policy Characteristics'!$C:$C,0))),"",INDEX('Policy Characteristics'!B:B,MATCH($C1496,'Policy Characteristics'!$C:$C,0)))</f>
        <v>Industry Energy Efficiency Standards</v>
      </c>
      <c r="C1496" s="363" t="str">
        <f t="shared" si="51"/>
        <v>Percentage Improvement in Eqpt Efficiency Standards above BAU</v>
      </c>
      <c r="D1496" s="356" t="s">
        <v>881</v>
      </c>
      <c r="E1496" s="255" t="s">
        <v>916</v>
      </c>
      <c r="F1496" t="s">
        <v>882</v>
      </c>
      <c r="G1496" s="255" t="s">
        <v>917</v>
      </c>
      <c r="H1496" s="18">
        <v>1139</v>
      </c>
      <c r="I1496" s="376" t="s">
        <v>731</v>
      </c>
      <c r="J1496" s="377" t="str">
        <f>IF(ISBLANK(INDEX('Policy Characteristics'!D:D,MATCH($C1496,'Policy Characteristics'!$C:$C,0))),"",INDEX('Policy Characteristics'!D:D,MATCH($C1496,'Policy Characteristics'!$C:$C,0)))</f>
        <v>Industry Energy Efficiency Standards</v>
      </c>
      <c r="K1496" s="363"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63" t="str">
        <f>IF(ISBLANK(INDEX('Policy Characteristics'!I:I,MATCH($C1496,'Policy Characteristics'!$C:$C,0))),"",INDEX('Policy Characteristics'!I:I,MATCH($C1496,'Policy Characteristics'!$C:$C,0)))</f>
        <v>% reduction in energy use</v>
      </c>
      <c r="P1496" s="363"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63" t="str">
        <f>IF(ISBLANK(INDEX('Policy Characteristics'!K:K,MATCH($C1496,'Policy Characteristics'!$C:$C,0))),"",INDEX('Policy Characteristics'!K:K,MATCH($C1496,'Policy Characteristics'!$C:$C,0)))</f>
        <v>industry-ag-main.html#eff-stds</v>
      </c>
      <c r="R1496" s="363" t="str">
        <f>IF(ISBLANK(INDEX('Policy Characteristics'!L:L,MATCH($C1496,'Policy Characteristics'!$C:$C,0))),"",INDEX('Policy Characteristics'!L:L,MATCH($C1496,'Policy Characteristics'!$C:$C,0)))</f>
        <v>industry-energy-efficiency-standards.html</v>
      </c>
    </row>
    <row r="1497" spans="1:18" s="363" customFormat="1" ht="19.95" customHeight="1">
      <c r="A1497" s="363" t="str">
        <f>IF(ISBLANK(INDEX('Policy Characteristics'!A:A,MATCH($C1497,'Policy Characteristics'!$C:$C,0))),"",INDEX('Policy Characteristics'!A:A,MATCH($C1497,'Policy Characteristics'!$C:$C,0)))</f>
        <v>Industry</v>
      </c>
      <c r="B1497" s="375" t="str">
        <f>IF(ISBLANK(INDEX('Policy Characteristics'!B:B,MATCH($C1497,'Policy Characteristics'!$C:$C,0))),"",INDEX('Policy Characteristics'!B:B,MATCH($C1497,'Policy Characteristics'!$C:$C,0)))</f>
        <v>Industry Energy Efficiency Standards</v>
      </c>
      <c r="C1497" s="363" t="str">
        <f t="shared" si="51"/>
        <v>Percentage Improvement in Eqpt Efficiency Standards above BAU</v>
      </c>
      <c r="D1497" s="356" t="s">
        <v>881</v>
      </c>
      <c r="E1497" s="255" t="s">
        <v>918</v>
      </c>
      <c r="F1497" t="s">
        <v>882</v>
      </c>
      <c r="G1497" s="255" t="s">
        <v>919</v>
      </c>
      <c r="H1497" s="18">
        <v>1140</v>
      </c>
      <c r="I1497" s="376" t="s">
        <v>731</v>
      </c>
      <c r="J1497" s="377" t="str">
        <f>IF(ISBLANK(INDEX('Policy Characteristics'!D:D,MATCH($C1497,'Policy Characteristics'!$C:$C,0))),"",INDEX('Policy Characteristics'!D:D,MATCH($C1497,'Policy Characteristics'!$C:$C,0)))</f>
        <v>Industry Energy Efficiency Standards</v>
      </c>
      <c r="K1497" s="363"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63" t="str">
        <f>IF(ISBLANK(INDEX('Policy Characteristics'!I:I,MATCH($C1497,'Policy Characteristics'!$C:$C,0))),"",INDEX('Policy Characteristics'!I:I,MATCH($C1497,'Policy Characteristics'!$C:$C,0)))</f>
        <v>% reduction in energy use</v>
      </c>
      <c r="P1497" s="363"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63" t="str">
        <f>IF(ISBLANK(INDEX('Policy Characteristics'!K:K,MATCH($C1497,'Policy Characteristics'!$C:$C,0))),"",INDEX('Policy Characteristics'!K:K,MATCH($C1497,'Policy Characteristics'!$C:$C,0)))</f>
        <v>industry-ag-main.html#eff-stds</v>
      </c>
      <c r="R1497" s="363" t="str">
        <f>IF(ISBLANK(INDEX('Policy Characteristics'!L:L,MATCH($C1497,'Policy Characteristics'!$C:$C,0))),"",INDEX('Policy Characteristics'!L:L,MATCH($C1497,'Policy Characteristics'!$C:$C,0)))</f>
        <v>industry-energy-efficiency-standards.html</v>
      </c>
    </row>
    <row r="1498" spans="1:18" s="363" customFormat="1" ht="19.95" customHeight="1">
      <c r="A1498" s="363" t="str">
        <f>IF(ISBLANK(INDEX('Policy Characteristics'!A:A,MATCH($C1498,'Policy Characteristics'!$C:$C,0))),"",INDEX('Policy Characteristics'!A:A,MATCH($C1498,'Policy Characteristics'!$C:$C,0)))</f>
        <v>Industry</v>
      </c>
      <c r="B1498" s="375" t="str">
        <f>IF(ISBLANK(INDEX('Policy Characteristics'!B:B,MATCH($C1498,'Policy Characteristics'!$C:$C,0))),"",INDEX('Policy Characteristics'!B:B,MATCH($C1498,'Policy Characteristics'!$C:$C,0)))</f>
        <v>Industry Energy Efficiency Standards</v>
      </c>
      <c r="C1498" s="363" t="str">
        <f t="shared" si="51"/>
        <v>Percentage Improvement in Eqpt Efficiency Standards above BAU</v>
      </c>
      <c r="D1498" s="356" t="s">
        <v>881</v>
      </c>
      <c r="E1498" s="255" t="s">
        <v>920</v>
      </c>
      <c r="F1498" t="s">
        <v>882</v>
      </c>
      <c r="G1498" s="255" t="s">
        <v>921</v>
      </c>
      <c r="H1498" s="18">
        <v>1141</v>
      </c>
      <c r="I1498" s="376" t="s">
        <v>741</v>
      </c>
      <c r="J1498" s="377" t="str">
        <f>IF(ISBLANK(INDEX('Policy Characteristics'!D:D,MATCH($C1498,'Policy Characteristics'!$C:$C,0))),"",INDEX('Policy Characteristics'!D:D,MATCH($C1498,'Policy Characteristics'!$C:$C,0)))</f>
        <v>Industry Energy Efficiency Standards</v>
      </c>
      <c r="K1498" s="363"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63" t="str">
        <f>IF(ISBLANK(INDEX('Policy Characteristics'!I:I,MATCH($C1498,'Policy Characteristics'!$C:$C,0))),"",INDEX('Policy Characteristics'!I:I,MATCH($C1498,'Policy Characteristics'!$C:$C,0)))</f>
        <v>% reduction in energy use</v>
      </c>
      <c r="P1498" s="363"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63" t="str">
        <f>IF(ISBLANK(INDEX('Policy Characteristics'!K:K,MATCH($C1498,'Policy Characteristics'!$C:$C,0))),"",INDEX('Policy Characteristics'!K:K,MATCH($C1498,'Policy Characteristics'!$C:$C,0)))</f>
        <v>industry-ag-main.html#eff-stds</v>
      </c>
      <c r="R1498" s="363" t="str">
        <f>IF(ISBLANK(INDEX('Policy Characteristics'!L:L,MATCH($C1498,'Policy Characteristics'!$C:$C,0))),"",INDEX('Policy Characteristics'!L:L,MATCH($C1498,'Policy Characteristics'!$C:$C,0)))</f>
        <v>industry-energy-efficiency-standards.html</v>
      </c>
    </row>
    <row r="1499" spans="1:18" s="363" customFormat="1" ht="19.95" customHeight="1">
      <c r="A1499" s="363" t="str">
        <f>IF(ISBLANK(INDEX('Policy Characteristics'!A:A,MATCH($C1499,'Policy Characteristics'!$C:$C,0))),"",INDEX('Policy Characteristics'!A:A,MATCH($C1499,'Policy Characteristics'!$C:$C,0)))</f>
        <v>Industry</v>
      </c>
      <c r="B1499" s="375" t="str">
        <f>IF(ISBLANK(INDEX('Policy Characteristics'!B:B,MATCH($C1499,'Policy Characteristics'!$C:$C,0))),"",INDEX('Policy Characteristics'!B:B,MATCH($C1499,'Policy Characteristics'!$C:$C,0)))</f>
        <v>Industry Energy Efficiency Standards</v>
      </c>
      <c r="C1499" s="363" t="str">
        <f t="shared" si="51"/>
        <v>Percentage Improvement in Eqpt Efficiency Standards above BAU</v>
      </c>
      <c r="D1499" s="356" t="s">
        <v>881</v>
      </c>
      <c r="E1499" s="255" t="s">
        <v>922</v>
      </c>
      <c r="F1499" t="s">
        <v>882</v>
      </c>
      <c r="G1499" s="255" t="s">
        <v>923</v>
      </c>
      <c r="H1499" s="18">
        <v>1142</v>
      </c>
      <c r="I1499" s="376" t="s">
        <v>731</v>
      </c>
      <c r="J1499" s="377" t="str">
        <f>IF(ISBLANK(INDEX('Policy Characteristics'!D:D,MATCH($C1499,'Policy Characteristics'!$C:$C,0))),"",INDEX('Policy Characteristics'!D:D,MATCH($C1499,'Policy Characteristics'!$C:$C,0)))</f>
        <v>Industry Energy Efficiency Standards</v>
      </c>
      <c r="K1499" s="363"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63" t="str">
        <f>IF(ISBLANK(INDEX('Policy Characteristics'!I:I,MATCH($C1499,'Policy Characteristics'!$C:$C,0))),"",INDEX('Policy Characteristics'!I:I,MATCH($C1499,'Policy Characteristics'!$C:$C,0)))</f>
        <v>% reduction in energy use</v>
      </c>
      <c r="P1499" s="363"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63" t="str">
        <f>IF(ISBLANK(INDEX('Policy Characteristics'!K:K,MATCH($C1499,'Policy Characteristics'!$C:$C,0))),"",INDEX('Policy Characteristics'!K:K,MATCH($C1499,'Policy Characteristics'!$C:$C,0)))</f>
        <v>industry-ag-main.html#eff-stds</v>
      </c>
      <c r="R1499" s="363" t="str">
        <f>IF(ISBLANK(INDEX('Policy Characteristics'!L:L,MATCH($C1499,'Policy Characteristics'!$C:$C,0))),"",INDEX('Policy Characteristics'!L:L,MATCH($C1499,'Policy Characteristics'!$C:$C,0)))</f>
        <v>industry-energy-efficiency-standards.html</v>
      </c>
    </row>
    <row r="1500" spans="1:18" s="363" customFormat="1" ht="19.95" customHeight="1">
      <c r="A1500" s="363" t="str">
        <f>IF(ISBLANK(INDEX('Policy Characteristics'!A:A,MATCH($C1500,'Policy Characteristics'!$C:$C,0))),"",INDEX('Policy Characteristics'!A:A,MATCH($C1500,'Policy Characteristics'!$C:$C,0)))</f>
        <v>Industry</v>
      </c>
      <c r="B1500" s="375" t="str">
        <f>IF(ISBLANK(INDEX('Policy Characteristics'!B:B,MATCH($C1500,'Policy Characteristics'!$C:$C,0))),"",INDEX('Policy Characteristics'!B:B,MATCH($C1500,'Policy Characteristics'!$C:$C,0)))</f>
        <v>Industry Energy Efficiency Standards</v>
      </c>
      <c r="C1500" s="363" t="str">
        <f t="shared" si="51"/>
        <v>Percentage Improvement in Eqpt Efficiency Standards above BAU</v>
      </c>
      <c r="D1500" s="356" t="s">
        <v>881</v>
      </c>
      <c r="E1500" s="255" t="s">
        <v>924</v>
      </c>
      <c r="F1500" t="s">
        <v>882</v>
      </c>
      <c r="G1500" s="255" t="s">
        <v>925</v>
      </c>
      <c r="H1500" s="18">
        <v>1143</v>
      </c>
      <c r="I1500" s="376" t="s">
        <v>741</v>
      </c>
      <c r="J1500" s="377" t="str">
        <f>IF(ISBLANK(INDEX('Policy Characteristics'!D:D,MATCH($C1500,'Policy Characteristics'!$C:$C,0))),"",INDEX('Policy Characteristics'!D:D,MATCH($C1500,'Policy Characteristics'!$C:$C,0)))</f>
        <v>Industry Energy Efficiency Standards</v>
      </c>
      <c r="K1500" s="363"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63" t="str">
        <f>IF(ISBLANK(INDEX('Policy Characteristics'!I:I,MATCH($C1500,'Policy Characteristics'!$C:$C,0))),"",INDEX('Policy Characteristics'!I:I,MATCH($C1500,'Policy Characteristics'!$C:$C,0)))</f>
        <v>% reduction in energy use</v>
      </c>
      <c r="P1500" s="363"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63" t="str">
        <f>IF(ISBLANK(INDEX('Policy Characteristics'!K:K,MATCH($C1500,'Policy Characteristics'!$C:$C,0))),"",INDEX('Policy Characteristics'!K:K,MATCH($C1500,'Policy Characteristics'!$C:$C,0)))</f>
        <v>industry-ag-main.html#eff-stds</v>
      </c>
      <c r="R1500" s="363" t="str">
        <f>IF(ISBLANK(INDEX('Policy Characteristics'!L:L,MATCH($C1500,'Policy Characteristics'!$C:$C,0))),"",INDEX('Policy Characteristics'!L:L,MATCH($C1500,'Policy Characteristics'!$C:$C,0)))</f>
        <v>industry-energy-efficiency-standards.html</v>
      </c>
    </row>
    <row r="1501" spans="1:18" s="363" customFormat="1" ht="19.95" customHeight="1">
      <c r="A1501" s="363" t="str">
        <f>IF(ISBLANK(INDEX('Policy Characteristics'!A:A,MATCH($C1501,'Policy Characteristics'!$C:$C,0))),"",INDEX('Policy Characteristics'!A:A,MATCH($C1501,'Policy Characteristics'!$C:$C,0)))</f>
        <v>Industry</v>
      </c>
      <c r="B1501" s="375" t="str">
        <f>IF(ISBLANK(INDEX('Policy Characteristics'!B:B,MATCH($C1501,'Policy Characteristics'!$C:$C,0))),"",INDEX('Policy Characteristics'!B:B,MATCH($C1501,'Policy Characteristics'!$C:$C,0)))</f>
        <v>Industry Energy Efficiency Standards</v>
      </c>
      <c r="C1501" s="363" t="str">
        <f t="shared" si="51"/>
        <v>Percentage Improvement in Eqpt Efficiency Standards above BAU</v>
      </c>
      <c r="D1501" s="356" t="s">
        <v>881</v>
      </c>
      <c r="E1501" s="255" t="s">
        <v>926</v>
      </c>
      <c r="F1501" t="s">
        <v>882</v>
      </c>
      <c r="G1501" s="255" t="s">
        <v>927</v>
      </c>
      <c r="H1501" s="18">
        <v>1144</v>
      </c>
      <c r="I1501" s="376" t="s">
        <v>741</v>
      </c>
      <c r="J1501" s="377" t="str">
        <f>IF(ISBLANK(INDEX('Policy Characteristics'!D:D,MATCH($C1501,'Policy Characteristics'!$C:$C,0))),"",INDEX('Policy Characteristics'!D:D,MATCH($C1501,'Policy Characteristics'!$C:$C,0)))</f>
        <v>Industry Energy Efficiency Standards</v>
      </c>
      <c r="K1501" s="363"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63" t="str">
        <f>IF(ISBLANK(INDEX('Policy Characteristics'!I:I,MATCH($C1501,'Policy Characteristics'!$C:$C,0))),"",INDEX('Policy Characteristics'!I:I,MATCH($C1501,'Policy Characteristics'!$C:$C,0)))</f>
        <v>% reduction in energy use</v>
      </c>
      <c r="P1501" s="363"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63" t="str">
        <f>IF(ISBLANK(INDEX('Policy Characteristics'!K:K,MATCH($C1501,'Policy Characteristics'!$C:$C,0))),"",INDEX('Policy Characteristics'!K:K,MATCH($C1501,'Policy Characteristics'!$C:$C,0)))</f>
        <v>industry-ag-main.html#eff-stds</v>
      </c>
      <c r="R1501" s="363" t="str">
        <f>IF(ISBLANK(INDEX('Policy Characteristics'!L:L,MATCH($C1501,'Policy Characteristics'!$C:$C,0))),"",INDEX('Policy Characteristics'!L:L,MATCH($C1501,'Policy Characteristics'!$C:$C,0)))</f>
        <v>industry-energy-efficiency-standards.html</v>
      </c>
    </row>
    <row r="1502" spans="1:18" s="363" customFormat="1" ht="19.95" customHeight="1">
      <c r="A1502" s="363" t="str">
        <f>IF(ISBLANK(INDEX('Policy Characteristics'!A:A,MATCH($C1502,'Policy Characteristics'!$C:$C,0))),"",INDEX('Policy Characteristics'!A:A,MATCH($C1502,'Policy Characteristics'!$C:$C,0)))</f>
        <v>Industry</v>
      </c>
      <c r="B1502" s="375" t="str">
        <f>IF(ISBLANK(INDEX('Policy Characteristics'!B:B,MATCH($C1502,'Policy Characteristics'!$C:$C,0))),"",INDEX('Policy Characteristics'!B:B,MATCH($C1502,'Policy Characteristics'!$C:$C,0)))</f>
        <v>Industry Energy Efficiency Standards</v>
      </c>
      <c r="C1502" s="363" t="str">
        <f t="shared" si="51"/>
        <v>Percentage Improvement in Eqpt Efficiency Standards above BAU</v>
      </c>
      <c r="D1502" s="356" t="s">
        <v>881</v>
      </c>
      <c r="E1502" s="255" t="s">
        <v>928</v>
      </c>
      <c r="F1502" t="s">
        <v>882</v>
      </c>
      <c r="G1502" s="255" t="s">
        <v>929</v>
      </c>
      <c r="H1502" s="18">
        <v>1145</v>
      </c>
      <c r="I1502" s="376" t="s">
        <v>741</v>
      </c>
      <c r="J1502" s="377" t="str">
        <f>IF(ISBLANK(INDEX('Policy Characteristics'!D:D,MATCH($C1502,'Policy Characteristics'!$C:$C,0))),"",INDEX('Policy Characteristics'!D:D,MATCH($C1502,'Policy Characteristics'!$C:$C,0)))</f>
        <v>Industry Energy Efficiency Standards</v>
      </c>
      <c r="K1502" s="363"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63" t="str">
        <f>IF(ISBLANK(INDEX('Policy Characteristics'!I:I,MATCH($C1502,'Policy Characteristics'!$C:$C,0))),"",INDEX('Policy Characteristics'!I:I,MATCH($C1502,'Policy Characteristics'!$C:$C,0)))</f>
        <v>% reduction in energy use</v>
      </c>
      <c r="P1502" s="363"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63" t="str">
        <f>IF(ISBLANK(INDEX('Policy Characteristics'!K:K,MATCH($C1502,'Policy Characteristics'!$C:$C,0))),"",INDEX('Policy Characteristics'!K:K,MATCH($C1502,'Policy Characteristics'!$C:$C,0)))</f>
        <v>industry-ag-main.html#eff-stds</v>
      </c>
      <c r="R1502" s="363" t="str">
        <f>IF(ISBLANK(INDEX('Policy Characteristics'!L:L,MATCH($C1502,'Policy Characteristics'!$C:$C,0))),"",INDEX('Policy Characteristics'!L:L,MATCH($C1502,'Policy Characteristics'!$C:$C,0)))</f>
        <v>industry-energy-efficiency-standards.html</v>
      </c>
    </row>
    <row r="1503" spans="1:18" s="363" customFormat="1" ht="19.95" customHeight="1">
      <c r="A1503" s="363" t="str">
        <f>IF(ISBLANK(INDEX('Policy Characteristics'!A:A,MATCH($C1503,'Policy Characteristics'!$C:$C,0))),"",INDEX('Policy Characteristics'!A:A,MATCH($C1503,'Policy Characteristics'!$C:$C,0)))</f>
        <v>Industry</v>
      </c>
      <c r="B1503" s="375" t="str">
        <f>IF(ISBLANK(INDEX('Policy Characteristics'!B:B,MATCH($C1503,'Policy Characteristics'!$C:$C,0))),"",INDEX('Policy Characteristics'!B:B,MATCH($C1503,'Policy Characteristics'!$C:$C,0)))</f>
        <v>Industry Energy Efficiency Standards</v>
      </c>
      <c r="C1503" s="363" t="str">
        <f t="shared" si="51"/>
        <v>Percentage Improvement in Eqpt Efficiency Standards above BAU</v>
      </c>
      <c r="D1503" s="356" t="s">
        <v>881</v>
      </c>
      <c r="E1503" s="255" t="s">
        <v>930</v>
      </c>
      <c r="F1503" t="s">
        <v>882</v>
      </c>
      <c r="G1503" s="255" t="s">
        <v>931</v>
      </c>
      <c r="H1503" s="18">
        <v>1146</v>
      </c>
      <c r="I1503" s="376" t="s">
        <v>731</v>
      </c>
      <c r="J1503" s="377" t="str">
        <f>IF(ISBLANK(INDEX('Policy Characteristics'!D:D,MATCH($C1503,'Policy Characteristics'!$C:$C,0))),"",INDEX('Policy Characteristics'!D:D,MATCH($C1503,'Policy Characteristics'!$C:$C,0)))</f>
        <v>Industry Energy Efficiency Standards</v>
      </c>
      <c r="K1503" s="363"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63" t="str">
        <f>IF(ISBLANK(INDEX('Policy Characteristics'!I:I,MATCH($C1503,'Policy Characteristics'!$C:$C,0))),"",INDEX('Policy Characteristics'!I:I,MATCH($C1503,'Policy Characteristics'!$C:$C,0)))</f>
        <v>% reduction in energy use</v>
      </c>
      <c r="P1503" s="363"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63" t="str">
        <f>IF(ISBLANK(INDEX('Policy Characteristics'!K:K,MATCH($C1503,'Policy Characteristics'!$C:$C,0))),"",INDEX('Policy Characteristics'!K:K,MATCH($C1503,'Policy Characteristics'!$C:$C,0)))</f>
        <v>industry-ag-main.html#eff-stds</v>
      </c>
      <c r="R1503" s="363" t="str">
        <f>IF(ISBLANK(INDEX('Policy Characteristics'!L:L,MATCH($C1503,'Policy Characteristics'!$C:$C,0))),"",INDEX('Policy Characteristics'!L:L,MATCH($C1503,'Policy Characteristics'!$C:$C,0)))</f>
        <v>industry-energy-efficiency-standards.html</v>
      </c>
    </row>
    <row r="1504" spans="1:18" s="363" customFormat="1" ht="19.95" customHeight="1">
      <c r="A1504" s="363" t="str">
        <f>IF(ISBLANK(INDEX('Policy Characteristics'!A:A,MATCH($C1504,'Policy Characteristics'!$C:$C,0))),"",INDEX('Policy Characteristics'!A:A,MATCH($C1504,'Policy Characteristics'!$C:$C,0)))</f>
        <v>Industry</v>
      </c>
      <c r="B1504" s="375" t="str">
        <f>IF(ISBLANK(INDEX('Policy Characteristics'!B:B,MATCH($C1504,'Policy Characteristics'!$C:$C,0))),"",INDEX('Policy Characteristics'!B:B,MATCH($C1504,'Policy Characteristics'!$C:$C,0)))</f>
        <v>Industry Energy Efficiency Standards</v>
      </c>
      <c r="C1504" s="363" t="str">
        <f t="shared" si="51"/>
        <v>Percentage Improvement in Eqpt Efficiency Standards above BAU</v>
      </c>
      <c r="D1504" s="356" t="s">
        <v>881</v>
      </c>
      <c r="E1504" s="255" t="s">
        <v>932</v>
      </c>
      <c r="F1504" t="s">
        <v>882</v>
      </c>
      <c r="G1504" s="255" t="s">
        <v>933</v>
      </c>
      <c r="H1504" s="18">
        <v>1147</v>
      </c>
      <c r="I1504" s="376" t="s">
        <v>741</v>
      </c>
      <c r="J1504" s="377" t="str">
        <f>IF(ISBLANK(INDEX('Policy Characteristics'!D:D,MATCH($C1504,'Policy Characteristics'!$C:$C,0))),"",INDEX('Policy Characteristics'!D:D,MATCH($C1504,'Policy Characteristics'!$C:$C,0)))</f>
        <v>Industry Energy Efficiency Standards</v>
      </c>
      <c r="K1504" s="363"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63" t="str">
        <f>IF(ISBLANK(INDEX('Policy Characteristics'!I:I,MATCH($C1504,'Policy Characteristics'!$C:$C,0))),"",INDEX('Policy Characteristics'!I:I,MATCH($C1504,'Policy Characteristics'!$C:$C,0)))</f>
        <v>% reduction in energy use</v>
      </c>
      <c r="P1504" s="363"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63" t="str">
        <f>IF(ISBLANK(INDEX('Policy Characteristics'!K:K,MATCH($C1504,'Policy Characteristics'!$C:$C,0))),"",INDEX('Policy Characteristics'!K:K,MATCH($C1504,'Policy Characteristics'!$C:$C,0)))</f>
        <v>industry-ag-main.html#eff-stds</v>
      </c>
      <c r="R1504" s="363" t="str">
        <f>IF(ISBLANK(INDEX('Policy Characteristics'!L:L,MATCH($C1504,'Policy Characteristics'!$C:$C,0))),"",INDEX('Policy Characteristics'!L:L,MATCH($C1504,'Policy Characteristics'!$C:$C,0)))</f>
        <v>industry-energy-efficiency-standards.html</v>
      </c>
    </row>
    <row r="1505" spans="1:18" s="363" customFormat="1" ht="19.95" customHeight="1">
      <c r="A1505" s="363" t="str">
        <f>IF(ISBLANK(INDEX('Policy Characteristics'!A:A,MATCH($C1505,'Policy Characteristics'!$C:$C,0))),"",INDEX('Policy Characteristics'!A:A,MATCH($C1505,'Policy Characteristics'!$C:$C,0)))</f>
        <v>Industry</v>
      </c>
      <c r="B1505" s="375" t="str">
        <f>IF(ISBLANK(INDEX('Policy Characteristics'!B:B,MATCH($C1505,'Policy Characteristics'!$C:$C,0))),"",INDEX('Policy Characteristics'!B:B,MATCH($C1505,'Policy Characteristics'!$C:$C,0)))</f>
        <v>Industry Energy Efficiency Standards</v>
      </c>
      <c r="C1505" s="363" t="str">
        <f t="shared" si="51"/>
        <v>Percentage Improvement in Eqpt Efficiency Standards above BAU</v>
      </c>
      <c r="D1505" s="356" t="s">
        <v>883</v>
      </c>
      <c r="E1505" s="255" t="s">
        <v>914</v>
      </c>
      <c r="F1505" t="s">
        <v>884</v>
      </c>
      <c r="G1505" s="255" t="s">
        <v>915</v>
      </c>
      <c r="H1505" s="18">
        <v>1148</v>
      </c>
      <c r="I1505" s="376" t="s">
        <v>731</v>
      </c>
      <c r="J1505" s="377" t="str">
        <f>IF(ISBLANK(INDEX('Policy Characteristics'!D:D,MATCH($C1505,'Policy Characteristics'!$C:$C,0))),"",INDEX('Policy Characteristics'!D:D,MATCH($C1505,'Policy Characteristics'!$C:$C,0)))</f>
        <v>Industry Energy Efficiency Standards</v>
      </c>
      <c r="K1505" s="363"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63" t="str">
        <f>IF(ISBLANK(INDEX('Policy Characteristics'!I:I,MATCH($C1505,'Policy Characteristics'!$C:$C,0))),"",INDEX('Policy Characteristics'!I:I,MATCH($C1505,'Policy Characteristics'!$C:$C,0)))</f>
        <v>% reduction in energy use</v>
      </c>
      <c r="P1505" s="363"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63" t="str">
        <f>IF(ISBLANK(INDEX('Policy Characteristics'!K:K,MATCH($C1505,'Policy Characteristics'!$C:$C,0))),"",INDEX('Policy Characteristics'!K:K,MATCH($C1505,'Policy Characteristics'!$C:$C,0)))</f>
        <v>industry-ag-main.html#eff-stds</v>
      </c>
      <c r="R1505" s="363" t="str">
        <f>IF(ISBLANK(INDEX('Policy Characteristics'!L:L,MATCH($C1505,'Policy Characteristics'!$C:$C,0))),"",INDEX('Policy Characteristics'!L:L,MATCH($C1505,'Policy Characteristics'!$C:$C,0)))</f>
        <v>industry-energy-efficiency-standards.html</v>
      </c>
    </row>
    <row r="1506" spans="1:18" s="363" customFormat="1" ht="19.95" customHeight="1">
      <c r="A1506" s="363" t="str">
        <f>IF(ISBLANK(INDEX('Policy Characteristics'!A:A,MATCH($C1506,'Policy Characteristics'!$C:$C,0))),"",INDEX('Policy Characteristics'!A:A,MATCH($C1506,'Policy Characteristics'!$C:$C,0)))</f>
        <v>Industry</v>
      </c>
      <c r="B1506" s="375" t="str">
        <f>IF(ISBLANK(INDEX('Policy Characteristics'!B:B,MATCH($C1506,'Policy Characteristics'!$C:$C,0))),"",INDEX('Policy Characteristics'!B:B,MATCH($C1506,'Policy Characteristics'!$C:$C,0)))</f>
        <v>Industry Energy Efficiency Standards</v>
      </c>
      <c r="C1506" s="363" t="str">
        <f t="shared" si="51"/>
        <v>Percentage Improvement in Eqpt Efficiency Standards above BAU</v>
      </c>
      <c r="D1506" s="356" t="s">
        <v>883</v>
      </c>
      <c r="E1506" s="255" t="s">
        <v>916</v>
      </c>
      <c r="F1506" t="s">
        <v>884</v>
      </c>
      <c r="G1506" s="255" t="s">
        <v>917</v>
      </c>
      <c r="H1506" s="18">
        <v>1149</v>
      </c>
      <c r="I1506" s="376" t="s">
        <v>731</v>
      </c>
      <c r="J1506" s="377" t="str">
        <f>IF(ISBLANK(INDEX('Policy Characteristics'!D:D,MATCH($C1506,'Policy Characteristics'!$C:$C,0))),"",INDEX('Policy Characteristics'!D:D,MATCH($C1506,'Policy Characteristics'!$C:$C,0)))</f>
        <v>Industry Energy Efficiency Standards</v>
      </c>
      <c r="K1506" s="363"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63" t="str">
        <f>IF(ISBLANK(INDEX('Policy Characteristics'!I:I,MATCH($C1506,'Policy Characteristics'!$C:$C,0))),"",INDEX('Policy Characteristics'!I:I,MATCH($C1506,'Policy Characteristics'!$C:$C,0)))</f>
        <v>% reduction in energy use</v>
      </c>
      <c r="P1506" s="363"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63" t="str">
        <f>IF(ISBLANK(INDEX('Policy Characteristics'!K:K,MATCH($C1506,'Policy Characteristics'!$C:$C,0))),"",INDEX('Policy Characteristics'!K:K,MATCH($C1506,'Policy Characteristics'!$C:$C,0)))</f>
        <v>industry-ag-main.html#eff-stds</v>
      </c>
      <c r="R1506" s="363" t="str">
        <f>IF(ISBLANK(INDEX('Policy Characteristics'!L:L,MATCH($C1506,'Policy Characteristics'!$C:$C,0))),"",INDEX('Policy Characteristics'!L:L,MATCH($C1506,'Policy Characteristics'!$C:$C,0)))</f>
        <v>industry-energy-efficiency-standards.html</v>
      </c>
    </row>
    <row r="1507" spans="1:18" s="363" customFormat="1" ht="19.95" customHeight="1">
      <c r="A1507" s="363" t="str">
        <f>IF(ISBLANK(INDEX('Policy Characteristics'!A:A,MATCH($C1507,'Policy Characteristics'!$C:$C,0))),"",INDEX('Policy Characteristics'!A:A,MATCH($C1507,'Policy Characteristics'!$C:$C,0)))</f>
        <v>Industry</v>
      </c>
      <c r="B1507" s="375" t="str">
        <f>IF(ISBLANK(INDEX('Policy Characteristics'!B:B,MATCH($C1507,'Policy Characteristics'!$C:$C,0))),"",INDEX('Policy Characteristics'!B:B,MATCH($C1507,'Policy Characteristics'!$C:$C,0)))</f>
        <v>Industry Energy Efficiency Standards</v>
      </c>
      <c r="C1507" s="363" t="str">
        <f t="shared" si="51"/>
        <v>Percentage Improvement in Eqpt Efficiency Standards above BAU</v>
      </c>
      <c r="D1507" s="356" t="s">
        <v>883</v>
      </c>
      <c r="E1507" s="255" t="s">
        <v>918</v>
      </c>
      <c r="F1507" t="s">
        <v>884</v>
      </c>
      <c r="G1507" s="255" t="s">
        <v>919</v>
      </c>
      <c r="H1507" s="18">
        <v>1150</v>
      </c>
      <c r="I1507" s="376" t="s">
        <v>731</v>
      </c>
      <c r="J1507" s="377" t="str">
        <f>IF(ISBLANK(INDEX('Policy Characteristics'!D:D,MATCH($C1507,'Policy Characteristics'!$C:$C,0))),"",INDEX('Policy Characteristics'!D:D,MATCH($C1507,'Policy Characteristics'!$C:$C,0)))</f>
        <v>Industry Energy Efficiency Standards</v>
      </c>
      <c r="K1507" s="363"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63" t="str">
        <f>IF(ISBLANK(INDEX('Policy Characteristics'!I:I,MATCH($C1507,'Policy Characteristics'!$C:$C,0))),"",INDEX('Policy Characteristics'!I:I,MATCH($C1507,'Policy Characteristics'!$C:$C,0)))</f>
        <v>% reduction in energy use</v>
      </c>
      <c r="P1507" s="363"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63" t="str">
        <f>IF(ISBLANK(INDEX('Policy Characteristics'!K:K,MATCH($C1507,'Policy Characteristics'!$C:$C,0))),"",INDEX('Policy Characteristics'!K:K,MATCH($C1507,'Policy Characteristics'!$C:$C,0)))</f>
        <v>industry-ag-main.html#eff-stds</v>
      </c>
      <c r="R1507" s="363" t="str">
        <f>IF(ISBLANK(INDEX('Policy Characteristics'!L:L,MATCH($C1507,'Policy Characteristics'!$C:$C,0))),"",INDEX('Policy Characteristics'!L:L,MATCH($C1507,'Policy Characteristics'!$C:$C,0)))</f>
        <v>industry-energy-efficiency-standards.html</v>
      </c>
    </row>
    <row r="1508" spans="1:18" s="363" customFormat="1" ht="19.95" customHeight="1">
      <c r="A1508" s="363" t="str">
        <f>IF(ISBLANK(INDEX('Policy Characteristics'!A:A,MATCH($C1508,'Policy Characteristics'!$C:$C,0))),"",INDEX('Policy Characteristics'!A:A,MATCH($C1508,'Policy Characteristics'!$C:$C,0)))</f>
        <v>Industry</v>
      </c>
      <c r="B1508" s="375" t="str">
        <f>IF(ISBLANK(INDEX('Policy Characteristics'!B:B,MATCH($C1508,'Policy Characteristics'!$C:$C,0))),"",INDEX('Policy Characteristics'!B:B,MATCH($C1508,'Policy Characteristics'!$C:$C,0)))</f>
        <v>Industry Energy Efficiency Standards</v>
      </c>
      <c r="C1508" s="363" t="str">
        <f t="shared" ref="C1508:C1564" si="52">C$1315</f>
        <v>Percentage Improvement in Eqpt Efficiency Standards above BAU</v>
      </c>
      <c r="D1508" s="356" t="s">
        <v>883</v>
      </c>
      <c r="E1508" s="255" t="s">
        <v>920</v>
      </c>
      <c r="F1508" t="s">
        <v>884</v>
      </c>
      <c r="G1508" s="255" t="s">
        <v>921</v>
      </c>
      <c r="H1508" s="18">
        <v>1151</v>
      </c>
      <c r="I1508" s="376" t="s">
        <v>741</v>
      </c>
      <c r="J1508" s="377" t="str">
        <f>IF(ISBLANK(INDEX('Policy Characteristics'!D:D,MATCH($C1508,'Policy Characteristics'!$C:$C,0))),"",INDEX('Policy Characteristics'!D:D,MATCH($C1508,'Policy Characteristics'!$C:$C,0)))</f>
        <v>Industry Energy Efficiency Standards</v>
      </c>
      <c r="K1508" s="363"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63" t="str">
        <f>IF(ISBLANK(INDEX('Policy Characteristics'!I:I,MATCH($C1508,'Policy Characteristics'!$C:$C,0))),"",INDEX('Policy Characteristics'!I:I,MATCH($C1508,'Policy Characteristics'!$C:$C,0)))</f>
        <v>% reduction in energy use</v>
      </c>
      <c r="P1508" s="363"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63" t="str">
        <f>IF(ISBLANK(INDEX('Policy Characteristics'!K:K,MATCH($C1508,'Policy Characteristics'!$C:$C,0))),"",INDEX('Policy Characteristics'!K:K,MATCH($C1508,'Policy Characteristics'!$C:$C,0)))</f>
        <v>industry-ag-main.html#eff-stds</v>
      </c>
      <c r="R1508" s="363" t="str">
        <f>IF(ISBLANK(INDEX('Policy Characteristics'!L:L,MATCH($C1508,'Policy Characteristics'!$C:$C,0))),"",INDEX('Policy Characteristics'!L:L,MATCH($C1508,'Policy Characteristics'!$C:$C,0)))</f>
        <v>industry-energy-efficiency-standards.html</v>
      </c>
    </row>
    <row r="1509" spans="1:18" s="363" customFormat="1" ht="19.95" customHeight="1">
      <c r="A1509" s="363" t="str">
        <f>IF(ISBLANK(INDEX('Policy Characteristics'!A:A,MATCH($C1509,'Policy Characteristics'!$C:$C,0))),"",INDEX('Policy Characteristics'!A:A,MATCH($C1509,'Policy Characteristics'!$C:$C,0)))</f>
        <v>Industry</v>
      </c>
      <c r="B1509" s="375" t="str">
        <f>IF(ISBLANK(INDEX('Policy Characteristics'!B:B,MATCH($C1509,'Policy Characteristics'!$C:$C,0))),"",INDEX('Policy Characteristics'!B:B,MATCH($C1509,'Policy Characteristics'!$C:$C,0)))</f>
        <v>Industry Energy Efficiency Standards</v>
      </c>
      <c r="C1509" s="363" t="str">
        <f t="shared" si="52"/>
        <v>Percentage Improvement in Eqpt Efficiency Standards above BAU</v>
      </c>
      <c r="D1509" s="356" t="s">
        <v>883</v>
      </c>
      <c r="E1509" s="255" t="s">
        <v>922</v>
      </c>
      <c r="F1509" t="s">
        <v>884</v>
      </c>
      <c r="G1509" s="255" t="s">
        <v>923</v>
      </c>
      <c r="H1509" s="18">
        <v>1152</v>
      </c>
      <c r="I1509" s="376" t="s">
        <v>731</v>
      </c>
      <c r="J1509" s="377" t="str">
        <f>IF(ISBLANK(INDEX('Policy Characteristics'!D:D,MATCH($C1509,'Policy Characteristics'!$C:$C,0))),"",INDEX('Policy Characteristics'!D:D,MATCH($C1509,'Policy Characteristics'!$C:$C,0)))</f>
        <v>Industry Energy Efficiency Standards</v>
      </c>
      <c r="K1509" s="363"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63" t="str">
        <f>IF(ISBLANK(INDEX('Policy Characteristics'!I:I,MATCH($C1509,'Policy Characteristics'!$C:$C,0))),"",INDEX('Policy Characteristics'!I:I,MATCH($C1509,'Policy Characteristics'!$C:$C,0)))</f>
        <v>% reduction in energy use</v>
      </c>
      <c r="P1509" s="363"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63" t="str">
        <f>IF(ISBLANK(INDEX('Policy Characteristics'!K:K,MATCH($C1509,'Policy Characteristics'!$C:$C,0))),"",INDEX('Policy Characteristics'!K:K,MATCH($C1509,'Policy Characteristics'!$C:$C,0)))</f>
        <v>industry-ag-main.html#eff-stds</v>
      </c>
      <c r="R1509" s="363" t="str">
        <f>IF(ISBLANK(INDEX('Policy Characteristics'!L:L,MATCH($C1509,'Policy Characteristics'!$C:$C,0))),"",INDEX('Policy Characteristics'!L:L,MATCH($C1509,'Policy Characteristics'!$C:$C,0)))</f>
        <v>industry-energy-efficiency-standards.html</v>
      </c>
    </row>
    <row r="1510" spans="1:18" s="363" customFormat="1" ht="19.95" customHeight="1">
      <c r="A1510" s="363" t="str">
        <f>IF(ISBLANK(INDEX('Policy Characteristics'!A:A,MATCH($C1510,'Policy Characteristics'!$C:$C,0))),"",INDEX('Policy Characteristics'!A:A,MATCH($C1510,'Policy Characteristics'!$C:$C,0)))</f>
        <v>Industry</v>
      </c>
      <c r="B1510" s="375" t="str">
        <f>IF(ISBLANK(INDEX('Policy Characteristics'!B:B,MATCH($C1510,'Policy Characteristics'!$C:$C,0))),"",INDEX('Policy Characteristics'!B:B,MATCH($C1510,'Policy Characteristics'!$C:$C,0)))</f>
        <v>Industry Energy Efficiency Standards</v>
      </c>
      <c r="C1510" s="363" t="str">
        <f t="shared" si="52"/>
        <v>Percentage Improvement in Eqpt Efficiency Standards above BAU</v>
      </c>
      <c r="D1510" s="356" t="s">
        <v>883</v>
      </c>
      <c r="E1510" s="255" t="s">
        <v>924</v>
      </c>
      <c r="F1510" t="s">
        <v>884</v>
      </c>
      <c r="G1510" s="255" t="s">
        <v>925</v>
      </c>
      <c r="H1510" s="18">
        <v>1153</v>
      </c>
      <c r="I1510" s="376" t="s">
        <v>741</v>
      </c>
      <c r="J1510" s="377" t="str">
        <f>IF(ISBLANK(INDEX('Policy Characteristics'!D:D,MATCH($C1510,'Policy Characteristics'!$C:$C,0))),"",INDEX('Policy Characteristics'!D:D,MATCH($C1510,'Policy Characteristics'!$C:$C,0)))</f>
        <v>Industry Energy Efficiency Standards</v>
      </c>
      <c r="K1510" s="363"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63" t="str">
        <f>IF(ISBLANK(INDEX('Policy Characteristics'!I:I,MATCH($C1510,'Policy Characteristics'!$C:$C,0))),"",INDEX('Policy Characteristics'!I:I,MATCH($C1510,'Policy Characteristics'!$C:$C,0)))</f>
        <v>% reduction in energy use</v>
      </c>
      <c r="P1510" s="363"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63" t="str">
        <f>IF(ISBLANK(INDEX('Policy Characteristics'!K:K,MATCH($C1510,'Policy Characteristics'!$C:$C,0))),"",INDEX('Policy Characteristics'!K:K,MATCH($C1510,'Policy Characteristics'!$C:$C,0)))</f>
        <v>industry-ag-main.html#eff-stds</v>
      </c>
      <c r="R1510" s="363" t="str">
        <f>IF(ISBLANK(INDEX('Policy Characteristics'!L:L,MATCH($C1510,'Policy Characteristics'!$C:$C,0))),"",INDEX('Policy Characteristics'!L:L,MATCH($C1510,'Policy Characteristics'!$C:$C,0)))</f>
        <v>industry-energy-efficiency-standards.html</v>
      </c>
    </row>
    <row r="1511" spans="1:18" s="363" customFormat="1" ht="19.95" customHeight="1">
      <c r="A1511" s="363" t="str">
        <f>IF(ISBLANK(INDEX('Policy Characteristics'!A:A,MATCH($C1511,'Policy Characteristics'!$C:$C,0))),"",INDEX('Policy Characteristics'!A:A,MATCH($C1511,'Policy Characteristics'!$C:$C,0)))</f>
        <v>Industry</v>
      </c>
      <c r="B1511" s="375" t="str">
        <f>IF(ISBLANK(INDEX('Policy Characteristics'!B:B,MATCH($C1511,'Policy Characteristics'!$C:$C,0))),"",INDEX('Policy Characteristics'!B:B,MATCH($C1511,'Policy Characteristics'!$C:$C,0)))</f>
        <v>Industry Energy Efficiency Standards</v>
      </c>
      <c r="C1511" s="363" t="str">
        <f t="shared" si="52"/>
        <v>Percentage Improvement in Eqpt Efficiency Standards above BAU</v>
      </c>
      <c r="D1511" s="356" t="s">
        <v>883</v>
      </c>
      <c r="E1511" s="255" t="s">
        <v>926</v>
      </c>
      <c r="F1511" t="s">
        <v>884</v>
      </c>
      <c r="G1511" s="255" t="s">
        <v>927</v>
      </c>
      <c r="H1511" s="18">
        <v>1154</v>
      </c>
      <c r="I1511" s="376" t="s">
        <v>741</v>
      </c>
      <c r="J1511" s="377" t="str">
        <f>IF(ISBLANK(INDEX('Policy Characteristics'!D:D,MATCH($C1511,'Policy Characteristics'!$C:$C,0))),"",INDEX('Policy Characteristics'!D:D,MATCH($C1511,'Policy Characteristics'!$C:$C,0)))</f>
        <v>Industry Energy Efficiency Standards</v>
      </c>
      <c r="K1511" s="363"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63" t="str">
        <f>IF(ISBLANK(INDEX('Policy Characteristics'!I:I,MATCH($C1511,'Policy Characteristics'!$C:$C,0))),"",INDEX('Policy Characteristics'!I:I,MATCH($C1511,'Policy Characteristics'!$C:$C,0)))</f>
        <v>% reduction in energy use</v>
      </c>
      <c r="P1511" s="363"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63" t="str">
        <f>IF(ISBLANK(INDEX('Policy Characteristics'!K:K,MATCH($C1511,'Policy Characteristics'!$C:$C,0))),"",INDEX('Policy Characteristics'!K:K,MATCH($C1511,'Policy Characteristics'!$C:$C,0)))</f>
        <v>industry-ag-main.html#eff-stds</v>
      </c>
      <c r="R1511" s="363" t="str">
        <f>IF(ISBLANK(INDEX('Policy Characteristics'!L:L,MATCH($C1511,'Policy Characteristics'!$C:$C,0))),"",INDEX('Policy Characteristics'!L:L,MATCH($C1511,'Policy Characteristics'!$C:$C,0)))</f>
        <v>industry-energy-efficiency-standards.html</v>
      </c>
    </row>
    <row r="1512" spans="1:18" s="363" customFormat="1" ht="19.95" customHeight="1">
      <c r="A1512" s="363" t="str">
        <f>IF(ISBLANK(INDEX('Policy Characteristics'!A:A,MATCH($C1512,'Policy Characteristics'!$C:$C,0))),"",INDEX('Policy Characteristics'!A:A,MATCH($C1512,'Policy Characteristics'!$C:$C,0)))</f>
        <v>Industry</v>
      </c>
      <c r="B1512" s="375" t="str">
        <f>IF(ISBLANK(INDEX('Policy Characteristics'!B:B,MATCH($C1512,'Policy Characteristics'!$C:$C,0))),"",INDEX('Policy Characteristics'!B:B,MATCH($C1512,'Policy Characteristics'!$C:$C,0)))</f>
        <v>Industry Energy Efficiency Standards</v>
      </c>
      <c r="C1512" s="363" t="str">
        <f t="shared" si="52"/>
        <v>Percentage Improvement in Eqpt Efficiency Standards above BAU</v>
      </c>
      <c r="D1512" s="356" t="s">
        <v>883</v>
      </c>
      <c r="E1512" s="255" t="s">
        <v>928</v>
      </c>
      <c r="F1512" t="s">
        <v>884</v>
      </c>
      <c r="G1512" s="255" t="s">
        <v>929</v>
      </c>
      <c r="H1512" s="18">
        <v>1155</v>
      </c>
      <c r="I1512" s="376" t="s">
        <v>731</v>
      </c>
      <c r="J1512" s="377" t="str">
        <f>IF(ISBLANK(INDEX('Policy Characteristics'!D:D,MATCH($C1512,'Policy Characteristics'!$C:$C,0))),"",INDEX('Policy Characteristics'!D:D,MATCH($C1512,'Policy Characteristics'!$C:$C,0)))</f>
        <v>Industry Energy Efficiency Standards</v>
      </c>
      <c r="K1512" s="363"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63" t="str">
        <f>IF(ISBLANK(INDEX('Policy Characteristics'!I:I,MATCH($C1512,'Policy Characteristics'!$C:$C,0))),"",INDEX('Policy Characteristics'!I:I,MATCH($C1512,'Policy Characteristics'!$C:$C,0)))</f>
        <v>% reduction in energy use</v>
      </c>
      <c r="P1512" s="363"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63" t="str">
        <f>IF(ISBLANK(INDEX('Policy Characteristics'!K:K,MATCH($C1512,'Policy Characteristics'!$C:$C,0))),"",INDEX('Policy Characteristics'!K:K,MATCH($C1512,'Policy Characteristics'!$C:$C,0)))</f>
        <v>industry-ag-main.html#eff-stds</v>
      </c>
      <c r="R1512" s="363" t="str">
        <f>IF(ISBLANK(INDEX('Policy Characteristics'!L:L,MATCH($C1512,'Policy Characteristics'!$C:$C,0))),"",INDEX('Policy Characteristics'!L:L,MATCH($C1512,'Policy Characteristics'!$C:$C,0)))</f>
        <v>industry-energy-efficiency-standards.html</v>
      </c>
    </row>
    <row r="1513" spans="1:18" s="363" customFormat="1" ht="19.95" customHeight="1">
      <c r="A1513" s="363" t="str">
        <f>IF(ISBLANK(INDEX('Policy Characteristics'!A:A,MATCH($C1513,'Policy Characteristics'!$C:$C,0))),"",INDEX('Policy Characteristics'!A:A,MATCH($C1513,'Policy Characteristics'!$C:$C,0)))</f>
        <v>Industry</v>
      </c>
      <c r="B1513" s="375" t="str">
        <f>IF(ISBLANK(INDEX('Policy Characteristics'!B:B,MATCH($C1513,'Policy Characteristics'!$C:$C,0))),"",INDEX('Policy Characteristics'!B:B,MATCH($C1513,'Policy Characteristics'!$C:$C,0)))</f>
        <v>Industry Energy Efficiency Standards</v>
      </c>
      <c r="C1513" s="363" t="str">
        <f t="shared" si="52"/>
        <v>Percentage Improvement in Eqpt Efficiency Standards above BAU</v>
      </c>
      <c r="D1513" s="356" t="s">
        <v>883</v>
      </c>
      <c r="E1513" s="255" t="s">
        <v>930</v>
      </c>
      <c r="F1513" t="s">
        <v>884</v>
      </c>
      <c r="G1513" s="255" t="s">
        <v>931</v>
      </c>
      <c r="H1513" s="18">
        <v>1156</v>
      </c>
      <c r="I1513" s="376" t="s">
        <v>731</v>
      </c>
      <c r="J1513" s="377" t="str">
        <f>IF(ISBLANK(INDEX('Policy Characteristics'!D:D,MATCH($C1513,'Policy Characteristics'!$C:$C,0))),"",INDEX('Policy Characteristics'!D:D,MATCH($C1513,'Policy Characteristics'!$C:$C,0)))</f>
        <v>Industry Energy Efficiency Standards</v>
      </c>
      <c r="K1513" s="363"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63" t="str">
        <f>IF(ISBLANK(INDEX('Policy Characteristics'!I:I,MATCH($C1513,'Policy Characteristics'!$C:$C,0))),"",INDEX('Policy Characteristics'!I:I,MATCH($C1513,'Policy Characteristics'!$C:$C,0)))</f>
        <v>% reduction in energy use</v>
      </c>
      <c r="P1513" s="363"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63" t="str">
        <f>IF(ISBLANK(INDEX('Policy Characteristics'!K:K,MATCH($C1513,'Policy Characteristics'!$C:$C,0))),"",INDEX('Policy Characteristics'!K:K,MATCH($C1513,'Policy Characteristics'!$C:$C,0)))</f>
        <v>industry-ag-main.html#eff-stds</v>
      </c>
      <c r="R1513" s="363" t="str">
        <f>IF(ISBLANK(INDEX('Policy Characteristics'!L:L,MATCH($C1513,'Policy Characteristics'!$C:$C,0))),"",INDEX('Policy Characteristics'!L:L,MATCH($C1513,'Policy Characteristics'!$C:$C,0)))</f>
        <v>industry-energy-efficiency-standards.html</v>
      </c>
    </row>
    <row r="1514" spans="1:18" s="363" customFormat="1" ht="19.95" customHeight="1">
      <c r="A1514" s="363" t="str">
        <f>IF(ISBLANK(INDEX('Policy Characteristics'!A:A,MATCH($C1514,'Policy Characteristics'!$C:$C,0))),"",INDEX('Policy Characteristics'!A:A,MATCH($C1514,'Policy Characteristics'!$C:$C,0)))</f>
        <v>Industry</v>
      </c>
      <c r="B1514" s="375" t="str">
        <f>IF(ISBLANK(INDEX('Policy Characteristics'!B:B,MATCH($C1514,'Policy Characteristics'!$C:$C,0))),"",INDEX('Policy Characteristics'!B:B,MATCH($C1514,'Policy Characteristics'!$C:$C,0)))</f>
        <v>Industry Energy Efficiency Standards</v>
      </c>
      <c r="C1514" s="363" t="str">
        <f t="shared" si="52"/>
        <v>Percentage Improvement in Eqpt Efficiency Standards above BAU</v>
      </c>
      <c r="D1514" s="356" t="s">
        <v>883</v>
      </c>
      <c r="E1514" s="255" t="s">
        <v>932</v>
      </c>
      <c r="F1514" t="s">
        <v>884</v>
      </c>
      <c r="G1514" s="255" t="s">
        <v>933</v>
      </c>
      <c r="H1514" s="18">
        <v>1157</v>
      </c>
      <c r="I1514" s="376" t="s">
        <v>741</v>
      </c>
      <c r="J1514" s="377" t="str">
        <f>IF(ISBLANK(INDEX('Policy Characteristics'!D:D,MATCH($C1514,'Policy Characteristics'!$C:$C,0))),"",INDEX('Policy Characteristics'!D:D,MATCH($C1514,'Policy Characteristics'!$C:$C,0)))</f>
        <v>Industry Energy Efficiency Standards</v>
      </c>
      <c r="K1514" s="363"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63" t="str">
        <f>IF(ISBLANK(INDEX('Policy Characteristics'!I:I,MATCH($C1514,'Policy Characteristics'!$C:$C,0))),"",INDEX('Policy Characteristics'!I:I,MATCH($C1514,'Policy Characteristics'!$C:$C,0)))</f>
        <v>% reduction in energy use</v>
      </c>
      <c r="P1514" s="363"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63" t="str">
        <f>IF(ISBLANK(INDEX('Policy Characteristics'!K:K,MATCH($C1514,'Policy Characteristics'!$C:$C,0))),"",INDEX('Policy Characteristics'!K:K,MATCH($C1514,'Policy Characteristics'!$C:$C,0)))</f>
        <v>industry-ag-main.html#eff-stds</v>
      </c>
      <c r="R1514" s="363" t="str">
        <f>IF(ISBLANK(INDEX('Policy Characteristics'!L:L,MATCH($C1514,'Policy Characteristics'!$C:$C,0))),"",INDEX('Policy Characteristics'!L:L,MATCH($C1514,'Policy Characteristics'!$C:$C,0)))</f>
        <v>industry-energy-efficiency-standards.html</v>
      </c>
    </row>
    <row r="1515" spans="1:18" s="363" customFormat="1" ht="19.95" customHeight="1">
      <c r="A1515" s="363" t="str">
        <f>IF(ISBLANK(INDEX('Policy Characteristics'!A:A,MATCH($C1515,'Policy Characteristics'!$C:$C,0))),"",INDEX('Policy Characteristics'!A:A,MATCH($C1515,'Policy Characteristics'!$C:$C,0)))</f>
        <v>Industry</v>
      </c>
      <c r="B1515" s="375" t="str">
        <f>IF(ISBLANK(INDEX('Policy Characteristics'!B:B,MATCH($C1515,'Policy Characteristics'!$C:$C,0))),"",INDEX('Policy Characteristics'!B:B,MATCH($C1515,'Policy Characteristics'!$C:$C,0)))</f>
        <v>Industry Energy Efficiency Standards</v>
      </c>
      <c r="C1515" s="363" t="str">
        <f t="shared" si="52"/>
        <v>Percentage Improvement in Eqpt Efficiency Standards above BAU</v>
      </c>
      <c r="D1515" s="356" t="s">
        <v>885</v>
      </c>
      <c r="E1515" s="255" t="s">
        <v>914</v>
      </c>
      <c r="F1515" t="s">
        <v>886</v>
      </c>
      <c r="G1515" s="255" t="s">
        <v>915</v>
      </c>
      <c r="H1515" s="18">
        <v>1158</v>
      </c>
      <c r="I1515" s="376" t="s">
        <v>731</v>
      </c>
      <c r="J1515" s="377" t="str">
        <f>IF(ISBLANK(INDEX('Policy Characteristics'!D:D,MATCH($C1515,'Policy Characteristics'!$C:$C,0))),"",INDEX('Policy Characteristics'!D:D,MATCH($C1515,'Policy Characteristics'!$C:$C,0)))</f>
        <v>Industry Energy Efficiency Standards</v>
      </c>
      <c r="K1515" s="363"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63" t="str">
        <f>IF(ISBLANK(INDEX('Policy Characteristics'!I:I,MATCH($C1515,'Policy Characteristics'!$C:$C,0))),"",INDEX('Policy Characteristics'!I:I,MATCH($C1515,'Policy Characteristics'!$C:$C,0)))</f>
        <v>% reduction in energy use</v>
      </c>
      <c r="P1515" s="363"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63" t="str">
        <f>IF(ISBLANK(INDEX('Policy Characteristics'!K:K,MATCH($C1515,'Policy Characteristics'!$C:$C,0))),"",INDEX('Policy Characteristics'!K:K,MATCH($C1515,'Policy Characteristics'!$C:$C,0)))</f>
        <v>industry-ag-main.html#eff-stds</v>
      </c>
      <c r="R1515" s="363" t="str">
        <f>IF(ISBLANK(INDEX('Policy Characteristics'!L:L,MATCH($C1515,'Policy Characteristics'!$C:$C,0))),"",INDEX('Policy Characteristics'!L:L,MATCH($C1515,'Policy Characteristics'!$C:$C,0)))</f>
        <v>industry-energy-efficiency-standards.html</v>
      </c>
    </row>
    <row r="1516" spans="1:18" s="363" customFormat="1" ht="19.95" customHeight="1">
      <c r="A1516" s="363" t="str">
        <f>IF(ISBLANK(INDEX('Policy Characteristics'!A:A,MATCH($C1516,'Policy Characteristics'!$C:$C,0))),"",INDEX('Policy Characteristics'!A:A,MATCH($C1516,'Policy Characteristics'!$C:$C,0)))</f>
        <v>Industry</v>
      </c>
      <c r="B1516" s="375" t="str">
        <f>IF(ISBLANK(INDEX('Policy Characteristics'!B:B,MATCH($C1516,'Policy Characteristics'!$C:$C,0))),"",INDEX('Policy Characteristics'!B:B,MATCH($C1516,'Policy Characteristics'!$C:$C,0)))</f>
        <v>Industry Energy Efficiency Standards</v>
      </c>
      <c r="C1516" s="363" t="str">
        <f t="shared" si="52"/>
        <v>Percentage Improvement in Eqpt Efficiency Standards above BAU</v>
      </c>
      <c r="D1516" s="356" t="s">
        <v>885</v>
      </c>
      <c r="E1516" s="255" t="s">
        <v>916</v>
      </c>
      <c r="F1516" t="s">
        <v>886</v>
      </c>
      <c r="G1516" s="255" t="s">
        <v>917</v>
      </c>
      <c r="H1516" s="18">
        <v>1159</v>
      </c>
      <c r="I1516" s="376" t="s">
        <v>731</v>
      </c>
      <c r="J1516" s="377" t="str">
        <f>IF(ISBLANK(INDEX('Policy Characteristics'!D:D,MATCH($C1516,'Policy Characteristics'!$C:$C,0))),"",INDEX('Policy Characteristics'!D:D,MATCH($C1516,'Policy Characteristics'!$C:$C,0)))</f>
        <v>Industry Energy Efficiency Standards</v>
      </c>
      <c r="K1516" s="363"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63" t="str">
        <f>IF(ISBLANK(INDEX('Policy Characteristics'!I:I,MATCH($C1516,'Policy Characteristics'!$C:$C,0))),"",INDEX('Policy Characteristics'!I:I,MATCH($C1516,'Policy Characteristics'!$C:$C,0)))</f>
        <v>% reduction in energy use</v>
      </c>
      <c r="P1516" s="363"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63" t="str">
        <f>IF(ISBLANK(INDEX('Policy Characteristics'!K:K,MATCH($C1516,'Policy Characteristics'!$C:$C,0))),"",INDEX('Policy Characteristics'!K:K,MATCH($C1516,'Policy Characteristics'!$C:$C,0)))</f>
        <v>industry-ag-main.html#eff-stds</v>
      </c>
      <c r="R1516" s="363" t="str">
        <f>IF(ISBLANK(INDEX('Policy Characteristics'!L:L,MATCH($C1516,'Policy Characteristics'!$C:$C,0))),"",INDEX('Policy Characteristics'!L:L,MATCH($C1516,'Policy Characteristics'!$C:$C,0)))</f>
        <v>industry-energy-efficiency-standards.html</v>
      </c>
    </row>
    <row r="1517" spans="1:18" s="363" customFormat="1" ht="19.95" customHeight="1">
      <c r="A1517" s="363" t="str">
        <f>IF(ISBLANK(INDEX('Policy Characteristics'!A:A,MATCH($C1517,'Policy Characteristics'!$C:$C,0))),"",INDEX('Policy Characteristics'!A:A,MATCH($C1517,'Policy Characteristics'!$C:$C,0)))</f>
        <v>Industry</v>
      </c>
      <c r="B1517" s="375" t="str">
        <f>IF(ISBLANK(INDEX('Policy Characteristics'!B:B,MATCH($C1517,'Policy Characteristics'!$C:$C,0))),"",INDEX('Policy Characteristics'!B:B,MATCH($C1517,'Policy Characteristics'!$C:$C,0)))</f>
        <v>Industry Energy Efficiency Standards</v>
      </c>
      <c r="C1517" s="363" t="str">
        <f t="shared" si="52"/>
        <v>Percentage Improvement in Eqpt Efficiency Standards above BAU</v>
      </c>
      <c r="D1517" s="356" t="s">
        <v>885</v>
      </c>
      <c r="E1517" s="255" t="s">
        <v>918</v>
      </c>
      <c r="F1517" t="s">
        <v>886</v>
      </c>
      <c r="G1517" s="255" t="s">
        <v>919</v>
      </c>
      <c r="H1517" s="18">
        <v>1160</v>
      </c>
      <c r="I1517" s="376" t="s">
        <v>731</v>
      </c>
      <c r="J1517" s="377" t="str">
        <f>IF(ISBLANK(INDEX('Policy Characteristics'!D:D,MATCH($C1517,'Policy Characteristics'!$C:$C,0))),"",INDEX('Policy Characteristics'!D:D,MATCH($C1517,'Policy Characteristics'!$C:$C,0)))</f>
        <v>Industry Energy Efficiency Standards</v>
      </c>
      <c r="K1517" s="363"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63" t="str">
        <f>IF(ISBLANK(INDEX('Policy Characteristics'!I:I,MATCH($C1517,'Policy Characteristics'!$C:$C,0))),"",INDEX('Policy Characteristics'!I:I,MATCH($C1517,'Policy Characteristics'!$C:$C,0)))</f>
        <v>% reduction in energy use</v>
      </c>
      <c r="P1517" s="363"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63" t="str">
        <f>IF(ISBLANK(INDEX('Policy Characteristics'!K:K,MATCH($C1517,'Policy Characteristics'!$C:$C,0))),"",INDEX('Policy Characteristics'!K:K,MATCH($C1517,'Policy Characteristics'!$C:$C,0)))</f>
        <v>industry-ag-main.html#eff-stds</v>
      </c>
      <c r="R1517" s="363" t="str">
        <f>IF(ISBLANK(INDEX('Policy Characteristics'!L:L,MATCH($C1517,'Policy Characteristics'!$C:$C,0))),"",INDEX('Policy Characteristics'!L:L,MATCH($C1517,'Policy Characteristics'!$C:$C,0)))</f>
        <v>industry-energy-efficiency-standards.html</v>
      </c>
    </row>
    <row r="1518" spans="1:18" s="363" customFormat="1" ht="19.95" customHeight="1">
      <c r="A1518" s="363" t="str">
        <f>IF(ISBLANK(INDEX('Policy Characteristics'!A:A,MATCH($C1518,'Policy Characteristics'!$C:$C,0))),"",INDEX('Policy Characteristics'!A:A,MATCH($C1518,'Policy Characteristics'!$C:$C,0)))</f>
        <v>Industry</v>
      </c>
      <c r="B1518" s="375" t="str">
        <f>IF(ISBLANK(INDEX('Policy Characteristics'!B:B,MATCH($C1518,'Policy Characteristics'!$C:$C,0))),"",INDEX('Policy Characteristics'!B:B,MATCH($C1518,'Policy Characteristics'!$C:$C,0)))</f>
        <v>Industry Energy Efficiency Standards</v>
      </c>
      <c r="C1518" s="363" t="str">
        <f t="shared" si="52"/>
        <v>Percentage Improvement in Eqpt Efficiency Standards above BAU</v>
      </c>
      <c r="D1518" s="356" t="s">
        <v>885</v>
      </c>
      <c r="E1518" s="255" t="s">
        <v>920</v>
      </c>
      <c r="F1518" t="s">
        <v>886</v>
      </c>
      <c r="G1518" s="255" t="s">
        <v>921</v>
      </c>
      <c r="H1518" s="18">
        <v>1161</v>
      </c>
      <c r="I1518" s="376" t="s">
        <v>741</v>
      </c>
      <c r="J1518" s="377" t="str">
        <f>IF(ISBLANK(INDEX('Policy Characteristics'!D:D,MATCH($C1518,'Policy Characteristics'!$C:$C,0))),"",INDEX('Policy Characteristics'!D:D,MATCH($C1518,'Policy Characteristics'!$C:$C,0)))</f>
        <v>Industry Energy Efficiency Standards</v>
      </c>
      <c r="K1518" s="363"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63" t="str">
        <f>IF(ISBLANK(INDEX('Policy Characteristics'!I:I,MATCH($C1518,'Policy Characteristics'!$C:$C,0))),"",INDEX('Policy Characteristics'!I:I,MATCH($C1518,'Policy Characteristics'!$C:$C,0)))</f>
        <v>% reduction in energy use</v>
      </c>
      <c r="P1518" s="363"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63" t="str">
        <f>IF(ISBLANK(INDEX('Policy Characteristics'!K:K,MATCH($C1518,'Policy Characteristics'!$C:$C,0))),"",INDEX('Policy Characteristics'!K:K,MATCH($C1518,'Policy Characteristics'!$C:$C,0)))</f>
        <v>industry-ag-main.html#eff-stds</v>
      </c>
      <c r="R1518" s="363" t="str">
        <f>IF(ISBLANK(INDEX('Policy Characteristics'!L:L,MATCH($C1518,'Policy Characteristics'!$C:$C,0))),"",INDEX('Policy Characteristics'!L:L,MATCH($C1518,'Policy Characteristics'!$C:$C,0)))</f>
        <v>industry-energy-efficiency-standards.html</v>
      </c>
    </row>
    <row r="1519" spans="1:18" s="363" customFormat="1" ht="19.95" customHeight="1">
      <c r="A1519" s="363" t="str">
        <f>IF(ISBLANK(INDEX('Policy Characteristics'!A:A,MATCH($C1519,'Policy Characteristics'!$C:$C,0))),"",INDEX('Policy Characteristics'!A:A,MATCH($C1519,'Policy Characteristics'!$C:$C,0)))</f>
        <v>Industry</v>
      </c>
      <c r="B1519" s="375" t="str">
        <f>IF(ISBLANK(INDEX('Policy Characteristics'!B:B,MATCH($C1519,'Policy Characteristics'!$C:$C,0))),"",INDEX('Policy Characteristics'!B:B,MATCH($C1519,'Policy Characteristics'!$C:$C,0)))</f>
        <v>Industry Energy Efficiency Standards</v>
      </c>
      <c r="C1519" s="363" t="str">
        <f t="shared" si="52"/>
        <v>Percentage Improvement in Eqpt Efficiency Standards above BAU</v>
      </c>
      <c r="D1519" s="356" t="s">
        <v>885</v>
      </c>
      <c r="E1519" s="255" t="s">
        <v>922</v>
      </c>
      <c r="F1519" t="s">
        <v>886</v>
      </c>
      <c r="G1519" s="255" t="s">
        <v>923</v>
      </c>
      <c r="H1519" s="18">
        <v>1162</v>
      </c>
      <c r="I1519" s="376" t="s">
        <v>731</v>
      </c>
      <c r="J1519" s="377" t="str">
        <f>IF(ISBLANK(INDEX('Policy Characteristics'!D:D,MATCH($C1519,'Policy Characteristics'!$C:$C,0))),"",INDEX('Policy Characteristics'!D:D,MATCH($C1519,'Policy Characteristics'!$C:$C,0)))</f>
        <v>Industry Energy Efficiency Standards</v>
      </c>
      <c r="K1519" s="363"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63" t="str">
        <f>IF(ISBLANK(INDEX('Policy Characteristics'!I:I,MATCH($C1519,'Policy Characteristics'!$C:$C,0))),"",INDEX('Policy Characteristics'!I:I,MATCH($C1519,'Policy Characteristics'!$C:$C,0)))</f>
        <v>% reduction in energy use</v>
      </c>
      <c r="P1519" s="363"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63" t="str">
        <f>IF(ISBLANK(INDEX('Policy Characteristics'!K:K,MATCH($C1519,'Policy Characteristics'!$C:$C,0))),"",INDEX('Policy Characteristics'!K:K,MATCH($C1519,'Policy Characteristics'!$C:$C,0)))</f>
        <v>industry-ag-main.html#eff-stds</v>
      </c>
      <c r="R1519" s="363" t="str">
        <f>IF(ISBLANK(INDEX('Policy Characteristics'!L:L,MATCH($C1519,'Policy Characteristics'!$C:$C,0))),"",INDEX('Policy Characteristics'!L:L,MATCH($C1519,'Policy Characteristics'!$C:$C,0)))</f>
        <v>industry-energy-efficiency-standards.html</v>
      </c>
    </row>
    <row r="1520" spans="1:18" s="363" customFormat="1" ht="19.95" customHeight="1">
      <c r="A1520" s="363" t="str">
        <f>IF(ISBLANK(INDEX('Policy Characteristics'!A:A,MATCH($C1520,'Policy Characteristics'!$C:$C,0))),"",INDEX('Policy Characteristics'!A:A,MATCH($C1520,'Policy Characteristics'!$C:$C,0)))</f>
        <v>Industry</v>
      </c>
      <c r="B1520" s="375" t="str">
        <f>IF(ISBLANK(INDEX('Policy Characteristics'!B:B,MATCH($C1520,'Policy Characteristics'!$C:$C,0))),"",INDEX('Policy Characteristics'!B:B,MATCH($C1520,'Policy Characteristics'!$C:$C,0)))</f>
        <v>Industry Energy Efficiency Standards</v>
      </c>
      <c r="C1520" s="363" t="str">
        <f t="shared" si="52"/>
        <v>Percentage Improvement in Eqpt Efficiency Standards above BAU</v>
      </c>
      <c r="D1520" s="356" t="s">
        <v>885</v>
      </c>
      <c r="E1520" s="255" t="s">
        <v>924</v>
      </c>
      <c r="F1520" t="s">
        <v>886</v>
      </c>
      <c r="G1520" s="255" t="s">
        <v>925</v>
      </c>
      <c r="H1520" s="18">
        <v>1163</v>
      </c>
      <c r="I1520" s="376" t="s">
        <v>741</v>
      </c>
      <c r="J1520" s="377" t="str">
        <f>IF(ISBLANK(INDEX('Policy Characteristics'!D:D,MATCH($C1520,'Policy Characteristics'!$C:$C,0))),"",INDEX('Policy Characteristics'!D:D,MATCH($C1520,'Policy Characteristics'!$C:$C,0)))</f>
        <v>Industry Energy Efficiency Standards</v>
      </c>
      <c r="K1520" s="363"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63" t="str">
        <f>IF(ISBLANK(INDEX('Policy Characteristics'!I:I,MATCH($C1520,'Policy Characteristics'!$C:$C,0))),"",INDEX('Policy Characteristics'!I:I,MATCH($C1520,'Policy Characteristics'!$C:$C,0)))</f>
        <v>% reduction in energy use</v>
      </c>
      <c r="P1520" s="363"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63" t="str">
        <f>IF(ISBLANK(INDEX('Policy Characteristics'!K:K,MATCH($C1520,'Policy Characteristics'!$C:$C,0))),"",INDEX('Policy Characteristics'!K:K,MATCH($C1520,'Policy Characteristics'!$C:$C,0)))</f>
        <v>industry-ag-main.html#eff-stds</v>
      </c>
      <c r="R1520" s="363" t="str">
        <f>IF(ISBLANK(INDEX('Policy Characteristics'!L:L,MATCH($C1520,'Policy Characteristics'!$C:$C,0))),"",INDEX('Policy Characteristics'!L:L,MATCH($C1520,'Policy Characteristics'!$C:$C,0)))</f>
        <v>industry-energy-efficiency-standards.html</v>
      </c>
    </row>
    <row r="1521" spans="1:18" s="363" customFormat="1" ht="19.95" customHeight="1">
      <c r="A1521" s="363" t="str">
        <f>IF(ISBLANK(INDEX('Policy Characteristics'!A:A,MATCH($C1521,'Policy Characteristics'!$C:$C,0))),"",INDEX('Policy Characteristics'!A:A,MATCH($C1521,'Policy Characteristics'!$C:$C,0)))</f>
        <v>Industry</v>
      </c>
      <c r="B1521" s="375" t="str">
        <f>IF(ISBLANK(INDEX('Policy Characteristics'!B:B,MATCH($C1521,'Policy Characteristics'!$C:$C,0))),"",INDEX('Policy Characteristics'!B:B,MATCH($C1521,'Policy Characteristics'!$C:$C,0)))</f>
        <v>Industry Energy Efficiency Standards</v>
      </c>
      <c r="C1521" s="363" t="str">
        <f t="shared" si="52"/>
        <v>Percentage Improvement in Eqpt Efficiency Standards above BAU</v>
      </c>
      <c r="D1521" s="356" t="s">
        <v>885</v>
      </c>
      <c r="E1521" s="255" t="s">
        <v>926</v>
      </c>
      <c r="F1521" t="s">
        <v>886</v>
      </c>
      <c r="G1521" s="255" t="s">
        <v>927</v>
      </c>
      <c r="H1521" s="18">
        <v>1164</v>
      </c>
      <c r="I1521" s="376" t="s">
        <v>741</v>
      </c>
      <c r="J1521" s="377" t="str">
        <f>IF(ISBLANK(INDEX('Policy Characteristics'!D:D,MATCH($C1521,'Policy Characteristics'!$C:$C,0))),"",INDEX('Policy Characteristics'!D:D,MATCH($C1521,'Policy Characteristics'!$C:$C,0)))</f>
        <v>Industry Energy Efficiency Standards</v>
      </c>
      <c r="K1521" s="363"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63" t="str">
        <f>IF(ISBLANK(INDEX('Policy Characteristics'!I:I,MATCH($C1521,'Policy Characteristics'!$C:$C,0))),"",INDEX('Policy Characteristics'!I:I,MATCH($C1521,'Policy Characteristics'!$C:$C,0)))</f>
        <v>% reduction in energy use</v>
      </c>
      <c r="P1521" s="363"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63" t="str">
        <f>IF(ISBLANK(INDEX('Policy Characteristics'!K:K,MATCH($C1521,'Policy Characteristics'!$C:$C,0))),"",INDEX('Policy Characteristics'!K:K,MATCH($C1521,'Policy Characteristics'!$C:$C,0)))</f>
        <v>industry-ag-main.html#eff-stds</v>
      </c>
      <c r="R1521" s="363" t="str">
        <f>IF(ISBLANK(INDEX('Policy Characteristics'!L:L,MATCH($C1521,'Policy Characteristics'!$C:$C,0))),"",INDEX('Policy Characteristics'!L:L,MATCH($C1521,'Policy Characteristics'!$C:$C,0)))</f>
        <v>industry-energy-efficiency-standards.html</v>
      </c>
    </row>
    <row r="1522" spans="1:18" s="363" customFormat="1" ht="19.95" customHeight="1">
      <c r="A1522" s="363" t="str">
        <f>IF(ISBLANK(INDEX('Policy Characteristics'!A:A,MATCH($C1522,'Policy Characteristics'!$C:$C,0))),"",INDEX('Policy Characteristics'!A:A,MATCH($C1522,'Policy Characteristics'!$C:$C,0)))</f>
        <v>Industry</v>
      </c>
      <c r="B1522" s="375" t="str">
        <f>IF(ISBLANK(INDEX('Policy Characteristics'!B:B,MATCH($C1522,'Policy Characteristics'!$C:$C,0))),"",INDEX('Policy Characteristics'!B:B,MATCH($C1522,'Policy Characteristics'!$C:$C,0)))</f>
        <v>Industry Energy Efficiency Standards</v>
      </c>
      <c r="C1522" s="363" t="str">
        <f t="shared" si="52"/>
        <v>Percentage Improvement in Eqpt Efficiency Standards above BAU</v>
      </c>
      <c r="D1522" s="356" t="s">
        <v>885</v>
      </c>
      <c r="E1522" s="255" t="s">
        <v>928</v>
      </c>
      <c r="F1522" t="s">
        <v>886</v>
      </c>
      <c r="G1522" s="255" t="s">
        <v>929</v>
      </c>
      <c r="H1522" s="18">
        <v>1165</v>
      </c>
      <c r="I1522" s="376" t="s">
        <v>731</v>
      </c>
      <c r="J1522" s="377" t="str">
        <f>IF(ISBLANK(INDEX('Policy Characteristics'!D:D,MATCH($C1522,'Policy Characteristics'!$C:$C,0))),"",INDEX('Policy Characteristics'!D:D,MATCH($C1522,'Policy Characteristics'!$C:$C,0)))</f>
        <v>Industry Energy Efficiency Standards</v>
      </c>
      <c r="K1522" s="363"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63" t="str">
        <f>IF(ISBLANK(INDEX('Policy Characteristics'!I:I,MATCH($C1522,'Policy Characteristics'!$C:$C,0))),"",INDEX('Policy Characteristics'!I:I,MATCH($C1522,'Policy Characteristics'!$C:$C,0)))</f>
        <v>% reduction in energy use</v>
      </c>
      <c r="P1522" s="363"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63" t="str">
        <f>IF(ISBLANK(INDEX('Policy Characteristics'!K:K,MATCH($C1522,'Policy Characteristics'!$C:$C,0))),"",INDEX('Policy Characteristics'!K:K,MATCH($C1522,'Policy Characteristics'!$C:$C,0)))</f>
        <v>industry-ag-main.html#eff-stds</v>
      </c>
      <c r="R1522" s="363" t="str">
        <f>IF(ISBLANK(INDEX('Policy Characteristics'!L:L,MATCH($C1522,'Policy Characteristics'!$C:$C,0))),"",INDEX('Policy Characteristics'!L:L,MATCH($C1522,'Policy Characteristics'!$C:$C,0)))</f>
        <v>industry-energy-efficiency-standards.html</v>
      </c>
    </row>
    <row r="1523" spans="1:18" s="363" customFormat="1" ht="19.95" customHeight="1">
      <c r="A1523" s="363" t="str">
        <f>IF(ISBLANK(INDEX('Policy Characteristics'!A:A,MATCH($C1523,'Policy Characteristics'!$C:$C,0))),"",INDEX('Policy Characteristics'!A:A,MATCH($C1523,'Policy Characteristics'!$C:$C,0)))</f>
        <v>Industry</v>
      </c>
      <c r="B1523" s="375" t="str">
        <f>IF(ISBLANK(INDEX('Policy Characteristics'!B:B,MATCH($C1523,'Policy Characteristics'!$C:$C,0))),"",INDEX('Policy Characteristics'!B:B,MATCH($C1523,'Policy Characteristics'!$C:$C,0)))</f>
        <v>Industry Energy Efficiency Standards</v>
      </c>
      <c r="C1523" s="363" t="str">
        <f t="shared" si="52"/>
        <v>Percentage Improvement in Eqpt Efficiency Standards above BAU</v>
      </c>
      <c r="D1523" s="356" t="s">
        <v>885</v>
      </c>
      <c r="E1523" s="255" t="s">
        <v>930</v>
      </c>
      <c r="F1523" t="s">
        <v>886</v>
      </c>
      <c r="G1523" s="255" t="s">
        <v>931</v>
      </c>
      <c r="H1523" s="18">
        <v>1166</v>
      </c>
      <c r="I1523" s="376" t="s">
        <v>731</v>
      </c>
      <c r="J1523" s="377" t="str">
        <f>IF(ISBLANK(INDEX('Policy Characteristics'!D:D,MATCH($C1523,'Policy Characteristics'!$C:$C,0))),"",INDEX('Policy Characteristics'!D:D,MATCH($C1523,'Policy Characteristics'!$C:$C,0)))</f>
        <v>Industry Energy Efficiency Standards</v>
      </c>
      <c r="K1523" s="363"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63" t="str">
        <f>IF(ISBLANK(INDEX('Policy Characteristics'!I:I,MATCH($C1523,'Policy Characteristics'!$C:$C,0))),"",INDEX('Policy Characteristics'!I:I,MATCH($C1523,'Policy Characteristics'!$C:$C,0)))</f>
        <v>% reduction in energy use</v>
      </c>
      <c r="P1523" s="363"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63" t="str">
        <f>IF(ISBLANK(INDEX('Policy Characteristics'!K:K,MATCH($C1523,'Policy Characteristics'!$C:$C,0))),"",INDEX('Policy Characteristics'!K:K,MATCH($C1523,'Policy Characteristics'!$C:$C,0)))</f>
        <v>industry-ag-main.html#eff-stds</v>
      </c>
      <c r="R1523" s="363" t="str">
        <f>IF(ISBLANK(INDEX('Policy Characteristics'!L:L,MATCH($C1523,'Policy Characteristics'!$C:$C,0))),"",INDEX('Policy Characteristics'!L:L,MATCH($C1523,'Policy Characteristics'!$C:$C,0)))</f>
        <v>industry-energy-efficiency-standards.html</v>
      </c>
    </row>
    <row r="1524" spans="1:18" s="363" customFormat="1" ht="19.95" customHeight="1">
      <c r="A1524" s="363" t="str">
        <f>IF(ISBLANK(INDEX('Policy Characteristics'!A:A,MATCH($C1524,'Policy Characteristics'!$C:$C,0))),"",INDEX('Policy Characteristics'!A:A,MATCH($C1524,'Policy Characteristics'!$C:$C,0)))</f>
        <v>Industry</v>
      </c>
      <c r="B1524" s="375" t="str">
        <f>IF(ISBLANK(INDEX('Policy Characteristics'!B:B,MATCH($C1524,'Policy Characteristics'!$C:$C,0))),"",INDEX('Policy Characteristics'!B:B,MATCH($C1524,'Policy Characteristics'!$C:$C,0)))</f>
        <v>Industry Energy Efficiency Standards</v>
      </c>
      <c r="C1524" s="363" t="str">
        <f t="shared" si="52"/>
        <v>Percentage Improvement in Eqpt Efficiency Standards above BAU</v>
      </c>
      <c r="D1524" s="356" t="s">
        <v>885</v>
      </c>
      <c r="E1524" s="255" t="s">
        <v>932</v>
      </c>
      <c r="F1524" t="s">
        <v>886</v>
      </c>
      <c r="G1524" s="255" t="s">
        <v>933</v>
      </c>
      <c r="H1524" s="18">
        <v>1167</v>
      </c>
      <c r="I1524" s="376" t="s">
        <v>741</v>
      </c>
      <c r="J1524" s="377" t="str">
        <f>IF(ISBLANK(INDEX('Policy Characteristics'!D:D,MATCH($C1524,'Policy Characteristics'!$C:$C,0))),"",INDEX('Policy Characteristics'!D:D,MATCH($C1524,'Policy Characteristics'!$C:$C,0)))</f>
        <v>Industry Energy Efficiency Standards</v>
      </c>
      <c r="K1524" s="363"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63" t="str">
        <f>IF(ISBLANK(INDEX('Policy Characteristics'!I:I,MATCH($C1524,'Policy Characteristics'!$C:$C,0))),"",INDEX('Policy Characteristics'!I:I,MATCH($C1524,'Policy Characteristics'!$C:$C,0)))</f>
        <v>% reduction in energy use</v>
      </c>
      <c r="P1524" s="363"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63" t="str">
        <f>IF(ISBLANK(INDEX('Policy Characteristics'!K:K,MATCH($C1524,'Policy Characteristics'!$C:$C,0))),"",INDEX('Policy Characteristics'!K:K,MATCH($C1524,'Policy Characteristics'!$C:$C,0)))</f>
        <v>industry-ag-main.html#eff-stds</v>
      </c>
      <c r="R1524" s="363" t="str">
        <f>IF(ISBLANK(INDEX('Policy Characteristics'!L:L,MATCH($C1524,'Policy Characteristics'!$C:$C,0))),"",INDEX('Policy Characteristics'!L:L,MATCH($C1524,'Policy Characteristics'!$C:$C,0)))</f>
        <v>industry-energy-efficiency-standards.html</v>
      </c>
    </row>
    <row r="1525" spans="1:18" s="363" customFormat="1" ht="19.95" customHeight="1">
      <c r="A1525" s="363" t="str">
        <f>IF(ISBLANK(INDEX('Policy Characteristics'!A:A,MATCH($C1525,'Policy Characteristics'!$C:$C,0))),"",INDEX('Policy Characteristics'!A:A,MATCH($C1525,'Policy Characteristics'!$C:$C,0)))</f>
        <v>Industry</v>
      </c>
      <c r="B1525" s="375" t="str">
        <f>IF(ISBLANK(INDEX('Policy Characteristics'!B:B,MATCH($C1525,'Policy Characteristics'!$C:$C,0))),"",INDEX('Policy Characteristics'!B:B,MATCH($C1525,'Policy Characteristics'!$C:$C,0)))</f>
        <v>Industry Energy Efficiency Standards</v>
      </c>
      <c r="C1525" s="363" t="str">
        <f t="shared" si="52"/>
        <v>Percentage Improvement in Eqpt Efficiency Standards above BAU</v>
      </c>
      <c r="D1525" s="356" t="s">
        <v>887</v>
      </c>
      <c r="E1525" s="255" t="s">
        <v>914</v>
      </c>
      <c r="F1525" t="s">
        <v>888</v>
      </c>
      <c r="G1525" s="255" t="s">
        <v>915</v>
      </c>
      <c r="H1525" s="18">
        <v>1168</v>
      </c>
      <c r="I1525" s="376" t="s">
        <v>731</v>
      </c>
      <c r="J1525" s="377" t="str">
        <f>IF(ISBLANK(INDEX('Policy Characteristics'!D:D,MATCH($C1525,'Policy Characteristics'!$C:$C,0))),"",INDEX('Policy Characteristics'!D:D,MATCH($C1525,'Policy Characteristics'!$C:$C,0)))</f>
        <v>Industry Energy Efficiency Standards</v>
      </c>
      <c r="K1525" s="363"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63" t="str">
        <f>IF(ISBLANK(INDEX('Policy Characteristics'!I:I,MATCH($C1525,'Policy Characteristics'!$C:$C,0))),"",INDEX('Policy Characteristics'!I:I,MATCH($C1525,'Policy Characteristics'!$C:$C,0)))</f>
        <v>% reduction in energy use</v>
      </c>
      <c r="P1525" s="363"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63" t="str">
        <f>IF(ISBLANK(INDEX('Policy Characteristics'!K:K,MATCH($C1525,'Policy Characteristics'!$C:$C,0))),"",INDEX('Policy Characteristics'!K:K,MATCH($C1525,'Policy Characteristics'!$C:$C,0)))</f>
        <v>industry-ag-main.html#eff-stds</v>
      </c>
      <c r="R1525" s="363" t="str">
        <f>IF(ISBLANK(INDEX('Policy Characteristics'!L:L,MATCH($C1525,'Policy Characteristics'!$C:$C,0))),"",INDEX('Policy Characteristics'!L:L,MATCH($C1525,'Policy Characteristics'!$C:$C,0)))</f>
        <v>industry-energy-efficiency-standards.html</v>
      </c>
    </row>
    <row r="1526" spans="1:18" s="363" customFormat="1" ht="19.95" customHeight="1">
      <c r="A1526" s="363" t="str">
        <f>IF(ISBLANK(INDEX('Policy Characteristics'!A:A,MATCH($C1526,'Policy Characteristics'!$C:$C,0))),"",INDEX('Policy Characteristics'!A:A,MATCH($C1526,'Policy Characteristics'!$C:$C,0)))</f>
        <v>Industry</v>
      </c>
      <c r="B1526" s="375" t="str">
        <f>IF(ISBLANK(INDEX('Policy Characteristics'!B:B,MATCH($C1526,'Policy Characteristics'!$C:$C,0))),"",INDEX('Policy Characteristics'!B:B,MATCH($C1526,'Policy Characteristics'!$C:$C,0)))</f>
        <v>Industry Energy Efficiency Standards</v>
      </c>
      <c r="C1526" s="363" t="str">
        <f t="shared" si="52"/>
        <v>Percentage Improvement in Eqpt Efficiency Standards above BAU</v>
      </c>
      <c r="D1526" s="356" t="s">
        <v>887</v>
      </c>
      <c r="E1526" s="255" t="s">
        <v>916</v>
      </c>
      <c r="F1526" t="s">
        <v>888</v>
      </c>
      <c r="G1526" s="255" t="s">
        <v>917</v>
      </c>
      <c r="H1526" s="18">
        <v>1169</v>
      </c>
      <c r="I1526" s="376" t="s">
        <v>731</v>
      </c>
      <c r="J1526" s="377" t="str">
        <f>IF(ISBLANK(INDEX('Policy Characteristics'!D:D,MATCH($C1526,'Policy Characteristics'!$C:$C,0))),"",INDEX('Policy Characteristics'!D:D,MATCH($C1526,'Policy Characteristics'!$C:$C,0)))</f>
        <v>Industry Energy Efficiency Standards</v>
      </c>
      <c r="K1526" s="363"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63" t="str">
        <f>IF(ISBLANK(INDEX('Policy Characteristics'!I:I,MATCH($C1526,'Policy Characteristics'!$C:$C,0))),"",INDEX('Policy Characteristics'!I:I,MATCH($C1526,'Policy Characteristics'!$C:$C,0)))</f>
        <v>% reduction in energy use</v>
      </c>
      <c r="P1526" s="363"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63" t="str">
        <f>IF(ISBLANK(INDEX('Policy Characteristics'!K:K,MATCH($C1526,'Policy Characteristics'!$C:$C,0))),"",INDEX('Policy Characteristics'!K:K,MATCH($C1526,'Policy Characteristics'!$C:$C,0)))</f>
        <v>industry-ag-main.html#eff-stds</v>
      </c>
      <c r="R1526" s="363" t="str">
        <f>IF(ISBLANK(INDEX('Policy Characteristics'!L:L,MATCH($C1526,'Policy Characteristics'!$C:$C,0))),"",INDEX('Policy Characteristics'!L:L,MATCH($C1526,'Policy Characteristics'!$C:$C,0)))</f>
        <v>industry-energy-efficiency-standards.html</v>
      </c>
    </row>
    <row r="1527" spans="1:18" s="363" customFormat="1" ht="19.95" customHeight="1">
      <c r="A1527" s="363" t="str">
        <f>IF(ISBLANK(INDEX('Policy Characteristics'!A:A,MATCH($C1527,'Policy Characteristics'!$C:$C,0))),"",INDEX('Policy Characteristics'!A:A,MATCH($C1527,'Policy Characteristics'!$C:$C,0)))</f>
        <v>Industry</v>
      </c>
      <c r="B1527" s="375" t="str">
        <f>IF(ISBLANK(INDEX('Policy Characteristics'!B:B,MATCH($C1527,'Policy Characteristics'!$C:$C,0))),"",INDEX('Policy Characteristics'!B:B,MATCH($C1527,'Policy Characteristics'!$C:$C,0)))</f>
        <v>Industry Energy Efficiency Standards</v>
      </c>
      <c r="C1527" s="363" t="str">
        <f t="shared" si="52"/>
        <v>Percentage Improvement in Eqpt Efficiency Standards above BAU</v>
      </c>
      <c r="D1527" s="356" t="s">
        <v>887</v>
      </c>
      <c r="E1527" s="255" t="s">
        <v>918</v>
      </c>
      <c r="F1527" t="s">
        <v>888</v>
      </c>
      <c r="G1527" s="255" t="s">
        <v>919</v>
      </c>
      <c r="H1527" s="18">
        <v>1170</v>
      </c>
      <c r="I1527" s="376" t="s">
        <v>731</v>
      </c>
      <c r="J1527" s="377" t="str">
        <f>IF(ISBLANK(INDEX('Policy Characteristics'!D:D,MATCH($C1527,'Policy Characteristics'!$C:$C,0))),"",INDEX('Policy Characteristics'!D:D,MATCH($C1527,'Policy Characteristics'!$C:$C,0)))</f>
        <v>Industry Energy Efficiency Standards</v>
      </c>
      <c r="K1527" s="363"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63" t="str">
        <f>IF(ISBLANK(INDEX('Policy Characteristics'!I:I,MATCH($C1527,'Policy Characteristics'!$C:$C,0))),"",INDEX('Policy Characteristics'!I:I,MATCH($C1527,'Policy Characteristics'!$C:$C,0)))</f>
        <v>% reduction in energy use</v>
      </c>
      <c r="P1527" s="363"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63" t="str">
        <f>IF(ISBLANK(INDEX('Policy Characteristics'!K:K,MATCH($C1527,'Policy Characteristics'!$C:$C,0))),"",INDEX('Policy Characteristics'!K:K,MATCH($C1527,'Policy Characteristics'!$C:$C,0)))</f>
        <v>industry-ag-main.html#eff-stds</v>
      </c>
      <c r="R1527" s="363" t="str">
        <f>IF(ISBLANK(INDEX('Policy Characteristics'!L:L,MATCH($C1527,'Policy Characteristics'!$C:$C,0))),"",INDEX('Policy Characteristics'!L:L,MATCH($C1527,'Policy Characteristics'!$C:$C,0)))</f>
        <v>industry-energy-efficiency-standards.html</v>
      </c>
    </row>
    <row r="1528" spans="1:18" s="363" customFormat="1" ht="19.95" customHeight="1">
      <c r="A1528" s="363" t="str">
        <f>IF(ISBLANK(INDEX('Policy Characteristics'!A:A,MATCH($C1528,'Policy Characteristics'!$C:$C,0))),"",INDEX('Policy Characteristics'!A:A,MATCH($C1528,'Policy Characteristics'!$C:$C,0)))</f>
        <v>Industry</v>
      </c>
      <c r="B1528" s="375" t="str">
        <f>IF(ISBLANK(INDEX('Policy Characteristics'!B:B,MATCH($C1528,'Policy Characteristics'!$C:$C,0))),"",INDEX('Policy Characteristics'!B:B,MATCH($C1528,'Policy Characteristics'!$C:$C,0)))</f>
        <v>Industry Energy Efficiency Standards</v>
      </c>
      <c r="C1528" s="363" t="str">
        <f t="shared" si="52"/>
        <v>Percentage Improvement in Eqpt Efficiency Standards above BAU</v>
      </c>
      <c r="D1528" s="356" t="s">
        <v>887</v>
      </c>
      <c r="E1528" s="255" t="s">
        <v>920</v>
      </c>
      <c r="F1528" t="s">
        <v>888</v>
      </c>
      <c r="G1528" s="255" t="s">
        <v>921</v>
      </c>
      <c r="H1528" s="18">
        <v>1171</v>
      </c>
      <c r="I1528" s="376" t="s">
        <v>741</v>
      </c>
      <c r="J1528" s="377" t="str">
        <f>IF(ISBLANK(INDEX('Policy Characteristics'!D:D,MATCH($C1528,'Policy Characteristics'!$C:$C,0))),"",INDEX('Policy Characteristics'!D:D,MATCH($C1528,'Policy Characteristics'!$C:$C,0)))</f>
        <v>Industry Energy Efficiency Standards</v>
      </c>
      <c r="K1528" s="363"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63" t="str">
        <f>IF(ISBLANK(INDEX('Policy Characteristics'!I:I,MATCH($C1528,'Policy Characteristics'!$C:$C,0))),"",INDEX('Policy Characteristics'!I:I,MATCH($C1528,'Policy Characteristics'!$C:$C,0)))</f>
        <v>% reduction in energy use</v>
      </c>
      <c r="P1528" s="363"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63" t="str">
        <f>IF(ISBLANK(INDEX('Policy Characteristics'!K:K,MATCH($C1528,'Policy Characteristics'!$C:$C,0))),"",INDEX('Policy Characteristics'!K:K,MATCH($C1528,'Policy Characteristics'!$C:$C,0)))</f>
        <v>industry-ag-main.html#eff-stds</v>
      </c>
      <c r="R1528" s="363" t="str">
        <f>IF(ISBLANK(INDEX('Policy Characteristics'!L:L,MATCH($C1528,'Policy Characteristics'!$C:$C,0))),"",INDEX('Policy Characteristics'!L:L,MATCH($C1528,'Policy Characteristics'!$C:$C,0)))</f>
        <v>industry-energy-efficiency-standards.html</v>
      </c>
    </row>
    <row r="1529" spans="1:18" s="363" customFormat="1" ht="19.95" customHeight="1">
      <c r="A1529" s="363" t="str">
        <f>IF(ISBLANK(INDEX('Policy Characteristics'!A:A,MATCH($C1529,'Policy Characteristics'!$C:$C,0))),"",INDEX('Policy Characteristics'!A:A,MATCH($C1529,'Policy Characteristics'!$C:$C,0)))</f>
        <v>Industry</v>
      </c>
      <c r="B1529" s="375" t="str">
        <f>IF(ISBLANK(INDEX('Policy Characteristics'!B:B,MATCH($C1529,'Policy Characteristics'!$C:$C,0))),"",INDEX('Policy Characteristics'!B:B,MATCH($C1529,'Policy Characteristics'!$C:$C,0)))</f>
        <v>Industry Energy Efficiency Standards</v>
      </c>
      <c r="C1529" s="363" t="str">
        <f t="shared" si="52"/>
        <v>Percentage Improvement in Eqpt Efficiency Standards above BAU</v>
      </c>
      <c r="D1529" s="356" t="s">
        <v>887</v>
      </c>
      <c r="E1529" s="255" t="s">
        <v>922</v>
      </c>
      <c r="F1529" t="s">
        <v>888</v>
      </c>
      <c r="G1529" s="255" t="s">
        <v>923</v>
      </c>
      <c r="H1529" s="18">
        <v>1172</v>
      </c>
      <c r="I1529" s="376" t="s">
        <v>731</v>
      </c>
      <c r="J1529" s="377" t="str">
        <f>IF(ISBLANK(INDEX('Policy Characteristics'!D:D,MATCH($C1529,'Policy Characteristics'!$C:$C,0))),"",INDEX('Policy Characteristics'!D:D,MATCH($C1529,'Policy Characteristics'!$C:$C,0)))</f>
        <v>Industry Energy Efficiency Standards</v>
      </c>
      <c r="K1529" s="363"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63" t="str">
        <f>IF(ISBLANK(INDEX('Policy Characteristics'!I:I,MATCH($C1529,'Policy Characteristics'!$C:$C,0))),"",INDEX('Policy Characteristics'!I:I,MATCH($C1529,'Policy Characteristics'!$C:$C,0)))</f>
        <v>% reduction in energy use</v>
      </c>
      <c r="P1529" s="363"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63" t="str">
        <f>IF(ISBLANK(INDEX('Policy Characteristics'!K:K,MATCH($C1529,'Policy Characteristics'!$C:$C,0))),"",INDEX('Policy Characteristics'!K:K,MATCH($C1529,'Policy Characteristics'!$C:$C,0)))</f>
        <v>industry-ag-main.html#eff-stds</v>
      </c>
      <c r="R1529" s="363" t="str">
        <f>IF(ISBLANK(INDEX('Policy Characteristics'!L:L,MATCH($C1529,'Policy Characteristics'!$C:$C,0))),"",INDEX('Policy Characteristics'!L:L,MATCH($C1529,'Policy Characteristics'!$C:$C,0)))</f>
        <v>industry-energy-efficiency-standards.html</v>
      </c>
    </row>
    <row r="1530" spans="1:18" s="363" customFormat="1" ht="19.95" customHeight="1">
      <c r="A1530" s="363" t="str">
        <f>IF(ISBLANK(INDEX('Policy Characteristics'!A:A,MATCH($C1530,'Policy Characteristics'!$C:$C,0))),"",INDEX('Policy Characteristics'!A:A,MATCH($C1530,'Policy Characteristics'!$C:$C,0)))</f>
        <v>Industry</v>
      </c>
      <c r="B1530" s="375" t="str">
        <f>IF(ISBLANK(INDEX('Policy Characteristics'!B:B,MATCH($C1530,'Policy Characteristics'!$C:$C,0))),"",INDEX('Policy Characteristics'!B:B,MATCH($C1530,'Policy Characteristics'!$C:$C,0)))</f>
        <v>Industry Energy Efficiency Standards</v>
      </c>
      <c r="C1530" s="363" t="str">
        <f t="shared" si="52"/>
        <v>Percentage Improvement in Eqpt Efficiency Standards above BAU</v>
      </c>
      <c r="D1530" s="356" t="s">
        <v>887</v>
      </c>
      <c r="E1530" s="255" t="s">
        <v>924</v>
      </c>
      <c r="F1530" t="s">
        <v>888</v>
      </c>
      <c r="G1530" s="255" t="s">
        <v>925</v>
      </c>
      <c r="H1530" s="18">
        <v>1173</v>
      </c>
      <c r="I1530" s="376" t="s">
        <v>741</v>
      </c>
      <c r="J1530" s="377" t="str">
        <f>IF(ISBLANK(INDEX('Policy Characteristics'!D:D,MATCH($C1530,'Policy Characteristics'!$C:$C,0))),"",INDEX('Policy Characteristics'!D:D,MATCH($C1530,'Policy Characteristics'!$C:$C,0)))</f>
        <v>Industry Energy Efficiency Standards</v>
      </c>
      <c r="K1530" s="363"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63" t="str">
        <f>IF(ISBLANK(INDEX('Policy Characteristics'!I:I,MATCH($C1530,'Policy Characteristics'!$C:$C,0))),"",INDEX('Policy Characteristics'!I:I,MATCH($C1530,'Policy Characteristics'!$C:$C,0)))</f>
        <v>% reduction in energy use</v>
      </c>
      <c r="P1530" s="363"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63" t="str">
        <f>IF(ISBLANK(INDEX('Policy Characteristics'!K:K,MATCH($C1530,'Policy Characteristics'!$C:$C,0))),"",INDEX('Policy Characteristics'!K:K,MATCH($C1530,'Policy Characteristics'!$C:$C,0)))</f>
        <v>industry-ag-main.html#eff-stds</v>
      </c>
      <c r="R1530" s="363" t="str">
        <f>IF(ISBLANK(INDEX('Policy Characteristics'!L:L,MATCH($C1530,'Policy Characteristics'!$C:$C,0))),"",INDEX('Policy Characteristics'!L:L,MATCH($C1530,'Policy Characteristics'!$C:$C,0)))</f>
        <v>industry-energy-efficiency-standards.html</v>
      </c>
    </row>
    <row r="1531" spans="1:18" s="363" customFormat="1" ht="19.95" customHeight="1">
      <c r="A1531" s="363" t="str">
        <f>IF(ISBLANK(INDEX('Policy Characteristics'!A:A,MATCH($C1531,'Policy Characteristics'!$C:$C,0))),"",INDEX('Policy Characteristics'!A:A,MATCH($C1531,'Policy Characteristics'!$C:$C,0)))</f>
        <v>Industry</v>
      </c>
      <c r="B1531" s="375" t="str">
        <f>IF(ISBLANK(INDEX('Policy Characteristics'!B:B,MATCH($C1531,'Policy Characteristics'!$C:$C,0))),"",INDEX('Policy Characteristics'!B:B,MATCH($C1531,'Policy Characteristics'!$C:$C,0)))</f>
        <v>Industry Energy Efficiency Standards</v>
      </c>
      <c r="C1531" s="363" t="str">
        <f t="shared" si="52"/>
        <v>Percentage Improvement in Eqpt Efficiency Standards above BAU</v>
      </c>
      <c r="D1531" s="356" t="s">
        <v>887</v>
      </c>
      <c r="E1531" s="255" t="s">
        <v>926</v>
      </c>
      <c r="F1531" t="s">
        <v>888</v>
      </c>
      <c r="G1531" s="255" t="s">
        <v>927</v>
      </c>
      <c r="H1531" s="18">
        <v>1174</v>
      </c>
      <c r="I1531" s="376" t="s">
        <v>741</v>
      </c>
      <c r="J1531" s="377" t="str">
        <f>IF(ISBLANK(INDEX('Policy Characteristics'!D:D,MATCH($C1531,'Policy Characteristics'!$C:$C,0))),"",INDEX('Policy Characteristics'!D:D,MATCH($C1531,'Policy Characteristics'!$C:$C,0)))</f>
        <v>Industry Energy Efficiency Standards</v>
      </c>
      <c r="K1531" s="363"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63" t="str">
        <f>IF(ISBLANK(INDEX('Policy Characteristics'!I:I,MATCH($C1531,'Policy Characteristics'!$C:$C,0))),"",INDEX('Policy Characteristics'!I:I,MATCH($C1531,'Policy Characteristics'!$C:$C,0)))</f>
        <v>% reduction in energy use</v>
      </c>
      <c r="P1531" s="363"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63" t="str">
        <f>IF(ISBLANK(INDEX('Policy Characteristics'!K:K,MATCH($C1531,'Policy Characteristics'!$C:$C,0))),"",INDEX('Policy Characteristics'!K:K,MATCH($C1531,'Policy Characteristics'!$C:$C,0)))</f>
        <v>industry-ag-main.html#eff-stds</v>
      </c>
      <c r="R1531" s="363" t="str">
        <f>IF(ISBLANK(INDEX('Policy Characteristics'!L:L,MATCH($C1531,'Policy Characteristics'!$C:$C,0))),"",INDEX('Policy Characteristics'!L:L,MATCH($C1531,'Policy Characteristics'!$C:$C,0)))</f>
        <v>industry-energy-efficiency-standards.html</v>
      </c>
    </row>
    <row r="1532" spans="1:18" s="363" customFormat="1" ht="19.95" customHeight="1">
      <c r="A1532" s="363" t="str">
        <f>IF(ISBLANK(INDEX('Policy Characteristics'!A:A,MATCH($C1532,'Policy Characteristics'!$C:$C,0))),"",INDEX('Policy Characteristics'!A:A,MATCH($C1532,'Policy Characteristics'!$C:$C,0)))</f>
        <v>Industry</v>
      </c>
      <c r="B1532" s="375" t="str">
        <f>IF(ISBLANK(INDEX('Policy Characteristics'!B:B,MATCH($C1532,'Policy Characteristics'!$C:$C,0))),"",INDEX('Policy Characteristics'!B:B,MATCH($C1532,'Policy Characteristics'!$C:$C,0)))</f>
        <v>Industry Energy Efficiency Standards</v>
      </c>
      <c r="C1532" s="363" t="str">
        <f t="shared" si="52"/>
        <v>Percentage Improvement in Eqpt Efficiency Standards above BAU</v>
      </c>
      <c r="D1532" s="356" t="s">
        <v>887</v>
      </c>
      <c r="E1532" s="255" t="s">
        <v>928</v>
      </c>
      <c r="F1532" t="s">
        <v>888</v>
      </c>
      <c r="G1532" s="255" t="s">
        <v>929</v>
      </c>
      <c r="H1532" s="18">
        <v>1175</v>
      </c>
      <c r="I1532" s="376" t="s">
        <v>731</v>
      </c>
      <c r="J1532" s="377" t="str">
        <f>IF(ISBLANK(INDEX('Policy Characteristics'!D:D,MATCH($C1532,'Policy Characteristics'!$C:$C,0))),"",INDEX('Policy Characteristics'!D:D,MATCH($C1532,'Policy Characteristics'!$C:$C,0)))</f>
        <v>Industry Energy Efficiency Standards</v>
      </c>
      <c r="K1532" s="363"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63" t="str">
        <f>IF(ISBLANK(INDEX('Policy Characteristics'!I:I,MATCH($C1532,'Policy Characteristics'!$C:$C,0))),"",INDEX('Policy Characteristics'!I:I,MATCH($C1532,'Policy Characteristics'!$C:$C,0)))</f>
        <v>% reduction in energy use</v>
      </c>
      <c r="P1532" s="363"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63" t="str">
        <f>IF(ISBLANK(INDEX('Policy Characteristics'!K:K,MATCH($C1532,'Policy Characteristics'!$C:$C,0))),"",INDEX('Policy Characteristics'!K:K,MATCH($C1532,'Policy Characteristics'!$C:$C,0)))</f>
        <v>industry-ag-main.html#eff-stds</v>
      </c>
      <c r="R1532" s="363" t="str">
        <f>IF(ISBLANK(INDEX('Policy Characteristics'!L:L,MATCH($C1532,'Policy Characteristics'!$C:$C,0))),"",INDEX('Policy Characteristics'!L:L,MATCH($C1532,'Policy Characteristics'!$C:$C,0)))</f>
        <v>industry-energy-efficiency-standards.html</v>
      </c>
    </row>
    <row r="1533" spans="1:18" s="363" customFormat="1" ht="19.95" customHeight="1">
      <c r="A1533" s="363" t="str">
        <f>IF(ISBLANK(INDEX('Policy Characteristics'!A:A,MATCH($C1533,'Policy Characteristics'!$C:$C,0))),"",INDEX('Policy Characteristics'!A:A,MATCH($C1533,'Policy Characteristics'!$C:$C,0)))</f>
        <v>Industry</v>
      </c>
      <c r="B1533" s="375" t="str">
        <f>IF(ISBLANK(INDEX('Policy Characteristics'!B:B,MATCH($C1533,'Policy Characteristics'!$C:$C,0))),"",INDEX('Policy Characteristics'!B:B,MATCH($C1533,'Policy Characteristics'!$C:$C,0)))</f>
        <v>Industry Energy Efficiency Standards</v>
      </c>
      <c r="C1533" s="363" t="str">
        <f t="shared" si="52"/>
        <v>Percentage Improvement in Eqpt Efficiency Standards above BAU</v>
      </c>
      <c r="D1533" s="356" t="s">
        <v>887</v>
      </c>
      <c r="E1533" s="255" t="s">
        <v>930</v>
      </c>
      <c r="F1533" t="s">
        <v>888</v>
      </c>
      <c r="G1533" s="255" t="s">
        <v>931</v>
      </c>
      <c r="H1533" s="18">
        <v>1176</v>
      </c>
      <c r="I1533" s="376" t="s">
        <v>731</v>
      </c>
      <c r="J1533" s="377" t="str">
        <f>IF(ISBLANK(INDEX('Policy Characteristics'!D:D,MATCH($C1533,'Policy Characteristics'!$C:$C,0))),"",INDEX('Policy Characteristics'!D:D,MATCH($C1533,'Policy Characteristics'!$C:$C,0)))</f>
        <v>Industry Energy Efficiency Standards</v>
      </c>
      <c r="K1533" s="363"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63" t="str">
        <f>IF(ISBLANK(INDEX('Policy Characteristics'!I:I,MATCH($C1533,'Policy Characteristics'!$C:$C,0))),"",INDEX('Policy Characteristics'!I:I,MATCH($C1533,'Policy Characteristics'!$C:$C,0)))</f>
        <v>% reduction in energy use</v>
      </c>
      <c r="P1533" s="363"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63" t="str">
        <f>IF(ISBLANK(INDEX('Policy Characteristics'!K:K,MATCH($C1533,'Policy Characteristics'!$C:$C,0))),"",INDEX('Policy Characteristics'!K:K,MATCH($C1533,'Policy Characteristics'!$C:$C,0)))</f>
        <v>industry-ag-main.html#eff-stds</v>
      </c>
      <c r="R1533" s="363" t="str">
        <f>IF(ISBLANK(INDEX('Policy Characteristics'!L:L,MATCH($C1533,'Policy Characteristics'!$C:$C,0))),"",INDEX('Policy Characteristics'!L:L,MATCH($C1533,'Policy Characteristics'!$C:$C,0)))</f>
        <v>industry-energy-efficiency-standards.html</v>
      </c>
    </row>
    <row r="1534" spans="1:18" s="363" customFormat="1" ht="19.95" customHeight="1">
      <c r="A1534" s="363" t="str">
        <f>IF(ISBLANK(INDEX('Policy Characteristics'!A:A,MATCH($C1534,'Policy Characteristics'!$C:$C,0))),"",INDEX('Policy Characteristics'!A:A,MATCH($C1534,'Policy Characteristics'!$C:$C,0)))</f>
        <v>Industry</v>
      </c>
      <c r="B1534" s="375" t="str">
        <f>IF(ISBLANK(INDEX('Policy Characteristics'!B:B,MATCH($C1534,'Policy Characteristics'!$C:$C,0))),"",INDEX('Policy Characteristics'!B:B,MATCH($C1534,'Policy Characteristics'!$C:$C,0)))</f>
        <v>Industry Energy Efficiency Standards</v>
      </c>
      <c r="C1534" s="363" t="str">
        <f t="shared" si="52"/>
        <v>Percentage Improvement in Eqpt Efficiency Standards above BAU</v>
      </c>
      <c r="D1534" s="356" t="s">
        <v>887</v>
      </c>
      <c r="E1534" s="255" t="s">
        <v>932</v>
      </c>
      <c r="F1534" t="s">
        <v>888</v>
      </c>
      <c r="G1534" s="255" t="s">
        <v>933</v>
      </c>
      <c r="H1534" s="18">
        <v>1177</v>
      </c>
      <c r="I1534" s="376" t="s">
        <v>741</v>
      </c>
      <c r="J1534" s="377" t="str">
        <f>IF(ISBLANK(INDEX('Policy Characteristics'!D:D,MATCH($C1534,'Policy Characteristics'!$C:$C,0))),"",INDEX('Policy Characteristics'!D:D,MATCH($C1534,'Policy Characteristics'!$C:$C,0)))</f>
        <v>Industry Energy Efficiency Standards</v>
      </c>
      <c r="K1534" s="363"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63" t="str">
        <f>IF(ISBLANK(INDEX('Policy Characteristics'!I:I,MATCH($C1534,'Policy Characteristics'!$C:$C,0))),"",INDEX('Policy Characteristics'!I:I,MATCH($C1534,'Policy Characteristics'!$C:$C,0)))</f>
        <v>% reduction in energy use</v>
      </c>
      <c r="P1534" s="363"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63" t="str">
        <f>IF(ISBLANK(INDEX('Policy Characteristics'!K:K,MATCH($C1534,'Policy Characteristics'!$C:$C,0))),"",INDEX('Policy Characteristics'!K:K,MATCH($C1534,'Policy Characteristics'!$C:$C,0)))</f>
        <v>industry-ag-main.html#eff-stds</v>
      </c>
      <c r="R1534" s="363" t="str">
        <f>IF(ISBLANK(INDEX('Policy Characteristics'!L:L,MATCH($C1534,'Policy Characteristics'!$C:$C,0))),"",INDEX('Policy Characteristics'!L:L,MATCH($C1534,'Policy Characteristics'!$C:$C,0)))</f>
        <v>industry-energy-efficiency-standards.html</v>
      </c>
    </row>
    <row r="1535" spans="1:18" s="363" customFormat="1" ht="19.95" customHeight="1">
      <c r="A1535" s="363" t="str">
        <f>IF(ISBLANK(INDEX('Policy Characteristics'!A:A,MATCH($C1535,'Policy Characteristics'!$C:$C,0))),"",INDEX('Policy Characteristics'!A:A,MATCH($C1535,'Policy Characteristics'!$C:$C,0)))</f>
        <v>Industry</v>
      </c>
      <c r="B1535" s="375" t="str">
        <f>IF(ISBLANK(INDEX('Policy Characteristics'!B:B,MATCH($C1535,'Policy Characteristics'!$C:$C,0))),"",INDEX('Policy Characteristics'!B:B,MATCH($C1535,'Policy Characteristics'!$C:$C,0)))</f>
        <v>Industry Energy Efficiency Standards</v>
      </c>
      <c r="C1535" s="363" t="str">
        <f t="shared" si="52"/>
        <v>Percentage Improvement in Eqpt Efficiency Standards above BAU</v>
      </c>
      <c r="D1535" s="356" t="s">
        <v>889</v>
      </c>
      <c r="E1535" s="255" t="s">
        <v>914</v>
      </c>
      <c r="F1535" t="s">
        <v>890</v>
      </c>
      <c r="G1535" s="255" t="s">
        <v>915</v>
      </c>
      <c r="H1535" s="18">
        <v>1178</v>
      </c>
      <c r="I1535" s="378" t="s">
        <v>741</v>
      </c>
      <c r="J1535" s="377" t="str">
        <f>IF(ISBLANK(INDEX('Policy Characteristics'!D:D,MATCH($C1535,'Policy Characteristics'!$C:$C,0))),"",INDEX('Policy Characteristics'!D:D,MATCH($C1535,'Policy Characteristics'!$C:$C,0)))</f>
        <v>Industry Energy Efficiency Standards</v>
      </c>
      <c r="K1535" s="363"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63" t="str">
        <f>IF(ISBLANK(INDEX('Policy Characteristics'!I:I,MATCH($C1535,'Policy Characteristics'!$C:$C,0))),"",INDEX('Policy Characteristics'!I:I,MATCH($C1535,'Policy Characteristics'!$C:$C,0)))</f>
        <v>% reduction in energy use</v>
      </c>
      <c r="P1535" s="363"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63" t="str">
        <f>IF(ISBLANK(INDEX('Policy Characteristics'!K:K,MATCH($C1535,'Policy Characteristics'!$C:$C,0))),"",INDEX('Policy Characteristics'!K:K,MATCH($C1535,'Policy Characteristics'!$C:$C,0)))</f>
        <v>industry-ag-main.html#eff-stds</v>
      </c>
      <c r="R1535" s="363" t="str">
        <f>IF(ISBLANK(INDEX('Policy Characteristics'!L:L,MATCH($C1535,'Policy Characteristics'!$C:$C,0))),"",INDEX('Policy Characteristics'!L:L,MATCH($C1535,'Policy Characteristics'!$C:$C,0)))</f>
        <v>industry-energy-efficiency-standards.html</v>
      </c>
    </row>
    <row r="1536" spans="1:18" s="363" customFormat="1" ht="19.95" customHeight="1">
      <c r="A1536" s="363" t="str">
        <f>IF(ISBLANK(INDEX('Policy Characteristics'!A:A,MATCH($C1536,'Policy Characteristics'!$C:$C,0))),"",INDEX('Policy Characteristics'!A:A,MATCH($C1536,'Policy Characteristics'!$C:$C,0)))</f>
        <v>Industry</v>
      </c>
      <c r="B1536" s="375" t="str">
        <f>IF(ISBLANK(INDEX('Policy Characteristics'!B:B,MATCH($C1536,'Policy Characteristics'!$C:$C,0))),"",INDEX('Policy Characteristics'!B:B,MATCH($C1536,'Policy Characteristics'!$C:$C,0)))</f>
        <v>Industry Energy Efficiency Standards</v>
      </c>
      <c r="C1536" s="363" t="str">
        <f t="shared" si="52"/>
        <v>Percentage Improvement in Eqpt Efficiency Standards above BAU</v>
      </c>
      <c r="D1536" s="356" t="s">
        <v>889</v>
      </c>
      <c r="E1536" s="255" t="s">
        <v>916</v>
      </c>
      <c r="F1536" t="s">
        <v>890</v>
      </c>
      <c r="G1536" s="255" t="s">
        <v>917</v>
      </c>
      <c r="H1536" s="18">
        <v>1179</v>
      </c>
      <c r="I1536" s="376" t="s">
        <v>741</v>
      </c>
      <c r="J1536" s="377" t="str">
        <f>IF(ISBLANK(INDEX('Policy Characteristics'!D:D,MATCH($C1536,'Policy Characteristics'!$C:$C,0))),"",INDEX('Policy Characteristics'!D:D,MATCH($C1536,'Policy Characteristics'!$C:$C,0)))</f>
        <v>Industry Energy Efficiency Standards</v>
      </c>
      <c r="K1536" s="363"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63" t="str">
        <f>IF(ISBLANK(INDEX('Policy Characteristics'!I:I,MATCH($C1536,'Policy Characteristics'!$C:$C,0))),"",INDEX('Policy Characteristics'!I:I,MATCH($C1536,'Policy Characteristics'!$C:$C,0)))</f>
        <v>% reduction in energy use</v>
      </c>
      <c r="P1536" s="363"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63" t="str">
        <f>IF(ISBLANK(INDEX('Policy Characteristics'!K:K,MATCH($C1536,'Policy Characteristics'!$C:$C,0))),"",INDEX('Policy Characteristics'!K:K,MATCH($C1536,'Policy Characteristics'!$C:$C,0)))</f>
        <v>industry-ag-main.html#eff-stds</v>
      </c>
      <c r="R1536" s="363" t="str">
        <f>IF(ISBLANK(INDEX('Policy Characteristics'!L:L,MATCH($C1536,'Policy Characteristics'!$C:$C,0))),"",INDEX('Policy Characteristics'!L:L,MATCH($C1536,'Policy Characteristics'!$C:$C,0)))</f>
        <v>industry-energy-efficiency-standards.html</v>
      </c>
    </row>
    <row r="1537" spans="1:18" s="363" customFormat="1" ht="19.95" customHeight="1">
      <c r="A1537" s="363" t="str">
        <f>IF(ISBLANK(INDEX('Policy Characteristics'!A:A,MATCH($C1537,'Policy Characteristics'!$C:$C,0))),"",INDEX('Policy Characteristics'!A:A,MATCH($C1537,'Policy Characteristics'!$C:$C,0)))</f>
        <v>Industry</v>
      </c>
      <c r="B1537" s="375" t="str">
        <f>IF(ISBLANK(INDEX('Policy Characteristics'!B:B,MATCH($C1537,'Policy Characteristics'!$C:$C,0))),"",INDEX('Policy Characteristics'!B:B,MATCH($C1537,'Policy Characteristics'!$C:$C,0)))</f>
        <v>Industry Energy Efficiency Standards</v>
      </c>
      <c r="C1537" s="363" t="str">
        <f t="shared" si="52"/>
        <v>Percentage Improvement in Eqpt Efficiency Standards above BAU</v>
      </c>
      <c r="D1537" s="356" t="s">
        <v>889</v>
      </c>
      <c r="E1537" s="255" t="s">
        <v>918</v>
      </c>
      <c r="F1537" t="s">
        <v>890</v>
      </c>
      <c r="G1537" s="255" t="s">
        <v>919</v>
      </c>
      <c r="H1537" s="18">
        <v>1180</v>
      </c>
      <c r="I1537" s="376" t="s">
        <v>731</v>
      </c>
      <c r="J1537" s="377" t="str">
        <f>IF(ISBLANK(INDEX('Policy Characteristics'!D:D,MATCH($C1537,'Policy Characteristics'!$C:$C,0))),"",INDEX('Policy Characteristics'!D:D,MATCH($C1537,'Policy Characteristics'!$C:$C,0)))</f>
        <v>Industry Energy Efficiency Standards</v>
      </c>
      <c r="K1537" s="363"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63" t="str">
        <f>IF(ISBLANK(INDEX('Policy Characteristics'!I:I,MATCH($C1537,'Policy Characteristics'!$C:$C,0))),"",INDEX('Policy Characteristics'!I:I,MATCH($C1537,'Policy Characteristics'!$C:$C,0)))</f>
        <v>% reduction in energy use</v>
      </c>
      <c r="P1537" s="363"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63" t="str">
        <f>IF(ISBLANK(INDEX('Policy Characteristics'!K:K,MATCH($C1537,'Policy Characteristics'!$C:$C,0))),"",INDEX('Policy Characteristics'!K:K,MATCH($C1537,'Policy Characteristics'!$C:$C,0)))</f>
        <v>industry-ag-main.html#eff-stds</v>
      </c>
      <c r="R1537" s="363" t="str">
        <f>IF(ISBLANK(INDEX('Policy Characteristics'!L:L,MATCH($C1537,'Policy Characteristics'!$C:$C,0))),"",INDEX('Policy Characteristics'!L:L,MATCH($C1537,'Policy Characteristics'!$C:$C,0)))</f>
        <v>industry-energy-efficiency-standards.html</v>
      </c>
    </row>
    <row r="1538" spans="1:18" s="363" customFormat="1" ht="19.95" customHeight="1">
      <c r="A1538" s="363" t="str">
        <f>IF(ISBLANK(INDEX('Policy Characteristics'!A:A,MATCH($C1538,'Policy Characteristics'!$C:$C,0))),"",INDEX('Policy Characteristics'!A:A,MATCH($C1538,'Policy Characteristics'!$C:$C,0)))</f>
        <v>Industry</v>
      </c>
      <c r="B1538" s="375" t="str">
        <f>IF(ISBLANK(INDEX('Policy Characteristics'!B:B,MATCH($C1538,'Policy Characteristics'!$C:$C,0))),"",INDEX('Policy Characteristics'!B:B,MATCH($C1538,'Policy Characteristics'!$C:$C,0)))</f>
        <v>Industry Energy Efficiency Standards</v>
      </c>
      <c r="C1538" s="363" t="str">
        <f t="shared" si="52"/>
        <v>Percentage Improvement in Eqpt Efficiency Standards above BAU</v>
      </c>
      <c r="D1538" s="356" t="s">
        <v>889</v>
      </c>
      <c r="E1538" s="255" t="s">
        <v>920</v>
      </c>
      <c r="F1538" t="s">
        <v>890</v>
      </c>
      <c r="G1538" s="255" t="s">
        <v>921</v>
      </c>
      <c r="H1538" s="18">
        <v>1181</v>
      </c>
      <c r="I1538" s="376" t="s">
        <v>741</v>
      </c>
      <c r="J1538" s="377" t="str">
        <f>IF(ISBLANK(INDEX('Policy Characteristics'!D:D,MATCH($C1538,'Policy Characteristics'!$C:$C,0))),"",INDEX('Policy Characteristics'!D:D,MATCH($C1538,'Policy Characteristics'!$C:$C,0)))</f>
        <v>Industry Energy Efficiency Standards</v>
      </c>
      <c r="K1538" s="363"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63" t="str">
        <f>IF(ISBLANK(INDEX('Policy Characteristics'!I:I,MATCH($C1538,'Policy Characteristics'!$C:$C,0))),"",INDEX('Policy Characteristics'!I:I,MATCH($C1538,'Policy Characteristics'!$C:$C,0)))</f>
        <v>% reduction in energy use</v>
      </c>
      <c r="P1538" s="363"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63" t="str">
        <f>IF(ISBLANK(INDEX('Policy Characteristics'!K:K,MATCH($C1538,'Policy Characteristics'!$C:$C,0))),"",INDEX('Policy Characteristics'!K:K,MATCH($C1538,'Policy Characteristics'!$C:$C,0)))</f>
        <v>industry-ag-main.html#eff-stds</v>
      </c>
      <c r="R1538" s="363" t="str">
        <f>IF(ISBLANK(INDEX('Policy Characteristics'!L:L,MATCH($C1538,'Policy Characteristics'!$C:$C,0))),"",INDEX('Policy Characteristics'!L:L,MATCH($C1538,'Policy Characteristics'!$C:$C,0)))</f>
        <v>industry-energy-efficiency-standards.html</v>
      </c>
    </row>
    <row r="1539" spans="1:18" s="363" customFormat="1" ht="19.95" customHeight="1">
      <c r="A1539" s="363" t="str">
        <f>IF(ISBLANK(INDEX('Policy Characteristics'!A:A,MATCH($C1539,'Policy Characteristics'!$C:$C,0))),"",INDEX('Policy Characteristics'!A:A,MATCH($C1539,'Policy Characteristics'!$C:$C,0)))</f>
        <v>Industry</v>
      </c>
      <c r="B1539" s="375" t="str">
        <f>IF(ISBLANK(INDEX('Policy Characteristics'!B:B,MATCH($C1539,'Policy Characteristics'!$C:$C,0))),"",INDEX('Policy Characteristics'!B:B,MATCH($C1539,'Policy Characteristics'!$C:$C,0)))</f>
        <v>Industry Energy Efficiency Standards</v>
      </c>
      <c r="C1539" s="363" t="str">
        <f t="shared" si="52"/>
        <v>Percentage Improvement in Eqpt Efficiency Standards above BAU</v>
      </c>
      <c r="D1539" s="356" t="s">
        <v>889</v>
      </c>
      <c r="E1539" s="255" t="s">
        <v>922</v>
      </c>
      <c r="F1539" t="s">
        <v>890</v>
      </c>
      <c r="G1539" s="255" t="s">
        <v>923</v>
      </c>
      <c r="H1539" s="18">
        <v>1182</v>
      </c>
      <c r="I1539" s="376" t="s">
        <v>741</v>
      </c>
      <c r="J1539" s="377" t="str">
        <f>IF(ISBLANK(INDEX('Policy Characteristics'!D:D,MATCH($C1539,'Policy Characteristics'!$C:$C,0))),"",INDEX('Policy Characteristics'!D:D,MATCH($C1539,'Policy Characteristics'!$C:$C,0)))</f>
        <v>Industry Energy Efficiency Standards</v>
      </c>
      <c r="K1539" s="363"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63" t="str">
        <f>IF(ISBLANK(INDEX('Policy Characteristics'!I:I,MATCH($C1539,'Policy Characteristics'!$C:$C,0))),"",INDEX('Policy Characteristics'!I:I,MATCH($C1539,'Policy Characteristics'!$C:$C,0)))</f>
        <v>% reduction in energy use</v>
      </c>
      <c r="P1539" s="363"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63" t="str">
        <f>IF(ISBLANK(INDEX('Policy Characteristics'!K:K,MATCH($C1539,'Policy Characteristics'!$C:$C,0))),"",INDEX('Policy Characteristics'!K:K,MATCH($C1539,'Policy Characteristics'!$C:$C,0)))</f>
        <v>industry-ag-main.html#eff-stds</v>
      </c>
      <c r="R1539" s="363" t="str">
        <f>IF(ISBLANK(INDEX('Policy Characteristics'!L:L,MATCH($C1539,'Policy Characteristics'!$C:$C,0))),"",INDEX('Policy Characteristics'!L:L,MATCH($C1539,'Policy Characteristics'!$C:$C,0)))</f>
        <v>industry-energy-efficiency-standards.html</v>
      </c>
    </row>
    <row r="1540" spans="1:18" s="363" customFormat="1" ht="19.95" customHeight="1">
      <c r="A1540" s="363" t="str">
        <f>IF(ISBLANK(INDEX('Policy Characteristics'!A:A,MATCH($C1540,'Policy Characteristics'!$C:$C,0))),"",INDEX('Policy Characteristics'!A:A,MATCH($C1540,'Policy Characteristics'!$C:$C,0)))</f>
        <v>Industry</v>
      </c>
      <c r="B1540" s="375" t="str">
        <f>IF(ISBLANK(INDEX('Policy Characteristics'!B:B,MATCH($C1540,'Policy Characteristics'!$C:$C,0))),"",INDEX('Policy Characteristics'!B:B,MATCH($C1540,'Policy Characteristics'!$C:$C,0)))</f>
        <v>Industry Energy Efficiency Standards</v>
      </c>
      <c r="C1540" s="363" t="str">
        <f t="shared" si="52"/>
        <v>Percentage Improvement in Eqpt Efficiency Standards above BAU</v>
      </c>
      <c r="D1540" s="356" t="s">
        <v>889</v>
      </c>
      <c r="E1540" s="255" t="s">
        <v>924</v>
      </c>
      <c r="F1540" t="s">
        <v>890</v>
      </c>
      <c r="G1540" s="255" t="s">
        <v>925</v>
      </c>
      <c r="H1540" s="18">
        <v>1183</v>
      </c>
      <c r="I1540" s="376" t="s">
        <v>741</v>
      </c>
      <c r="J1540" s="377" t="str">
        <f>IF(ISBLANK(INDEX('Policy Characteristics'!D:D,MATCH($C1540,'Policy Characteristics'!$C:$C,0))),"",INDEX('Policy Characteristics'!D:D,MATCH($C1540,'Policy Characteristics'!$C:$C,0)))</f>
        <v>Industry Energy Efficiency Standards</v>
      </c>
      <c r="K1540" s="363"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63" t="str">
        <f>IF(ISBLANK(INDEX('Policy Characteristics'!I:I,MATCH($C1540,'Policy Characteristics'!$C:$C,0))),"",INDEX('Policy Characteristics'!I:I,MATCH($C1540,'Policy Characteristics'!$C:$C,0)))</f>
        <v>% reduction in energy use</v>
      </c>
      <c r="P1540" s="363"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63" t="str">
        <f>IF(ISBLANK(INDEX('Policy Characteristics'!K:K,MATCH($C1540,'Policy Characteristics'!$C:$C,0))),"",INDEX('Policy Characteristics'!K:K,MATCH($C1540,'Policy Characteristics'!$C:$C,0)))</f>
        <v>industry-ag-main.html#eff-stds</v>
      </c>
      <c r="R1540" s="363" t="str">
        <f>IF(ISBLANK(INDEX('Policy Characteristics'!L:L,MATCH($C1540,'Policy Characteristics'!$C:$C,0))),"",INDEX('Policy Characteristics'!L:L,MATCH($C1540,'Policy Characteristics'!$C:$C,0)))</f>
        <v>industry-energy-efficiency-standards.html</v>
      </c>
    </row>
    <row r="1541" spans="1:18" s="363" customFormat="1" ht="19.95" customHeight="1">
      <c r="A1541" s="363" t="str">
        <f>IF(ISBLANK(INDEX('Policy Characteristics'!A:A,MATCH($C1541,'Policy Characteristics'!$C:$C,0))),"",INDEX('Policy Characteristics'!A:A,MATCH($C1541,'Policy Characteristics'!$C:$C,0)))</f>
        <v>Industry</v>
      </c>
      <c r="B1541" s="375" t="str">
        <f>IF(ISBLANK(INDEX('Policy Characteristics'!B:B,MATCH($C1541,'Policy Characteristics'!$C:$C,0))),"",INDEX('Policy Characteristics'!B:B,MATCH($C1541,'Policy Characteristics'!$C:$C,0)))</f>
        <v>Industry Energy Efficiency Standards</v>
      </c>
      <c r="C1541" s="363" t="str">
        <f t="shared" si="52"/>
        <v>Percentage Improvement in Eqpt Efficiency Standards above BAU</v>
      </c>
      <c r="D1541" s="356" t="s">
        <v>889</v>
      </c>
      <c r="E1541" s="255" t="s">
        <v>926</v>
      </c>
      <c r="F1541" t="s">
        <v>890</v>
      </c>
      <c r="G1541" s="255" t="s">
        <v>927</v>
      </c>
      <c r="H1541" s="18">
        <v>1184</v>
      </c>
      <c r="I1541" s="376" t="s">
        <v>741</v>
      </c>
      <c r="J1541" s="377" t="str">
        <f>IF(ISBLANK(INDEX('Policy Characteristics'!D:D,MATCH($C1541,'Policy Characteristics'!$C:$C,0))),"",INDEX('Policy Characteristics'!D:D,MATCH($C1541,'Policy Characteristics'!$C:$C,0)))</f>
        <v>Industry Energy Efficiency Standards</v>
      </c>
      <c r="K1541" s="363"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63" t="str">
        <f>IF(ISBLANK(INDEX('Policy Characteristics'!I:I,MATCH($C1541,'Policy Characteristics'!$C:$C,0))),"",INDEX('Policy Characteristics'!I:I,MATCH($C1541,'Policy Characteristics'!$C:$C,0)))</f>
        <v>% reduction in energy use</v>
      </c>
      <c r="P1541" s="363"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63" t="str">
        <f>IF(ISBLANK(INDEX('Policy Characteristics'!K:K,MATCH($C1541,'Policy Characteristics'!$C:$C,0))),"",INDEX('Policy Characteristics'!K:K,MATCH($C1541,'Policy Characteristics'!$C:$C,0)))</f>
        <v>industry-ag-main.html#eff-stds</v>
      </c>
      <c r="R1541" s="363" t="str">
        <f>IF(ISBLANK(INDEX('Policy Characteristics'!L:L,MATCH($C1541,'Policy Characteristics'!$C:$C,0))),"",INDEX('Policy Characteristics'!L:L,MATCH($C1541,'Policy Characteristics'!$C:$C,0)))</f>
        <v>industry-energy-efficiency-standards.html</v>
      </c>
    </row>
    <row r="1542" spans="1:18" s="363" customFormat="1" ht="19.95" customHeight="1">
      <c r="A1542" s="363" t="str">
        <f>IF(ISBLANK(INDEX('Policy Characteristics'!A:A,MATCH($C1542,'Policy Characteristics'!$C:$C,0))),"",INDEX('Policy Characteristics'!A:A,MATCH($C1542,'Policy Characteristics'!$C:$C,0)))</f>
        <v>Industry</v>
      </c>
      <c r="B1542" s="375" t="str">
        <f>IF(ISBLANK(INDEX('Policy Characteristics'!B:B,MATCH($C1542,'Policy Characteristics'!$C:$C,0))),"",INDEX('Policy Characteristics'!B:B,MATCH($C1542,'Policy Characteristics'!$C:$C,0)))</f>
        <v>Industry Energy Efficiency Standards</v>
      </c>
      <c r="C1542" s="363" t="str">
        <f t="shared" si="52"/>
        <v>Percentage Improvement in Eqpt Efficiency Standards above BAU</v>
      </c>
      <c r="D1542" s="356" t="s">
        <v>889</v>
      </c>
      <c r="E1542" s="255" t="s">
        <v>928</v>
      </c>
      <c r="F1542" t="s">
        <v>890</v>
      </c>
      <c r="G1542" s="255" t="s">
        <v>929</v>
      </c>
      <c r="H1542" s="18">
        <v>1185</v>
      </c>
      <c r="I1542" s="376" t="s">
        <v>741</v>
      </c>
      <c r="J1542" s="377" t="str">
        <f>IF(ISBLANK(INDEX('Policy Characteristics'!D:D,MATCH($C1542,'Policy Characteristics'!$C:$C,0))),"",INDEX('Policy Characteristics'!D:D,MATCH($C1542,'Policy Characteristics'!$C:$C,0)))</f>
        <v>Industry Energy Efficiency Standards</v>
      </c>
      <c r="K1542" s="363"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63" t="str">
        <f>IF(ISBLANK(INDEX('Policy Characteristics'!I:I,MATCH($C1542,'Policy Characteristics'!$C:$C,0))),"",INDEX('Policy Characteristics'!I:I,MATCH($C1542,'Policy Characteristics'!$C:$C,0)))</f>
        <v>% reduction in energy use</v>
      </c>
      <c r="P1542" s="363"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63" t="str">
        <f>IF(ISBLANK(INDEX('Policy Characteristics'!K:K,MATCH($C1542,'Policy Characteristics'!$C:$C,0))),"",INDEX('Policy Characteristics'!K:K,MATCH($C1542,'Policy Characteristics'!$C:$C,0)))</f>
        <v>industry-ag-main.html#eff-stds</v>
      </c>
      <c r="R1542" s="363" t="str">
        <f>IF(ISBLANK(INDEX('Policy Characteristics'!L:L,MATCH($C1542,'Policy Characteristics'!$C:$C,0))),"",INDEX('Policy Characteristics'!L:L,MATCH($C1542,'Policy Characteristics'!$C:$C,0)))</f>
        <v>industry-energy-efficiency-standards.html</v>
      </c>
    </row>
    <row r="1543" spans="1:18" s="363" customFormat="1" ht="19.95" customHeight="1">
      <c r="A1543" s="363" t="str">
        <f>IF(ISBLANK(INDEX('Policy Characteristics'!A:A,MATCH($C1543,'Policy Characteristics'!$C:$C,0))),"",INDEX('Policy Characteristics'!A:A,MATCH($C1543,'Policy Characteristics'!$C:$C,0)))</f>
        <v>Industry</v>
      </c>
      <c r="B1543" s="375" t="str">
        <f>IF(ISBLANK(INDEX('Policy Characteristics'!B:B,MATCH($C1543,'Policy Characteristics'!$C:$C,0))),"",INDEX('Policy Characteristics'!B:B,MATCH($C1543,'Policy Characteristics'!$C:$C,0)))</f>
        <v>Industry Energy Efficiency Standards</v>
      </c>
      <c r="C1543" s="363" t="str">
        <f t="shared" si="52"/>
        <v>Percentage Improvement in Eqpt Efficiency Standards above BAU</v>
      </c>
      <c r="D1543" s="356" t="s">
        <v>889</v>
      </c>
      <c r="E1543" s="255" t="s">
        <v>930</v>
      </c>
      <c r="F1543" t="s">
        <v>890</v>
      </c>
      <c r="G1543" s="255" t="s">
        <v>931</v>
      </c>
      <c r="H1543" s="18">
        <v>1186</v>
      </c>
      <c r="I1543" s="376" t="s">
        <v>741</v>
      </c>
      <c r="J1543" s="377" t="str">
        <f>IF(ISBLANK(INDEX('Policy Characteristics'!D:D,MATCH($C1543,'Policy Characteristics'!$C:$C,0))),"",INDEX('Policy Characteristics'!D:D,MATCH($C1543,'Policy Characteristics'!$C:$C,0)))</f>
        <v>Industry Energy Efficiency Standards</v>
      </c>
      <c r="K1543" s="363"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63" t="str">
        <f>IF(ISBLANK(INDEX('Policy Characteristics'!I:I,MATCH($C1543,'Policy Characteristics'!$C:$C,0))),"",INDEX('Policy Characteristics'!I:I,MATCH($C1543,'Policy Characteristics'!$C:$C,0)))</f>
        <v>% reduction in energy use</v>
      </c>
      <c r="P1543" s="363"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63" t="str">
        <f>IF(ISBLANK(INDEX('Policy Characteristics'!K:K,MATCH($C1543,'Policy Characteristics'!$C:$C,0))),"",INDEX('Policy Characteristics'!K:K,MATCH($C1543,'Policy Characteristics'!$C:$C,0)))</f>
        <v>industry-ag-main.html#eff-stds</v>
      </c>
      <c r="R1543" s="363" t="str">
        <f>IF(ISBLANK(INDEX('Policy Characteristics'!L:L,MATCH($C1543,'Policy Characteristics'!$C:$C,0))),"",INDEX('Policy Characteristics'!L:L,MATCH($C1543,'Policy Characteristics'!$C:$C,0)))</f>
        <v>industry-energy-efficiency-standards.html</v>
      </c>
    </row>
    <row r="1544" spans="1:18" s="363" customFormat="1" ht="19.95" customHeight="1">
      <c r="A1544" s="363" t="str">
        <f>IF(ISBLANK(INDEX('Policy Characteristics'!A:A,MATCH($C1544,'Policy Characteristics'!$C:$C,0))),"",INDEX('Policy Characteristics'!A:A,MATCH($C1544,'Policy Characteristics'!$C:$C,0)))</f>
        <v>Industry</v>
      </c>
      <c r="B1544" s="375" t="str">
        <f>IF(ISBLANK(INDEX('Policy Characteristics'!B:B,MATCH($C1544,'Policy Characteristics'!$C:$C,0))),"",INDEX('Policy Characteristics'!B:B,MATCH($C1544,'Policy Characteristics'!$C:$C,0)))</f>
        <v>Industry Energy Efficiency Standards</v>
      </c>
      <c r="C1544" s="363" t="str">
        <f t="shared" si="52"/>
        <v>Percentage Improvement in Eqpt Efficiency Standards above BAU</v>
      </c>
      <c r="D1544" s="356" t="s">
        <v>889</v>
      </c>
      <c r="E1544" s="255" t="s">
        <v>932</v>
      </c>
      <c r="F1544" t="s">
        <v>890</v>
      </c>
      <c r="G1544" s="255" t="s">
        <v>933</v>
      </c>
      <c r="H1544" s="18">
        <v>1187</v>
      </c>
      <c r="I1544" s="376" t="s">
        <v>741</v>
      </c>
      <c r="J1544" s="377" t="str">
        <f>IF(ISBLANK(INDEX('Policy Characteristics'!D:D,MATCH($C1544,'Policy Characteristics'!$C:$C,0))),"",INDEX('Policy Characteristics'!D:D,MATCH($C1544,'Policy Characteristics'!$C:$C,0)))</f>
        <v>Industry Energy Efficiency Standards</v>
      </c>
      <c r="K1544" s="363"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63" t="str">
        <f>IF(ISBLANK(INDEX('Policy Characteristics'!I:I,MATCH($C1544,'Policy Characteristics'!$C:$C,0))),"",INDEX('Policy Characteristics'!I:I,MATCH($C1544,'Policy Characteristics'!$C:$C,0)))</f>
        <v>% reduction in energy use</v>
      </c>
      <c r="P1544" s="363"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63" t="str">
        <f>IF(ISBLANK(INDEX('Policy Characteristics'!K:K,MATCH($C1544,'Policy Characteristics'!$C:$C,0))),"",INDEX('Policy Characteristics'!K:K,MATCH($C1544,'Policy Characteristics'!$C:$C,0)))</f>
        <v>industry-ag-main.html#eff-stds</v>
      </c>
      <c r="R1544" s="363" t="str">
        <f>IF(ISBLANK(INDEX('Policy Characteristics'!L:L,MATCH($C1544,'Policy Characteristics'!$C:$C,0))),"",INDEX('Policy Characteristics'!L:L,MATCH($C1544,'Policy Characteristics'!$C:$C,0)))</f>
        <v>industry-energy-efficiency-standards.html</v>
      </c>
    </row>
    <row r="1545" spans="1:18" s="363" customFormat="1" ht="19.95" customHeight="1">
      <c r="A1545" s="363" t="str">
        <f>IF(ISBLANK(INDEX('Policy Characteristics'!A:A,MATCH($C1545,'Policy Characteristics'!$C:$C,0))),"",INDEX('Policy Characteristics'!A:A,MATCH($C1545,'Policy Characteristics'!$C:$C,0)))</f>
        <v>Industry</v>
      </c>
      <c r="B1545" s="375" t="str">
        <f>IF(ISBLANK(INDEX('Policy Characteristics'!B:B,MATCH($C1545,'Policy Characteristics'!$C:$C,0))),"",INDEX('Policy Characteristics'!B:B,MATCH($C1545,'Policy Characteristics'!$C:$C,0)))</f>
        <v>Industry Energy Efficiency Standards</v>
      </c>
      <c r="C1545" s="363" t="str">
        <f t="shared" si="52"/>
        <v>Percentage Improvement in Eqpt Efficiency Standards above BAU</v>
      </c>
      <c r="D1545" s="356" t="s">
        <v>891</v>
      </c>
      <c r="E1545" s="255" t="s">
        <v>914</v>
      </c>
      <c r="F1545" t="s">
        <v>892</v>
      </c>
      <c r="G1545" s="255" t="s">
        <v>915</v>
      </c>
      <c r="H1545" s="18">
        <v>1188</v>
      </c>
      <c r="I1545" s="376" t="s">
        <v>731</v>
      </c>
      <c r="J1545" s="377" t="str">
        <f>IF(ISBLANK(INDEX('Policy Characteristics'!D:D,MATCH($C1545,'Policy Characteristics'!$C:$C,0))),"",INDEX('Policy Characteristics'!D:D,MATCH($C1545,'Policy Characteristics'!$C:$C,0)))</f>
        <v>Industry Energy Efficiency Standards</v>
      </c>
      <c r="K1545" s="363"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63" t="str">
        <f>IF(ISBLANK(INDEX('Policy Characteristics'!I:I,MATCH($C1545,'Policy Characteristics'!$C:$C,0))),"",INDEX('Policy Characteristics'!I:I,MATCH($C1545,'Policy Characteristics'!$C:$C,0)))</f>
        <v>% reduction in energy use</v>
      </c>
      <c r="P1545" s="363"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63" t="str">
        <f>IF(ISBLANK(INDEX('Policy Characteristics'!K:K,MATCH($C1545,'Policy Characteristics'!$C:$C,0))),"",INDEX('Policy Characteristics'!K:K,MATCH($C1545,'Policy Characteristics'!$C:$C,0)))</f>
        <v>industry-ag-main.html#eff-stds</v>
      </c>
      <c r="R1545" s="363" t="str">
        <f>IF(ISBLANK(INDEX('Policy Characteristics'!L:L,MATCH($C1545,'Policy Characteristics'!$C:$C,0))),"",INDEX('Policy Characteristics'!L:L,MATCH($C1545,'Policy Characteristics'!$C:$C,0)))</f>
        <v>industry-energy-efficiency-standards.html</v>
      </c>
    </row>
    <row r="1546" spans="1:18" s="363" customFormat="1" ht="19.95" customHeight="1">
      <c r="A1546" s="363" t="str">
        <f>IF(ISBLANK(INDEX('Policy Characteristics'!A:A,MATCH($C1546,'Policy Characteristics'!$C:$C,0))),"",INDEX('Policy Characteristics'!A:A,MATCH($C1546,'Policy Characteristics'!$C:$C,0)))</f>
        <v>Industry</v>
      </c>
      <c r="B1546" s="375" t="str">
        <f>IF(ISBLANK(INDEX('Policy Characteristics'!B:B,MATCH($C1546,'Policy Characteristics'!$C:$C,0))),"",INDEX('Policy Characteristics'!B:B,MATCH($C1546,'Policy Characteristics'!$C:$C,0)))</f>
        <v>Industry Energy Efficiency Standards</v>
      </c>
      <c r="C1546" s="363" t="str">
        <f t="shared" si="52"/>
        <v>Percentage Improvement in Eqpt Efficiency Standards above BAU</v>
      </c>
      <c r="D1546" s="356" t="s">
        <v>891</v>
      </c>
      <c r="E1546" s="255" t="s">
        <v>916</v>
      </c>
      <c r="F1546" t="s">
        <v>892</v>
      </c>
      <c r="G1546" s="255" t="s">
        <v>917</v>
      </c>
      <c r="H1546" s="18">
        <v>1189</v>
      </c>
      <c r="I1546" s="376" t="s">
        <v>741</v>
      </c>
      <c r="J1546" s="377" t="str">
        <f>IF(ISBLANK(INDEX('Policy Characteristics'!D:D,MATCH($C1546,'Policy Characteristics'!$C:$C,0))),"",INDEX('Policy Characteristics'!D:D,MATCH($C1546,'Policy Characteristics'!$C:$C,0)))</f>
        <v>Industry Energy Efficiency Standards</v>
      </c>
      <c r="K1546" s="363"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63" t="str">
        <f>IF(ISBLANK(INDEX('Policy Characteristics'!I:I,MATCH($C1546,'Policy Characteristics'!$C:$C,0))),"",INDEX('Policy Characteristics'!I:I,MATCH($C1546,'Policy Characteristics'!$C:$C,0)))</f>
        <v>% reduction in energy use</v>
      </c>
      <c r="P1546" s="363"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63" t="str">
        <f>IF(ISBLANK(INDEX('Policy Characteristics'!K:K,MATCH($C1546,'Policy Characteristics'!$C:$C,0))),"",INDEX('Policy Characteristics'!K:K,MATCH($C1546,'Policy Characteristics'!$C:$C,0)))</f>
        <v>industry-ag-main.html#eff-stds</v>
      </c>
      <c r="R1546" s="363" t="str">
        <f>IF(ISBLANK(INDEX('Policy Characteristics'!L:L,MATCH($C1546,'Policy Characteristics'!$C:$C,0))),"",INDEX('Policy Characteristics'!L:L,MATCH($C1546,'Policy Characteristics'!$C:$C,0)))</f>
        <v>industry-energy-efficiency-standards.html</v>
      </c>
    </row>
    <row r="1547" spans="1:18" s="363" customFormat="1" ht="19.95" customHeight="1">
      <c r="A1547" s="363" t="str">
        <f>IF(ISBLANK(INDEX('Policy Characteristics'!A:A,MATCH($C1547,'Policy Characteristics'!$C:$C,0))),"",INDEX('Policy Characteristics'!A:A,MATCH($C1547,'Policy Characteristics'!$C:$C,0)))</f>
        <v>Industry</v>
      </c>
      <c r="B1547" s="375" t="str">
        <f>IF(ISBLANK(INDEX('Policy Characteristics'!B:B,MATCH($C1547,'Policy Characteristics'!$C:$C,0))),"",INDEX('Policy Characteristics'!B:B,MATCH($C1547,'Policy Characteristics'!$C:$C,0)))</f>
        <v>Industry Energy Efficiency Standards</v>
      </c>
      <c r="C1547" s="363" t="str">
        <f t="shared" si="52"/>
        <v>Percentage Improvement in Eqpt Efficiency Standards above BAU</v>
      </c>
      <c r="D1547" s="356" t="s">
        <v>891</v>
      </c>
      <c r="E1547" s="255" t="s">
        <v>918</v>
      </c>
      <c r="F1547" t="s">
        <v>892</v>
      </c>
      <c r="G1547" s="255" t="s">
        <v>919</v>
      </c>
      <c r="H1547" s="18">
        <v>1190</v>
      </c>
      <c r="I1547" s="376" t="s">
        <v>741</v>
      </c>
      <c r="J1547" s="377" t="str">
        <f>IF(ISBLANK(INDEX('Policy Characteristics'!D:D,MATCH($C1547,'Policy Characteristics'!$C:$C,0))),"",INDEX('Policy Characteristics'!D:D,MATCH($C1547,'Policy Characteristics'!$C:$C,0)))</f>
        <v>Industry Energy Efficiency Standards</v>
      </c>
      <c r="K1547" s="363"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63" t="str">
        <f>IF(ISBLANK(INDEX('Policy Characteristics'!I:I,MATCH($C1547,'Policy Characteristics'!$C:$C,0))),"",INDEX('Policy Characteristics'!I:I,MATCH($C1547,'Policy Characteristics'!$C:$C,0)))</f>
        <v>% reduction in energy use</v>
      </c>
      <c r="P1547" s="363"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63" t="str">
        <f>IF(ISBLANK(INDEX('Policy Characteristics'!K:K,MATCH($C1547,'Policy Characteristics'!$C:$C,0))),"",INDEX('Policy Characteristics'!K:K,MATCH($C1547,'Policy Characteristics'!$C:$C,0)))</f>
        <v>industry-ag-main.html#eff-stds</v>
      </c>
      <c r="R1547" s="363" t="str">
        <f>IF(ISBLANK(INDEX('Policy Characteristics'!L:L,MATCH($C1547,'Policy Characteristics'!$C:$C,0))),"",INDEX('Policy Characteristics'!L:L,MATCH($C1547,'Policy Characteristics'!$C:$C,0)))</f>
        <v>industry-energy-efficiency-standards.html</v>
      </c>
    </row>
    <row r="1548" spans="1:18" s="363" customFormat="1" ht="19.95" customHeight="1">
      <c r="A1548" s="363" t="str">
        <f>IF(ISBLANK(INDEX('Policy Characteristics'!A:A,MATCH($C1548,'Policy Characteristics'!$C:$C,0))),"",INDEX('Policy Characteristics'!A:A,MATCH($C1548,'Policy Characteristics'!$C:$C,0)))</f>
        <v>Industry</v>
      </c>
      <c r="B1548" s="375" t="str">
        <f>IF(ISBLANK(INDEX('Policy Characteristics'!B:B,MATCH($C1548,'Policy Characteristics'!$C:$C,0))),"",INDEX('Policy Characteristics'!B:B,MATCH($C1548,'Policy Characteristics'!$C:$C,0)))</f>
        <v>Industry Energy Efficiency Standards</v>
      </c>
      <c r="C1548" s="363" t="str">
        <f t="shared" si="52"/>
        <v>Percentage Improvement in Eqpt Efficiency Standards above BAU</v>
      </c>
      <c r="D1548" s="356" t="s">
        <v>891</v>
      </c>
      <c r="E1548" s="255" t="s">
        <v>920</v>
      </c>
      <c r="F1548" t="s">
        <v>892</v>
      </c>
      <c r="G1548" s="255" t="s">
        <v>921</v>
      </c>
      <c r="H1548" s="18">
        <v>1191</v>
      </c>
      <c r="I1548" s="376" t="s">
        <v>741</v>
      </c>
      <c r="J1548" s="377" t="str">
        <f>IF(ISBLANK(INDEX('Policy Characteristics'!D:D,MATCH($C1548,'Policy Characteristics'!$C:$C,0))),"",INDEX('Policy Characteristics'!D:D,MATCH($C1548,'Policy Characteristics'!$C:$C,0)))</f>
        <v>Industry Energy Efficiency Standards</v>
      </c>
      <c r="K1548" s="363"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63" t="str">
        <f>IF(ISBLANK(INDEX('Policy Characteristics'!I:I,MATCH($C1548,'Policy Characteristics'!$C:$C,0))),"",INDEX('Policy Characteristics'!I:I,MATCH($C1548,'Policy Characteristics'!$C:$C,0)))</f>
        <v>% reduction in energy use</v>
      </c>
      <c r="P1548" s="363"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63" t="str">
        <f>IF(ISBLANK(INDEX('Policy Characteristics'!K:K,MATCH($C1548,'Policy Characteristics'!$C:$C,0))),"",INDEX('Policy Characteristics'!K:K,MATCH($C1548,'Policy Characteristics'!$C:$C,0)))</f>
        <v>industry-ag-main.html#eff-stds</v>
      </c>
      <c r="R1548" s="363" t="str">
        <f>IF(ISBLANK(INDEX('Policy Characteristics'!L:L,MATCH($C1548,'Policy Characteristics'!$C:$C,0))),"",INDEX('Policy Characteristics'!L:L,MATCH($C1548,'Policy Characteristics'!$C:$C,0)))</f>
        <v>industry-energy-efficiency-standards.html</v>
      </c>
    </row>
    <row r="1549" spans="1:18" s="363" customFormat="1" ht="19.95" customHeight="1">
      <c r="A1549" s="363" t="str">
        <f>IF(ISBLANK(INDEX('Policy Characteristics'!A:A,MATCH($C1549,'Policy Characteristics'!$C:$C,0))),"",INDEX('Policy Characteristics'!A:A,MATCH($C1549,'Policy Characteristics'!$C:$C,0)))</f>
        <v>Industry</v>
      </c>
      <c r="B1549" s="375" t="str">
        <f>IF(ISBLANK(INDEX('Policy Characteristics'!B:B,MATCH($C1549,'Policy Characteristics'!$C:$C,0))),"",INDEX('Policy Characteristics'!B:B,MATCH($C1549,'Policy Characteristics'!$C:$C,0)))</f>
        <v>Industry Energy Efficiency Standards</v>
      </c>
      <c r="C1549" s="363" t="str">
        <f t="shared" si="52"/>
        <v>Percentage Improvement in Eqpt Efficiency Standards above BAU</v>
      </c>
      <c r="D1549" s="356" t="s">
        <v>891</v>
      </c>
      <c r="E1549" s="255" t="s">
        <v>922</v>
      </c>
      <c r="F1549" t="s">
        <v>892</v>
      </c>
      <c r="G1549" s="255" t="s">
        <v>923</v>
      </c>
      <c r="H1549" s="18">
        <v>1192</v>
      </c>
      <c r="I1549" s="376" t="s">
        <v>741</v>
      </c>
      <c r="J1549" s="377" t="str">
        <f>IF(ISBLANK(INDEX('Policy Characteristics'!D:D,MATCH($C1549,'Policy Characteristics'!$C:$C,0))),"",INDEX('Policy Characteristics'!D:D,MATCH($C1549,'Policy Characteristics'!$C:$C,0)))</f>
        <v>Industry Energy Efficiency Standards</v>
      </c>
      <c r="K1549" s="363"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63" t="str">
        <f>IF(ISBLANK(INDEX('Policy Characteristics'!I:I,MATCH($C1549,'Policy Characteristics'!$C:$C,0))),"",INDEX('Policy Characteristics'!I:I,MATCH($C1549,'Policy Characteristics'!$C:$C,0)))</f>
        <v>% reduction in energy use</v>
      </c>
      <c r="P1549" s="363"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63" t="str">
        <f>IF(ISBLANK(INDEX('Policy Characteristics'!K:K,MATCH($C1549,'Policy Characteristics'!$C:$C,0))),"",INDEX('Policy Characteristics'!K:K,MATCH($C1549,'Policy Characteristics'!$C:$C,0)))</f>
        <v>industry-ag-main.html#eff-stds</v>
      </c>
      <c r="R1549" s="363" t="str">
        <f>IF(ISBLANK(INDEX('Policy Characteristics'!L:L,MATCH($C1549,'Policy Characteristics'!$C:$C,0))),"",INDEX('Policy Characteristics'!L:L,MATCH($C1549,'Policy Characteristics'!$C:$C,0)))</f>
        <v>industry-energy-efficiency-standards.html</v>
      </c>
    </row>
    <row r="1550" spans="1:18" s="363" customFormat="1" ht="19.95" customHeight="1">
      <c r="A1550" s="363" t="str">
        <f>IF(ISBLANK(INDEX('Policy Characteristics'!A:A,MATCH($C1550,'Policy Characteristics'!$C:$C,0))),"",INDEX('Policy Characteristics'!A:A,MATCH($C1550,'Policy Characteristics'!$C:$C,0)))</f>
        <v>Industry</v>
      </c>
      <c r="B1550" s="375" t="str">
        <f>IF(ISBLANK(INDEX('Policy Characteristics'!B:B,MATCH($C1550,'Policy Characteristics'!$C:$C,0))),"",INDEX('Policy Characteristics'!B:B,MATCH($C1550,'Policy Characteristics'!$C:$C,0)))</f>
        <v>Industry Energy Efficiency Standards</v>
      </c>
      <c r="C1550" s="363" t="str">
        <f t="shared" si="52"/>
        <v>Percentage Improvement in Eqpt Efficiency Standards above BAU</v>
      </c>
      <c r="D1550" s="356" t="s">
        <v>891</v>
      </c>
      <c r="E1550" s="255" t="s">
        <v>924</v>
      </c>
      <c r="F1550" t="s">
        <v>892</v>
      </c>
      <c r="G1550" s="255" t="s">
        <v>925</v>
      </c>
      <c r="H1550" s="18">
        <v>1193</v>
      </c>
      <c r="I1550" s="376" t="s">
        <v>741</v>
      </c>
      <c r="J1550" s="377" t="str">
        <f>IF(ISBLANK(INDEX('Policy Characteristics'!D:D,MATCH($C1550,'Policy Characteristics'!$C:$C,0))),"",INDEX('Policy Characteristics'!D:D,MATCH($C1550,'Policy Characteristics'!$C:$C,0)))</f>
        <v>Industry Energy Efficiency Standards</v>
      </c>
      <c r="K1550" s="363"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63" t="str">
        <f>IF(ISBLANK(INDEX('Policy Characteristics'!I:I,MATCH($C1550,'Policy Characteristics'!$C:$C,0))),"",INDEX('Policy Characteristics'!I:I,MATCH($C1550,'Policy Characteristics'!$C:$C,0)))</f>
        <v>% reduction in energy use</v>
      </c>
      <c r="P1550" s="363"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63" t="str">
        <f>IF(ISBLANK(INDEX('Policy Characteristics'!K:K,MATCH($C1550,'Policy Characteristics'!$C:$C,0))),"",INDEX('Policy Characteristics'!K:K,MATCH($C1550,'Policy Characteristics'!$C:$C,0)))</f>
        <v>industry-ag-main.html#eff-stds</v>
      </c>
      <c r="R1550" s="363" t="str">
        <f>IF(ISBLANK(INDEX('Policy Characteristics'!L:L,MATCH($C1550,'Policy Characteristics'!$C:$C,0))),"",INDEX('Policy Characteristics'!L:L,MATCH($C1550,'Policy Characteristics'!$C:$C,0)))</f>
        <v>industry-energy-efficiency-standards.html</v>
      </c>
    </row>
    <row r="1551" spans="1:18" s="363" customFormat="1" ht="19.95" customHeight="1">
      <c r="A1551" s="363" t="str">
        <f>IF(ISBLANK(INDEX('Policy Characteristics'!A:A,MATCH($C1551,'Policy Characteristics'!$C:$C,0))),"",INDEX('Policy Characteristics'!A:A,MATCH($C1551,'Policy Characteristics'!$C:$C,0)))</f>
        <v>Industry</v>
      </c>
      <c r="B1551" s="375" t="str">
        <f>IF(ISBLANK(INDEX('Policy Characteristics'!B:B,MATCH($C1551,'Policy Characteristics'!$C:$C,0))),"",INDEX('Policy Characteristics'!B:B,MATCH($C1551,'Policy Characteristics'!$C:$C,0)))</f>
        <v>Industry Energy Efficiency Standards</v>
      </c>
      <c r="C1551" s="363" t="str">
        <f t="shared" si="52"/>
        <v>Percentage Improvement in Eqpt Efficiency Standards above BAU</v>
      </c>
      <c r="D1551" s="356" t="s">
        <v>891</v>
      </c>
      <c r="E1551" s="255" t="s">
        <v>926</v>
      </c>
      <c r="F1551" t="s">
        <v>892</v>
      </c>
      <c r="G1551" s="255" t="s">
        <v>927</v>
      </c>
      <c r="H1551" s="18">
        <v>1194</v>
      </c>
      <c r="I1551" s="376" t="s">
        <v>741</v>
      </c>
      <c r="J1551" s="377" t="str">
        <f>IF(ISBLANK(INDEX('Policy Characteristics'!D:D,MATCH($C1551,'Policy Characteristics'!$C:$C,0))),"",INDEX('Policy Characteristics'!D:D,MATCH($C1551,'Policy Characteristics'!$C:$C,0)))</f>
        <v>Industry Energy Efficiency Standards</v>
      </c>
      <c r="K1551" s="363"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63" t="str">
        <f>IF(ISBLANK(INDEX('Policy Characteristics'!I:I,MATCH($C1551,'Policy Characteristics'!$C:$C,0))),"",INDEX('Policy Characteristics'!I:I,MATCH($C1551,'Policy Characteristics'!$C:$C,0)))</f>
        <v>% reduction in energy use</v>
      </c>
      <c r="P1551" s="363"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63" t="str">
        <f>IF(ISBLANK(INDEX('Policy Characteristics'!K:K,MATCH($C1551,'Policy Characteristics'!$C:$C,0))),"",INDEX('Policy Characteristics'!K:K,MATCH($C1551,'Policy Characteristics'!$C:$C,0)))</f>
        <v>industry-ag-main.html#eff-stds</v>
      </c>
      <c r="R1551" s="363" t="str">
        <f>IF(ISBLANK(INDEX('Policy Characteristics'!L:L,MATCH($C1551,'Policy Characteristics'!$C:$C,0))),"",INDEX('Policy Characteristics'!L:L,MATCH($C1551,'Policy Characteristics'!$C:$C,0)))</f>
        <v>industry-energy-efficiency-standards.html</v>
      </c>
    </row>
    <row r="1552" spans="1:18" s="363" customFormat="1" ht="19.95" customHeight="1">
      <c r="A1552" s="363" t="str">
        <f>IF(ISBLANK(INDEX('Policy Characteristics'!A:A,MATCH($C1552,'Policy Characteristics'!$C:$C,0))),"",INDEX('Policy Characteristics'!A:A,MATCH($C1552,'Policy Characteristics'!$C:$C,0)))</f>
        <v>Industry</v>
      </c>
      <c r="B1552" s="375" t="str">
        <f>IF(ISBLANK(INDEX('Policy Characteristics'!B:B,MATCH($C1552,'Policy Characteristics'!$C:$C,0))),"",INDEX('Policy Characteristics'!B:B,MATCH($C1552,'Policy Characteristics'!$C:$C,0)))</f>
        <v>Industry Energy Efficiency Standards</v>
      </c>
      <c r="C1552" s="363" t="str">
        <f t="shared" si="52"/>
        <v>Percentage Improvement in Eqpt Efficiency Standards above BAU</v>
      </c>
      <c r="D1552" s="356" t="s">
        <v>891</v>
      </c>
      <c r="E1552" s="255" t="s">
        <v>928</v>
      </c>
      <c r="F1552" t="s">
        <v>892</v>
      </c>
      <c r="G1552" s="255" t="s">
        <v>929</v>
      </c>
      <c r="H1552" s="18">
        <v>1195</v>
      </c>
      <c r="I1552" s="376" t="s">
        <v>741</v>
      </c>
      <c r="J1552" s="377" t="str">
        <f>IF(ISBLANK(INDEX('Policy Characteristics'!D:D,MATCH($C1552,'Policy Characteristics'!$C:$C,0))),"",INDEX('Policy Characteristics'!D:D,MATCH($C1552,'Policy Characteristics'!$C:$C,0)))</f>
        <v>Industry Energy Efficiency Standards</v>
      </c>
      <c r="K1552" s="363"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63" t="str">
        <f>IF(ISBLANK(INDEX('Policy Characteristics'!I:I,MATCH($C1552,'Policy Characteristics'!$C:$C,0))),"",INDEX('Policy Characteristics'!I:I,MATCH($C1552,'Policy Characteristics'!$C:$C,0)))</f>
        <v>% reduction in energy use</v>
      </c>
      <c r="P1552" s="363"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63" t="str">
        <f>IF(ISBLANK(INDEX('Policy Characteristics'!K:K,MATCH($C1552,'Policy Characteristics'!$C:$C,0))),"",INDEX('Policy Characteristics'!K:K,MATCH($C1552,'Policy Characteristics'!$C:$C,0)))</f>
        <v>industry-ag-main.html#eff-stds</v>
      </c>
      <c r="R1552" s="363" t="str">
        <f>IF(ISBLANK(INDEX('Policy Characteristics'!L:L,MATCH($C1552,'Policy Characteristics'!$C:$C,0))),"",INDEX('Policy Characteristics'!L:L,MATCH($C1552,'Policy Characteristics'!$C:$C,0)))</f>
        <v>industry-energy-efficiency-standards.html</v>
      </c>
    </row>
    <row r="1553" spans="1:18" s="363" customFormat="1" ht="19.95" customHeight="1">
      <c r="A1553" s="363" t="str">
        <f>IF(ISBLANK(INDEX('Policy Characteristics'!A:A,MATCH($C1553,'Policy Characteristics'!$C:$C,0))),"",INDEX('Policy Characteristics'!A:A,MATCH($C1553,'Policy Characteristics'!$C:$C,0)))</f>
        <v>Industry</v>
      </c>
      <c r="B1553" s="375" t="str">
        <f>IF(ISBLANK(INDEX('Policy Characteristics'!B:B,MATCH($C1553,'Policy Characteristics'!$C:$C,0))),"",INDEX('Policy Characteristics'!B:B,MATCH($C1553,'Policy Characteristics'!$C:$C,0)))</f>
        <v>Industry Energy Efficiency Standards</v>
      </c>
      <c r="C1553" s="363" t="str">
        <f t="shared" si="52"/>
        <v>Percentage Improvement in Eqpt Efficiency Standards above BAU</v>
      </c>
      <c r="D1553" s="356" t="s">
        <v>891</v>
      </c>
      <c r="E1553" s="255" t="s">
        <v>930</v>
      </c>
      <c r="F1553" t="s">
        <v>892</v>
      </c>
      <c r="G1553" s="255" t="s">
        <v>931</v>
      </c>
      <c r="H1553" s="18">
        <v>1196</v>
      </c>
      <c r="I1553" s="376" t="s">
        <v>741</v>
      </c>
      <c r="J1553" s="377" t="str">
        <f>IF(ISBLANK(INDEX('Policy Characteristics'!D:D,MATCH($C1553,'Policy Characteristics'!$C:$C,0))),"",INDEX('Policy Characteristics'!D:D,MATCH($C1553,'Policy Characteristics'!$C:$C,0)))</f>
        <v>Industry Energy Efficiency Standards</v>
      </c>
      <c r="K1553" s="363"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63" t="str">
        <f>IF(ISBLANK(INDEX('Policy Characteristics'!I:I,MATCH($C1553,'Policy Characteristics'!$C:$C,0))),"",INDEX('Policy Characteristics'!I:I,MATCH($C1553,'Policy Characteristics'!$C:$C,0)))</f>
        <v>% reduction in energy use</v>
      </c>
      <c r="P1553" s="363"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63" t="str">
        <f>IF(ISBLANK(INDEX('Policy Characteristics'!K:K,MATCH($C1553,'Policy Characteristics'!$C:$C,0))),"",INDEX('Policy Characteristics'!K:K,MATCH($C1553,'Policy Characteristics'!$C:$C,0)))</f>
        <v>industry-ag-main.html#eff-stds</v>
      </c>
      <c r="R1553" s="363" t="str">
        <f>IF(ISBLANK(INDEX('Policy Characteristics'!L:L,MATCH($C1553,'Policy Characteristics'!$C:$C,0))),"",INDEX('Policy Characteristics'!L:L,MATCH($C1553,'Policy Characteristics'!$C:$C,0)))</f>
        <v>industry-energy-efficiency-standards.html</v>
      </c>
    </row>
    <row r="1554" spans="1:18" s="363" customFormat="1" ht="19.95" customHeight="1">
      <c r="A1554" s="363" t="str">
        <f>IF(ISBLANK(INDEX('Policy Characteristics'!A:A,MATCH($C1554,'Policy Characteristics'!$C:$C,0))),"",INDEX('Policy Characteristics'!A:A,MATCH($C1554,'Policy Characteristics'!$C:$C,0)))</f>
        <v>Industry</v>
      </c>
      <c r="B1554" s="375" t="str">
        <f>IF(ISBLANK(INDEX('Policy Characteristics'!B:B,MATCH($C1554,'Policy Characteristics'!$C:$C,0))),"",INDEX('Policy Characteristics'!B:B,MATCH($C1554,'Policy Characteristics'!$C:$C,0)))</f>
        <v>Industry Energy Efficiency Standards</v>
      </c>
      <c r="C1554" s="363" t="str">
        <f t="shared" si="52"/>
        <v>Percentage Improvement in Eqpt Efficiency Standards above BAU</v>
      </c>
      <c r="D1554" s="356" t="s">
        <v>891</v>
      </c>
      <c r="E1554" s="255" t="s">
        <v>932</v>
      </c>
      <c r="F1554" t="s">
        <v>892</v>
      </c>
      <c r="G1554" s="255" t="s">
        <v>933</v>
      </c>
      <c r="H1554" s="18">
        <v>1197</v>
      </c>
      <c r="I1554" s="376" t="s">
        <v>741</v>
      </c>
      <c r="J1554" s="377" t="str">
        <f>IF(ISBLANK(INDEX('Policy Characteristics'!D:D,MATCH($C1554,'Policy Characteristics'!$C:$C,0))),"",INDEX('Policy Characteristics'!D:D,MATCH($C1554,'Policy Characteristics'!$C:$C,0)))</f>
        <v>Industry Energy Efficiency Standards</v>
      </c>
      <c r="K1554" s="363"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63" t="str">
        <f>IF(ISBLANK(INDEX('Policy Characteristics'!I:I,MATCH($C1554,'Policy Characteristics'!$C:$C,0))),"",INDEX('Policy Characteristics'!I:I,MATCH($C1554,'Policy Characteristics'!$C:$C,0)))</f>
        <v>% reduction in energy use</v>
      </c>
      <c r="P1554" s="363"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63" t="str">
        <f>IF(ISBLANK(INDEX('Policy Characteristics'!K:K,MATCH($C1554,'Policy Characteristics'!$C:$C,0))),"",INDEX('Policy Characteristics'!K:K,MATCH($C1554,'Policy Characteristics'!$C:$C,0)))</f>
        <v>industry-ag-main.html#eff-stds</v>
      </c>
      <c r="R1554" s="363" t="str">
        <f>IF(ISBLANK(INDEX('Policy Characteristics'!L:L,MATCH($C1554,'Policy Characteristics'!$C:$C,0))),"",INDEX('Policy Characteristics'!L:L,MATCH($C1554,'Policy Characteristics'!$C:$C,0)))</f>
        <v>industry-energy-efficiency-standards.html</v>
      </c>
    </row>
    <row r="1555" spans="1:18" s="363" customFormat="1" ht="19.95" customHeight="1">
      <c r="A1555" s="363" t="str">
        <f>IF(ISBLANK(INDEX('Policy Characteristics'!A:A,MATCH($C1555,'Policy Characteristics'!$C:$C,0))),"",INDEX('Policy Characteristics'!A:A,MATCH($C1555,'Policy Characteristics'!$C:$C,0)))</f>
        <v>Industry</v>
      </c>
      <c r="B1555" s="375" t="str">
        <f>IF(ISBLANK(INDEX('Policy Characteristics'!B:B,MATCH($C1555,'Policy Characteristics'!$C:$C,0))),"",INDEX('Policy Characteristics'!B:B,MATCH($C1555,'Policy Characteristics'!$C:$C,0)))</f>
        <v>Industry Energy Efficiency Standards</v>
      </c>
      <c r="C1555" s="363" t="str">
        <f t="shared" si="52"/>
        <v>Percentage Improvement in Eqpt Efficiency Standards above BAU</v>
      </c>
      <c r="D1555" s="356" t="s">
        <v>893</v>
      </c>
      <c r="E1555" s="255" t="s">
        <v>914</v>
      </c>
      <c r="F1555" t="s">
        <v>894</v>
      </c>
      <c r="G1555" s="255" t="s">
        <v>915</v>
      </c>
      <c r="H1555" s="18">
        <v>1198</v>
      </c>
      <c r="I1555" s="376" t="s">
        <v>731</v>
      </c>
      <c r="J1555" s="377" t="str">
        <f>IF(ISBLANK(INDEX('Policy Characteristics'!D:D,MATCH($C1555,'Policy Characteristics'!$C:$C,0))),"",INDEX('Policy Characteristics'!D:D,MATCH($C1555,'Policy Characteristics'!$C:$C,0)))</f>
        <v>Industry Energy Efficiency Standards</v>
      </c>
      <c r="K1555" s="363"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63" t="str">
        <f>IF(ISBLANK(INDEX('Policy Characteristics'!I:I,MATCH($C1555,'Policy Characteristics'!$C:$C,0))),"",INDEX('Policy Characteristics'!I:I,MATCH($C1555,'Policy Characteristics'!$C:$C,0)))</f>
        <v>% reduction in energy use</v>
      </c>
      <c r="P1555" s="363"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63" t="str">
        <f>IF(ISBLANK(INDEX('Policy Characteristics'!K:K,MATCH($C1555,'Policy Characteristics'!$C:$C,0))),"",INDEX('Policy Characteristics'!K:K,MATCH($C1555,'Policy Characteristics'!$C:$C,0)))</f>
        <v>industry-ag-main.html#eff-stds</v>
      </c>
      <c r="R1555" s="363" t="str">
        <f>IF(ISBLANK(INDEX('Policy Characteristics'!L:L,MATCH($C1555,'Policy Characteristics'!$C:$C,0))),"",INDEX('Policy Characteristics'!L:L,MATCH($C1555,'Policy Characteristics'!$C:$C,0)))</f>
        <v>industry-energy-efficiency-standards.html</v>
      </c>
    </row>
    <row r="1556" spans="1:18" s="363" customFormat="1" ht="19.95" customHeight="1">
      <c r="A1556" s="363" t="str">
        <f>IF(ISBLANK(INDEX('Policy Characteristics'!A:A,MATCH($C1556,'Policy Characteristics'!$C:$C,0))),"",INDEX('Policy Characteristics'!A:A,MATCH($C1556,'Policy Characteristics'!$C:$C,0)))</f>
        <v>Industry</v>
      </c>
      <c r="B1556" s="375" t="str">
        <f>IF(ISBLANK(INDEX('Policy Characteristics'!B:B,MATCH($C1556,'Policy Characteristics'!$C:$C,0))),"",INDEX('Policy Characteristics'!B:B,MATCH($C1556,'Policy Characteristics'!$C:$C,0)))</f>
        <v>Industry Energy Efficiency Standards</v>
      </c>
      <c r="C1556" s="363" t="str">
        <f t="shared" si="52"/>
        <v>Percentage Improvement in Eqpt Efficiency Standards above BAU</v>
      </c>
      <c r="D1556" s="356" t="s">
        <v>893</v>
      </c>
      <c r="E1556" s="255" t="s">
        <v>916</v>
      </c>
      <c r="F1556" t="s">
        <v>894</v>
      </c>
      <c r="G1556" s="255" t="s">
        <v>917</v>
      </c>
      <c r="H1556" s="18">
        <v>1199</v>
      </c>
      <c r="I1556" s="376" t="s">
        <v>741</v>
      </c>
      <c r="J1556" s="377" t="str">
        <f>IF(ISBLANK(INDEX('Policy Characteristics'!D:D,MATCH($C1556,'Policy Characteristics'!$C:$C,0))),"",INDEX('Policy Characteristics'!D:D,MATCH($C1556,'Policy Characteristics'!$C:$C,0)))</f>
        <v>Industry Energy Efficiency Standards</v>
      </c>
      <c r="K1556" s="363"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63" t="str">
        <f>IF(ISBLANK(INDEX('Policy Characteristics'!I:I,MATCH($C1556,'Policy Characteristics'!$C:$C,0))),"",INDEX('Policy Characteristics'!I:I,MATCH($C1556,'Policy Characteristics'!$C:$C,0)))</f>
        <v>% reduction in energy use</v>
      </c>
      <c r="P1556" s="363"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63" t="str">
        <f>IF(ISBLANK(INDEX('Policy Characteristics'!K:K,MATCH($C1556,'Policy Characteristics'!$C:$C,0))),"",INDEX('Policy Characteristics'!K:K,MATCH($C1556,'Policy Characteristics'!$C:$C,0)))</f>
        <v>industry-ag-main.html#eff-stds</v>
      </c>
      <c r="R1556" s="363" t="str">
        <f>IF(ISBLANK(INDEX('Policy Characteristics'!L:L,MATCH($C1556,'Policy Characteristics'!$C:$C,0))),"",INDEX('Policy Characteristics'!L:L,MATCH($C1556,'Policy Characteristics'!$C:$C,0)))</f>
        <v>industry-energy-efficiency-standards.html</v>
      </c>
    </row>
    <row r="1557" spans="1:18" s="363" customFormat="1" ht="19.95" customHeight="1">
      <c r="A1557" s="363" t="str">
        <f>IF(ISBLANK(INDEX('Policy Characteristics'!A:A,MATCH($C1557,'Policy Characteristics'!$C:$C,0))),"",INDEX('Policy Characteristics'!A:A,MATCH($C1557,'Policy Characteristics'!$C:$C,0)))</f>
        <v>Industry</v>
      </c>
      <c r="B1557" s="375" t="str">
        <f>IF(ISBLANK(INDEX('Policy Characteristics'!B:B,MATCH($C1557,'Policy Characteristics'!$C:$C,0))),"",INDEX('Policy Characteristics'!B:B,MATCH($C1557,'Policy Characteristics'!$C:$C,0)))</f>
        <v>Industry Energy Efficiency Standards</v>
      </c>
      <c r="C1557" s="363" t="str">
        <f t="shared" si="52"/>
        <v>Percentage Improvement in Eqpt Efficiency Standards above BAU</v>
      </c>
      <c r="D1557" s="356" t="s">
        <v>893</v>
      </c>
      <c r="E1557" s="255" t="s">
        <v>918</v>
      </c>
      <c r="F1557" t="s">
        <v>894</v>
      </c>
      <c r="G1557" s="255" t="s">
        <v>919</v>
      </c>
      <c r="H1557" s="18">
        <v>1200</v>
      </c>
      <c r="I1557" s="376" t="s">
        <v>731</v>
      </c>
      <c r="J1557" s="377" t="str">
        <f>IF(ISBLANK(INDEX('Policy Characteristics'!D:D,MATCH($C1557,'Policy Characteristics'!$C:$C,0))),"",INDEX('Policy Characteristics'!D:D,MATCH($C1557,'Policy Characteristics'!$C:$C,0)))</f>
        <v>Industry Energy Efficiency Standards</v>
      </c>
      <c r="K1557" s="363"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63" t="str">
        <f>IF(ISBLANK(INDEX('Policy Characteristics'!I:I,MATCH($C1557,'Policy Characteristics'!$C:$C,0))),"",INDEX('Policy Characteristics'!I:I,MATCH($C1557,'Policy Characteristics'!$C:$C,0)))</f>
        <v>% reduction in energy use</v>
      </c>
      <c r="P1557" s="363"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63" t="str">
        <f>IF(ISBLANK(INDEX('Policy Characteristics'!K:K,MATCH($C1557,'Policy Characteristics'!$C:$C,0))),"",INDEX('Policy Characteristics'!K:K,MATCH($C1557,'Policy Characteristics'!$C:$C,0)))</f>
        <v>industry-ag-main.html#eff-stds</v>
      </c>
      <c r="R1557" s="363" t="str">
        <f>IF(ISBLANK(INDEX('Policy Characteristics'!L:L,MATCH($C1557,'Policy Characteristics'!$C:$C,0))),"",INDEX('Policy Characteristics'!L:L,MATCH($C1557,'Policy Characteristics'!$C:$C,0)))</f>
        <v>industry-energy-efficiency-standards.html</v>
      </c>
    </row>
    <row r="1558" spans="1:18" s="363" customFormat="1" ht="19.95" customHeight="1">
      <c r="A1558" s="363" t="str">
        <f>IF(ISBLANK(INDEX('Policy Characteristics'!A:A,MATCH($C1558,'Policy Characteristics'!$C:$C,0))),"",INDEX('Policy Characteristics'!A:A,MATCH($C1558,'Policy Characteristics'!$C:$C,0)))</f>
        <v>Industry</v>
      </c>
      <c r="B1558" s="375" t="str">
        <f>IF(ISBLANK(INDEX('Policy Characteristics'!B:B,MATCH($C1558,'Policy Characteristics'!$C:$C,0))),"",INDEX('Policy Characteristics'!B:B,MATCH($C1558,'Policy Characteristics'!$C:$C,0)))</f>
        <v>Industry Energy Efficiency Standards</v>
      </c>
      <c r="C1558" s="363" t="str">
        <f t="shared" si="52"/>
        <v>Percentage Improvement in Eqpt Efficiency Standards above BAU</v>
      </c>
      <c r="D1558" s="356" t="s">
        <v>893</v>
      </c>
      <c r="E1558" s="255" t="s">
        <v>920</v>
      </c>
      <c r="F1558" t="s">
        <v>894</v>
      </c>
      <c r="G1558" s="255" t="s">
        <v>921</v>
      </c>
      <c r="H1558" s="18">
        <v>1201</v>
      </c>
      <c r="I1558" s="376" t="s">
        <v>741</v>
      </c>
      <c r="J1558" s="377" t="str">
        <f>IF(ISBLANK(INDEX('Policy Characteristics'!D:D,MATCH($C1558,'Policy Characteristics'!$C:$C,0))),"",INDEX('Policy Characteristics'!D:D,MATCH($C1558,'Policy Characteristics'!$C:$C,0)))</f>
        <v>Industry Energy Efficiency Standards</v>
      </c>
      <c r="K1558" s="363"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63" t="str">
        <f>IF(ISBLANK(INDEX('Policy Characteristics'!I:I,MATCH($C1558,'Policy Characteristics'!$C:$C,0))),"",INDEX('Policy Characteristics'!I:I,MATCH($C1558,'Policy Characteristics'!$C:$C,0)))</f>
        <v>% reduction in energy use</v>
      </c>
      <c r="P1558" s="363"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63" t="str">
        <f>IF(ISBLANK(INDEX('Policy Characteristics'!K:K,MATCH($C1558,'Policy Characteristics'!$C:$C,0))),"",INDEX('Policy Characteristics'!K:K,MATCH($C1558,'Policy Characteristics'!$C:$C,0)))</f>
        <v>industry-ag-main.html#eff-stds</v>
      </c>
      <c r="R1558" s="363" t="str">
        <f>IF(ISBLANK(INDEX('Policy Characteristics'!L:L,MATCH($C1558,'Policy Characteristics'!$C:$C,0))),"",INDEX('Policy Characteristics'!L:L,MATCH($C1558,'Policy Characteristics'!$C:$C,0)))</f>
        <v>industry-energy-efficiency-standards.html</v>
      </c>
    </row>
    <row r="1559" spans="1:18" s="363" customFormat="1" ht="19.95" customHeight="1">
      <c r="A1559" s="363" t="str">
        <f>IF(ISBLANK(INDEX('Policy Characteristics'!A:A,MATCH($C1559,'Policy Characteristics'!$C:$C,0))),"",INDEX('Policy Characteristics'!A:A,MATCH($C1559,'Policy Characteristics'!$C:$C,0)))</f>
        <v>Industry</v>
      </c>
      <c r="B1559" s="375" t="str">
        <f>IF(ISBLANK(INDEX('Policy Characteristics'!B:B,MATCH($C1559,'Policy Characteristics'!$C:$C,0))),"",INDEX('Policy Characteristics'!B:B,MATCH($C1559,'Policy Characteristics'!$C:$C,0)))</f>
        <v>Industry Energy Efficiency Standards</v>
      </c>
      <c r="C1559" s="363" t="str">
        <f t="shared" si="52"/>
        <v>Percentage Improvement in Eqpt Efficiency Standards above BAU</v>
      </c>
      <c r="D1559" s="356" t="s">
        <v>893</v>
      </c>
      <c r="E1559" s="255" t="s">
        <v>922</v>
      </c>
      <c r="F1559" t="s">
        <v>894</v>
      </c>
      <c r="G1559" s="255" t="s">
        <v>923</v>
      </c>
      <c r="H1559" s="18">
        <v>1202</v>
      </c>
      <c r="I1559" s="376" t="s">
        <v>731</v>
      </c>
      <c r="J1559" s="377" t="str">
        <f>IF(ISBLANK(INDEX('Policy Characteristics'!D:D,MATCH($C1559,'Policy Characteristics'!$C:$C,0))),"",INDEX('Policy Characteristics'!D:D,MATCH($C1559,'Policy Characteristics'!$C:$C,0)))</f>
        <v>Industry Energy Efficiency Standards</v>
      </c>
      <c r="K1559" s="363"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63" t="str">
        <f>IF(ISBLANK(INDEX('Policy Characteristics'!I:I,MATCH($C1559,'Policy Characteristics'!$C:$C,0))),"",INDEX('Policy Characteristics'!I:I,MATCH($C1559,'Policy Characteristics'!$C:$C,0)))</f>
        <v>% reduction in energy use</v>
      </c>
      <c r="P1559" s="363"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63" t="str">
        <f>IF(ISBLANK(INDEX('Policy Characteristics'!K:K,MATCH($C1559,'Policy Characteristics'!$C:$C,0))),"",INDEX('Policy Characteristics'!K:K,MATCH($C1559,'Policy Characteristics'!$C:$C,0)))</f>
        <v>industry-ag-main.html#eff-stds</v>
      </c>
      <c r="R1559" s="363" t="str">
        <f>IF(ISBLANK(INDEX('Policy Characteristics'!L:L,MATCH($C1559,'Policy Characteristics'!$C:$C,0))),"",INDEX('Policy Characteristics'!L:L,MATCH($C1559,'Policy Characteristics'!$C:$C,0)))</f>
        <v>industry-energy-efficiency-standards.html</v>
      </c>
    </row>
    <row r="1560" spans="1:18" s="363" customFormat="1" ht="19.95" customHeight="1">
      <c r="A1560" s="363" t="str">
        <f>IF(ISBLANK(INDEX('Policy Characteristics'!A:A,MATCH($C1560,'Policy Characteristics'!$C:$C,0))),"",INDEX('Policy Characteristics'!A:A,MATCH($C1560,'Policy Characteristics'!$C:$C,0)))</f>
        <v>Industry</v>
      </c>
      <c r="B1560" s="375" t="str">
        <f>IF(ISBLANK(INDEX('Policy Characteristics'!B:B,MATCH($C1560,'Policy Characteristics'!$C:$C,0))),"",INDEX('Policy Characteristics'!B:B,MATCH($C1560,'Policy Characteristics'!$C:$C,0)))</f>
        <v>Industry Energy Efficiency Standards</v>
      </c>
      <c r="C1560" s="363" t="str">
        <f t="shared" si="52"/>
        <v>Percentage Improvement in Eqpt Efficiency Standards above BAU</v>
      </c>
      <c r="D1560" s="356" t="s">
        <v>893</v>
      </c>
      <c r="E1560" s="255" t="s">
        <v>924</v>
      </c>
      <c r="F1560" t="s">
        <v>894</v>
      </c>
      <c r="G1560" s="255" t="s">
        <v>925</v>
      </c>
      <c r="H1560" s="18">
        <v>1203</v>
      </c>
      <c r="I1560" s="376" t="s">
        <v>741</v>
      </c>
      <c r="J1560" s="377" t="str">
        <f>IF(ISBLANK(INDEX('Policy Characteristics'!D:D,MATCH($C1560,'Policy Characteristics'!$C:$C,0))),"",INDEX('Policy Characteristics'!D:D,MATCH($C1560,'Policy Characteristics'!$C:$C,0)))</f>
        <v>Industry Energy Efficiency Standards</v>
      </c>
      <c r="K1560" s="363"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63" t="str">
        <f>IF(ISBLANK(INDEX('Policy Characteristics'!I:I,MATCH($C1560,'Policy Characteristics'!$C:$C,0))),"",INDEX('Policy Characteristics'!I:I,MATCH($C1560,'Policy Characteristics'!$C:$C,0)))</f>
        <v>% reduction in energy use</v>
      </c>
      <c r="P1560" s="363"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63" t="str">
        <f>IF(ISBLANK(INDEX('Policy Characteristics'!K:K,MATCH($C1560,'Policy Characteristics'!$C:$C,0))),"",INDEX('Policy Characteristics'!K:K,MATCH($C1560,'Policy Characteristics'!$C:$C,0)))</f>
        <v>industry-ag-main.html#eff-stds</v>
      </c>
      <c r="R1560" s="363" t="str">
        <f>IF(ISBLANK(INDEX('Policy Characteristics'!L:L,MATCH($C1560,'Policy Characteristics'!$C:$C,0))),"",INDEX('Policy Characteristics'!L:L,MATCH($C1560,'Policy Characteristics'!$C:$C,0)))</f>
        <v>industry-energy-efficiency-standards.html</v>
      </c>
    </row>
    <row r="1561" spans="1:18" s="363" customFormat="1" ht="19.95" customHeight="1">
      <c r="A1561" s="363" t="str">
        <f>IF(ISBLANK(INDEX('Policy Characteristics'!A:A,MATCH($C1561,'Policy Characteristics'!$C:$C,0))),"",INDEX('Policy Characteristics'!A:A,MATCH($C1561,'Policy Characteristics'!$C:$C,0)))</f>
        <v>Industry</v>
      </c>
      <c r="B1561" s="375" t="str">
        <f>IF(ISBLANK(INDEX('Policy Characteristics'!B:B,MATCH($C1561,'Policy Characteristics'!$C:$C,0))),"",INDEX('Policy Characteristics'!B:B,MATCH($C1561,'Policy Characteristics'!$C:$C,0)))</f>
        <v>Industry Energy Efficiency Standards</v>
      </c>
      <c r="C1561" s="363" t="str">
        <f t="shared" si="52"/>
        <v>Percentage Improvement in Eqpt Efficiency Standards above BAU</v>
      </c>
      <c r="D1561" s="356" t="s">
        <v>893</v>
      </c>
      <c r="E1561" s="255" t="s">
        <v>926</v>
      </c>
      <c r="F1561" t="s">
        <v>894</v>
      </c>
      <c r="G1561" s="255" t="s">
        <v>927</v>
      </c>
      <c r="H1561" s="18">
        <v>1204</v>
      </c>
      <c r="I1561" s="376" t="s">
        <v>741</v>
      </c>
      <c r="J1561" s="377" t="str">
        <f>IF(ISBLANK(INDEX('Policy Characteristics'!D:D,MATCH($C1561,'Policy Characteristics'!$C:$C,0))),"",INDEX('Policy Characteristics'!D:D,MATCH($C1561,'Policy Characteristics'!$C:$C,0)))</f>
        <v>Industry Energy Efficiency Standards</v>
      </c>
      <c r="K1561" s="363"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63" t="str">
        <f>IF(ISBLANK(INDEX('Policy Characteristics'!I:I,MATCH($C1561,'Policy Characteristics'!$C:$C,0))),"",INDEX('Policy Characteristics'!I:I,MATCH($C1561,'Policy Characteristics'!$C:$C,0)))</f>
        <v>% reduction in energy use</v>
      </c>
      <c r="P1561" s="363"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63" t="str">
        <f>IF(ISBLANK(INDEX('Policy Characteristics'!K:K,MATCH($C1561,'Policy Characteristics'!$C:$C,0))),"",INDEX('Policy Characteristics'!K:K,MATCH($C1561,'Policy Characteristics'!$C:$C,0)))</f>
        <v>industry-ag-main.html#eff-stds</v>
      </c>
      <c r="R1561" s="363" t="str">
        <f>IF(ISBLANK(INDEX('Policy Characteristics'!L:L,MATCH($C1561,'Policy Characteristics'!$C:$C,0))),"",INDEX('Policy Characteristics'!L:L,MATCH($C1561,'Policy Characteristics'!$C:$C,0)))</f>
        <v>industry-energy-efficiency-standards.html</v>
      </c>
    </row>
    <row r="1562" spans="1:18" s="363" customFormat="1" ht="19.95" customHeight="1">
      <c r="A1562" s="363" t="str">
        <f>IF(ISBLANK(INDEX('Policy Characteristics'!A:A,MATCH($C1562,'Policy Characteristics'!$C:$C,0))),"",INDEX('Policy Characteristics'!A:A,MATCH($C1562,'Policy Characteristics'!$C:$C,0)))</f>
        <v>Industry</v>
      </c>
      <c r="B1562" s="375" t="str">
        <f>IF(ISBLANK(INDEX('Policy Characteristics'!B:B,MATCH($C1562,'Policy Characteristics'!$C:$C,0))),"",INDEX('Policy Characteristics'!B:B,MATCH($C1562,'Policy Characteristics'!$C:$C,0)))</f>
        <v>Industry Energy Efficiency Standards</v>
      </c>
      <c r="C1562" s="363" t="str">
        <f t="shared" si="52"/>
        <v>Percentage Improvement in Eqpt Efficiency Standards above BAU</v>
      </c>
      <c r="D1562" s="356" t="s">
        <v>893</v>
      </c>
      <c r="E1562" s="255" t="s">
        <v>928</v>
      </c>
      <c r="F1562" t="s">
        <v>894</v>
      </c>
      <c r="G1562" s="255" t="s">
        <v>929</v>
      </c>
      <c r="H1562" s="18">
        <v>1205</v>
      </c>
      <c r="I1562" s="376" t="s">
        <v>731</v>
      </c>
      <c r="J1562" s="377" t="str">
        <f>IF(ISBLANK(INDEX('Policy Characteristics'!D:D,MATCH($C1562,'Policy Characteristics'!$C:$C,0))),"",INDEX('Policy Characteristics'!D:D,MATCH($C1562,'Policy Characteristics'!$C:$C,0)))</f>
        <v>Industry Energy Efficiency Standards</v>
      </c>
      <c r="K1562" s="363"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63" t="str">
        <f>IF(ISBLANK(INDEX('Policy Characteristics'!I:I,MATCH($C1562,'Policy Characteristics'!$C:$C,0))),"",INDEX('Policy Characteristics'!I:I,MATCH($C1562,'Policy Characteristics'!$C:$C,0)))</f>
        <v>% reduction in energy use</v>
      </c>
      <c r="P1562" s="363"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63" t="str">
        <f>IF(ISBLANK(INDEX('Policy Characteristics'!K:K,MATCH($C1562,'Policy Characteristics'!$C:$C,0))),"",INDEX('Policy Characteristics'!K:K,MATCH($C1562,'Policy Characteristics'!$C:$C,0)))</f>
        <v>industry-ag-main.html#eff-stds</v>
      </c>
      <c r="R1562" s="363" t="str">
        <f>IF(ISBLANK(INDEX('Policy Characteristics'!L:L,MATCH($C1562,'Policy Characteristics'!$C:$C,0))),"",INDEX('Policy Characteristics'!L:L,MATCH($C1562,'Policy Characteristics'!$C:$C,0)))</f>
        <v>industry-energy-efficiency-standards.html</v>
      </c>
    </row>
    <row r="1563" spans="1:18" s="363" customFormat="1" ht="19.95" customHeight="1">
      <c r="A1563" s="363" t="str">
        <f>IF(ISBLANK(INDEX('Policy Characteristics'!A:A,MATCH($C1563,'Policy Characteristics'!$C:$C,0))),"",INDEX('Policy Characteristics'!A:A,MATCH($C1563,'Policy Characteristics'!$C:$C,0)))</f>
        <v>Industry</v>
      </c>
      <c r="B1563" s="375" t="str">
        <f>IF(ISBLANK(INDEX('Policy Characteristics'!B:B,MATCH($C1563,'Policy Characteristics'!$C:$C,0))),"",INDEX('Policy Characteristics'!B:B,MATCH($C1563,'Policy Characteristics'!$C:$C,0)))</f>
        <v>Industry Energy Efficiency Standards</v>
      </c>
      <c r="C1563" s="363" t="str">
        <f t="shared" si="52"/>
        <v>Percentage Improvement in Eqpt Efficiency Standards above BAU</v>
      </c>
      <c r="D1563" s="356" t="s">
        <v>893</v>
      </c>
      <c r="E1563" s="255" t="s">
        <v>930</v>
      </c>
      <c r="F1563" t="s">
        <v>894</v>
      </c>
      <c r="G1563" s="255" t="s">
        <v>931</v>
      </c>
      <c r="H1563" s="18">
        <v>1206</v>
      </c>
      <c r="I1563" s="376" t="s">
        <v>731</v>
      </c>
      <c r="J1563" s="377" t="str">
        <f>IF(ISBLANK(INDEX('Policy Characteristics'!D:D,MATCH($C1563,'Policy Characteristics'!$C:$C,0))),"",INDEX('Policy Characteristics'!D:D,MATCH($C1563,'Policy Characteristics'!$C:$C,0)))</f>
        <v>Industry Energy Efficiency Standards</v>
      </c>
      <c r="K1563" s="363"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63" t="str">
        <f>IF(ISBLANK(INDEX('Policy Characteristics'!I:I,MATCH($C1563,'Policy Characteristics'!$C:$C,0))),"",INDEX('Policy Characteristics'!I:I,MATCH($C1563,'Policy Characteristics'!$C:$C,0)))</f>
        <v>% reduction in energy use</v>
      </c>
      <c r="P1563" s="363"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63" t="str">
        <f>IF(ISBLANK(INDEX('Policy Characteristics'!K:K,MATCH($C1563,'Policy Characteristics'!$C:$C,0))),"",INDEX('Policy Characteristics'!K:K,MATCH($C1563,'Policy Characteristics'!$C:$C,0)))</f>
        <v>industry-ag-main.html#eff-stds</v>
      </c>
      <c r="R1563" s="363" t="str">
        <f>IF(ISBLANK(INDEX('Policy Characteristics'!L:L,MATCH($C1563,'Policy Characteristics'!$C:$C,0))),"",INDEX('Policy Characteristics'!L:L,MATCH($C1563,'Policy Characteristics'!$C:$C,0)))</f>
        <v>industry-energy-efficiency-standards.html</v>
      </c>
    </row>
    <row r="1564" spans="1:18" s="363" customFormat="1" ht="19.95" customHeight="1">
      <c r="A1564" s="363" t="str">
        <f>IF(ISBLANK(INDEX('Policy Characteristics'!A:A,MATCH($C1564,'Policy Characteristics'!$C:$C,0))),"",INDEX('Policy Characteristics'!A:A,MATCH($C1564,'Policy Characteristics'!$C:$C,0)))</f>
        <v>Industry</v>
      </c>
      <c r="B1564" s="375" t="str">
        <f>IF(ISBLANK(INDEX('Policy Characteristics'!B:B,MATCH($C1564,'Policy Characteristics'!$C:$C,0))),"",INDEX('Policy Characteristics'!B:B,MATCH($C1564,'Policy Characteristics'!$C:$C,0)))</f>
        <v>Industry Energy Efficiency Standards</v>
      </c>
      <c r="C1564" s="363" t="str">
        <f t="shared" si="52"/>
        <v>Percentage Improvement in Eqpt Efficiency Standards above BAU</v>
      </c>
      <c r="D1564" s="356" t="s">
        <v>893</v>
      </c>
      <c r="E1564" s="255" t="s">
        <v>932</v>
      </c>
      <c r="F1564" t="s">
        <v>894</v>
      </c>
      <c r="G1564" s="255" t="s">
        <v>933</v>
      </c>
      <c r="H1564" s="18">
        <v>1207</v>
      </c>
      <c r="I1564" s="376" t="s">
        <v>741</v>
      </c>
      <c r="J1564" s="377" t="str">
        <f>IF(ISBLANK(INDEX('Policy Characteristics'!D:D,MATCH($C1564,'Policy Characteristics'!$C:$C,0))),"",INDEX('Policy Characteristics'!D:D,MATCH($C1564,'Policy Characteristics'!$C:$C,0)))</f>
        <v>Industry Energy Efficiency Standards</v>
      </c>
      <c r="K1564" s="363"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63" t="str">
        <f>IF(ISBLANK(INDEX('Policy Characteristics'!I:I,MATCH($C1564,'Policy Characteristics'!$C:$C,0))),"",INDEX('Policy Characteristics'!I:I,MATCH($C1564,'Policy Characteristics'!$C:$C,0)))</f>
        <v>% reduction in energy use</v>
      </c>
      <c r="P1564" s="363"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63" t="str">
        <f>IF(ISBLANK(INDEX('Policy Characteristics'!K:K,MATCH($C1564,'Policy Characteristics'!$C:$C,0))),"",INDEX('Policy Characteristics'!K:K,MATCH($C1564,'Policy Characteristics'!$C:$C,0)))</f>
        <v>industry-ag-main.html#eff-stds</v>
      </c>
      <c r="R1564" s="363" t="str">
        <f>IF(ISBLANK(INDEX('Policy Characteristics'!L:L,MATCH($C1564,'Policy Characteristics'!$C:$C,0))),"",INDEX('Policy Characteristics'!L:L,MATCH($C1564,'Policy Characteristics'!$C:$C,0)))</f>
        <v>industry-energy-efficiency-standards.html</v>
      </c>
    </row>
    <row r="1565" spans="1:18" s="363" customFormat="1" ht="19.95" customHeight="1">
      <c r="A1565" s="363" t="str">
        <f>IF(ISBLANK(INDEX('Policy Characteristics'!A:A,MATCH($C1565,'Policy Characteristics'!$C:$C,0))),"",INDEX('Policy Characteristics'!A:A,MATCH($C1565,'Policy Characteristics'!$C:$C,0)))</f>
        <v>Industry</v>
      </c>
      <c r="B1565" s="375" t="str">
        <f>IF(ISBLANK(INDEX('Policy Characteristics'!B:B,MATCH($C1565,'Policy Characteristics'!$C:$C,0))),"",INDEX('Policy Characteristics'!B:B,MATCH($C1565,'Policy Characteristics'!$C:$C,0)))</f>
        <v>Material Efficiency, Longevity, &amp; Re-Use</v>
      </c>
      <c r="C1565" t="s">
        <v>459</v>
      </c>
      <c r="D1565" s="390" t="s">
        <v>845</v>
      </c>
      <c r="E1565" s="255"/>
      <c r="F1565" t="s">
        <v>846</v>
      </c>
      <c r="H1565" s="41">
        <v>429</v>
      </c>
      <c r="I1565" s="391" t="s">
        <v>741</v>
      </c>
      <c r="J1565" s="377" t="str">
        <f>IF(ISBLANK(INDEX('Policy Characteristics'!D:D,MATCH($C1565,'Policy Characteristics'!$C:$C,0))),"",INDEX('Policy Characteristics'!D:D,MATCH($C1565,'Policy Characteristics'!$C:$C,0)))</f>
        <v>Material Efficiency, Longevity, &amp; Re-Use</v>
      </c>
      <c r="K1565" s="363"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63" t="str">
        <f>IF(ISBLANK(INDEX('Policy Characteristics'!I:I,MATCH($C1565,'Policy Characteristics'!$C:$C,0))),"",INDEX('Policy Characteristics'!I:I,MATCH($C1565,'Policy Characteristics'!$C:$C,0)))</f>
        <v>% demand reduction</v>
      </c>
      <c r="P1565" s="363"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63" t="str">
        <f>IF(ISBLANK(INDEX('Policy Characteristics'!K:K,MATCH($C1565,'Policy Characteristics'!$C:$C,0))),"",INDEX('Policy Characteristics'!K:K,MATCH($C1565,'Policy Characteristics'!$C:$C,0)))</f>
        <v/>
      </c>
      <c r="R1565" s="363" t="str">
        <f>IF(ISBLANK(INDEX('Policy Characteristics'!L:L,MATCH($C1565,'Policy Characteristics'!$C:$C,0))),"",INDEX('Policy Characteristics'!L:L,MATCH($C1565,'Policy Characteristics'!$C:$C,0)))</f>
        <v>material-efficiency-longevity-reuse.html</v>
      </c>
    </row>
    <row r="1566" spans="1:18" s="363" customFormat="1" ht="19.95" customHeight="1">
      <c r="A1566" s="363" t="str">
        <f>IF(ISBLANK(INDEX('Policy Characteristics'!A:A,MATCH($C1566,'Policy Characteristics'!$C:$C,0))),"",INDEX('Policy Characteristics'!A:A,MATCH($C1566,'Policy Characteristics'!$C:$C,0)))</f>
        <v>Industry</v>
      </c>
      <c r="B1566" s="375" t="str">
        <f>IF(ISBLANK(INDEX('Policy Characteristics'!B:B,MATCH($C1566,'Policy Characteristics'!$C:$C,0))),"",INDEX('Policy Characteristics'!B:B,MATCH($C1566,'Policy Characteristics'!$C:$C,0)))</f>
        <v>Material Efficiency, Longevity, &amp; Re-Use</v>
      </c>
      <c r="C1566" s="363" t="str">
        <f t="shared" ref="C1566" si="53">C$1565</f>
        <v>Percent Reduction in Nonenergy Nonagriculture Industry Product Demand</v>
      </c>
      <c r="D1566" s="390" t="s">
        <v>847</v>
      </c>
      <c r="E1566" s="255"/>
      <c r="F1566" t="s">
        <v>848</v>
      </c>
      <c r="H1566" s="41">
        <v>430</v>
      </c>
      <c r="I1566" s="391" t="s">
        <v>741</v>
      </c>
      <c r="J1566" s="377" t="str">
        <f>IF(ISBLANK(INDEX('Policy Characteristics'!D:D,MATCH($C1566,'Policy Characteristics'!$C:$C,0))),"",INDEX('Policy Characteristics'!D:D,MATCH($C1566,'Policy Characteristics'!$C:$C,0)))</f>
        <v>Material Efficiency, Longevity, &amp; Re-Use</v>
      </c>
      <c r="K1566" s="363"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63" t="str">
        <f>IF(ISBLANK(INDEX('Policy Characteristics'!I:I,MATCH($C1566,'Policy Characteristics'!$C:$C,0))),"",INDEX('Policy Characteristics'!I:I,MATCH($C1566,'Policy Characteristics'!$C:$C,0)))</f>
        <v>% demand reduction</v>
      </c>
      <c r="P1566" s="363"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63" t="str">
        <f>IF(ISBLANK(INDEX('Policy Characteristics'!K:K,MATCH($C1566,'Policy Characteristics'!$C:$C,0))),"",INDEX('Policy Characteristics'!K:K,MATCH($C1566,'Policy Characteristics'!$C:$C,0)))</f>
        <v/>
      </c>
      <c r="R1566" s="363" t="str">
        <f>IF(ISBLANK(INDEX('Policy Characteristics'!L:L,MATCH($C1566,'Policy Characteristics'!$C:$C,0))),"",INDEX('Policy Characteristics'!L:L,MATCH($C1566,'Policy Characteristics'!$C:$C,0)))</f>
        <v>material-efficiency-longevity-reuse.html</v>
      </c>
    </row>
    <row r="1567" spans="1:18" s="363" customFormat="1" ht="19.95" customHeight="1">
      <c r="A1567" s="363" t="str">
        <f>IF(ISBLANK(INDEX('Policy Characteristics'!A:A,MATCH($C1567,'Policy Characteristics'!$C:$C,0))),"",INDEX('Policy Characteristics'!A:A,MATCH($C1567,'Policy Characteristics'!$C:$C,0)))</f>
        <v>Industry</v>
      </c>
      <c r="B1567" s="375" t="str">
        <f>IF(ISBLANK(INDEX('Policy Characteristics'!B:B,MATCH($C1567,'Policy Characteristics'!$C:$C,0))),"",INDEX('Policy Characteristics'!B:B,MATCH($C1567,'Policy Characteristics'!$C:$C,0)))</f>
        <v>Material Efficiency, Longevity, &amp; Re-Use</v>
      </c>
      <c r="C1567" s="363" t="str">
        <f t="shared" ref="C1567:C1589" si="54">C$1565</f>
        <v>Percent Reduction in Nonenergy Nonagriculture Industry Product Demand</v>
      </c>
      <c r="D1567" s="390" t="s">
        <v>849</v>
      </c>
      <c r="E1567" s="255"/>
      <c r="F1567" t="s">
        <v>850</v>
      </c>
      <c r="H1567" s="41">
        <v>432</v>
      </c>
      <c r="I1567" s="389" t="s">
        <v>741</v>
      </c>
      <c r="J1567" s="377" t="str">
        <f>IF(ISBLANK(INDEX('Policy Characteristics'!D:D,MATCH($C1567,'Policy Characteristics'!$C:$C,0))),"",INDEX('Policy Characteristics'!D:D,MATCH($C1567,'Policy Characteristics'!$C:$C,0)))</f>
        <v>Material Efficiency, Longevity, &amp; Re-Use</v>
      </c>
      <c r="K1567" s="363"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63" t="str">
        <f>IF(ISBLANK(INDEX('Policy Characteristics'!I:I,MATCH($C1567,'Policy Characteristics'!$C:$C,0))),"",INDEX('Policy Characteristics'!I:I,MATCH($C1567,'Policy Characteristics'!$C:$C,0)))</f>
        <v>% demand reduction</v>
      </c>
      <c r="P1567" s="363"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63" t="str">
        <f>IF(ISBLANK(INDEX('Policy Characteristics'!K:K,MATCH($C1567,'Policy Characteristics'!$C:$C,0))),"",INDEX('Policy Characteristics'!K:K,MATCH($C1567,'Policy Characteristics'!$C:$C,0)))</f>
        <v/>
      </c>
      <c r="R1567" s="363" t="str">
        <f>IF(ISBLANK(INDEX('Policy Characteristics'!L:L,MATCH($C1567,'Policy Characteristics'!$C:$C,0))),"",INDEX('Policy Characteristics'!L:L,MATCH($C1567,'Policy Characteristics'!$C:$C,0)))</f>
        <v>material-efficiency-longevity-reuse.html</v>
      </c>
    </row>
    <row r="1568" spans="1:18" s="363" customFormat="1" ht="19.95" customHeight="1">
      <c r="A1568" s="363" t="str">
        <f>IF(ISBLANK(INDEX('Policy Characteristics'!A:A,MATCH($C1568,'Policy Characteristics'!$C:$C,0))),"",INDEX('Policy Characteristics'!A:A,MATCH($C1568,'Policy Characteristics'!$C:$C,0)))</f>
        <v>Industry</v>
      </c>
      <c r="B1568" s="375" t="str">
        <f>IF(ISBLANK(INDEX('Policy Characteristics'!B:B,MATCH($C1568,'Policy Characteristics'!$C:$C,0))),"",INDEX('Policy Characteristics'!B:B,MATCH($C1568,'Policy Characteristics'!$C:$C,0)))</f>
        <v>Material Efficiency, Longevity, &amp; Re-Use</v>
      </c>
      <c r="C1568" s="363" t="str">
        <f t="shared" si="54"/>
        <v>Percent Reduction in Nonenergy Nonagriculture Industry Product Demand</v>
      </c>
      <c r="D1568" s="390" t="s">
        <v>851</v>
      </c>
      <c r="E1568" s="255"/>
      <c r="F1568" t="s">
        <v>852</v>
      </c>
      <c r="H1568" s="41">
        <v>2770</v>
      </c>
      <c r="I1568" s="389" t="s">
        <v>741</v>
      </c>
      <c r="J1568" s="377" t="str">
        <f>IF(ISBLANK(INDEX('Policy Characteristics'!D:D,MATCH($C1568,'Policy Characteristics'!$C:$C,0))),"",INDEX('Policy Characteristics'!D:D,MATCH($C1568,'Policy Characteristics'!$C:$C,0)))</f>
        <v>Material Efficiency, Longevity, &amp; Re-Use</v>
      </c>
      <c r="K1568" s="363"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row>
    <row r="1569" spans="1:14" s="363" customFormat="1" ht="19.95" customHeight="1">
      <c r="A1569" s="363" t="str">
        <f>IF(ISBLANK(INDEX('Policy Characteristics'!A:A,MATCH($C1569,'Policy Characteristics'!$C:$C,0))),"",INDEX('Policy Characteristics'!A:A,MATCH($C1569,'Policy Characteristics'!$C:$C,0)))</f>
        <v>Industry</v>
      </c>
      <c r="B1569" s="375" t="str">
        <f>IF(ISBLANK(INDEX('Policy Characteristics'!B:B,MATCH($C1569,'Policy Characteristics'!$C:$C,0))),"",INDEX('Policy Characteristics'!B:B,MATCH($C1569,'Policy Characteristics'!$C:$C,0)))</f>
        <v>Material Efficiency, Longevity, &amp; Re-Use</v>
      </c>
      <c r="C1569" s="363" t="str">
        <f t="shared" si="54"/>
        <v>Percent Reduction in Nonenergy Nonagriculture Industry Product Demand</v>
      </c>
      <c r="D1569" s="390" t="s">
        <v>853</v>
      </c>
      <c r="E1569" s="255"/>
      <c r="F1569" t="s">
        <v>854</v>
      </c>
      <c r="H1569" s="41">
        <v>2771</v>
      </c>
      <c r="I1569" s="389" t="s">
        <v>741</v>
      </c>
      <c r="J1569" s="377" t="str">
        <f>IF(ISBLANK(INDEX('Policy Characteristics'!D:D,MATCH($C1569,'Policy Characteristics'!$C:$C,0))),"",INDEX('Policy Characteristics'!D:D,MATCH($C1569,'Policy Characteristics'!$C:$C,0)))</f>
        <v>Material Efficiency, Longevity, &amp; Re-Use</v>
      </c>
      <c r="K1569" s="363"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row>
    <row r="1570" spans="1:14" s="363" customFormat="1" ht="19.95" customHeight="1">
      <c r="A1570" s="363" t="str">
        <f>IF(ISBLANK(INDEX('Policy Characteristics'!A:A,MATCH($C1570,'Policy Characteristics'!$C:$C,0))),"",INDEX('Policy Characteristics'!A:A,MATCH($C1570,'Policy Characteristics'!$C:$C,0)))</f>
        <v>Industry</v>
      </c>
      <c r="B1570" s="375" t="str">
        <f>IF(ISBLANK(INDEX('Policy Characteristics'!B:B,MATCH($C1570,'Policy Characteristics'!$C:$C,0))),"",INDEX('Policy Characteristics'!B:B,MATCH($C1570,'Policy Characteristics'!$C:$C,0)))</f>
        <v>Material Efficiency, Longevity, &amp; Re-Use</v>
      </c>
      <c r="C1570" s="363" t="str">
        <f t="shared" si="54"/>
        <v>Percent Reduction in Nonenergy Nonagriculture Industry Product Demand</v>
      </c>
      <c r="D1570" s="390" t="s">
        <v>855</v>
      </c>
      <c r="E1570" s="255"/>
      <c r="F1570" s="383" t="s">
        <v>856</v>
      </c>
      <c r="H1570" s="41">
        <v>2772</v>
      </c>
      <c r="I1570" s="393" t="s">
        <v>731</v>
      </c>
      <c r="J1570" s="377" t="str">
        <f>IF(ISBLANK(INDEX('Policy Characteristics'!D:D,MATCH($C1570,'Policy Characteristics'!$C:$C,0))),"",INDEX('Policy Characteristics'!D:D,MATCH($C1570,'Policy Characteristics'!$C:$C,0)))</f>
        <v>Material Efficiency, Longevity, &amp; Re-Use</v>
      </c>
      <c r="K1570" s="363"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row>
    <row r="1571" spans="1:14" s="363" customFormat="1" ht="19.95" customHeight="1">
      <c r="A1571" s="363" t="str">
        <f>IF(ISBLANK(INDEX('Policy Characteristics'!A:A,MATCH($C1571,'Policy Characteristics'!$C:$C,0))),"",INDEX('Policy Characteristics'!A:A,MATCH($C1571,'Policy Characteristics'!$C:$C,0)))</f>
        <v>Industry</v>
      </c>
      <c r="B1571" s="375" t="str">
        <f>IF(ISBLANK(INDEX('Policy Characteristics'!B:B,MATCH($C1571,'Policy Characteristics'!$C:$C,0))),"",INDEX('Policy Characteristics'!B:B,MATCH($C1571,'Policy Characteristics'!$C:$C,0)))</f>
        <v>Material Efficiency, Longevity, &amp; Re-Use</v>
      </c>
      <c r="C1571" s="363" t="str">
        <f t="shared" si="54"/>
        <v>Percent Reduction in Nonenergy Nonagriculture Industry Product Demand</v>
      </c>
      <c r="D1571" s="390" t="s">
        <v>857</v>
      </c>
      <c r="E1571" s="255"/>
      <c r="F1571" s="383" t="s">
        <v>858</v>
      </c>
      <c r="H1571" s="41">
        <v>2773</v>
      </c>
      <c r="I1571" s="393" t="s">
        <v>731</v>
      </c>
      <c r="J1571" s="377" t="str">
        <f>IF(ISBLANK(INDEX('Policy Characteristics'!D:D,MATCH($C1571,'Policy Characteristics'!$C:$C,0))),"",INDEX('Policy Characteristics'!D:D,MATCH($C1571,'Policy Characteristics'!$C:$C,0)))</f>
        <v>Material Efficiency, Longevity, &amp; Re-Use</v>
      </c>
      <c r="K1571" s="363"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row>
    <row r="1572" spans="1:14" s="363" customFormat="1" ht="19.95" customHeight="1">
      <c r="A1572" s="363" t="str">
        <f>IF(ISBLANK(INDEX('Policy Characteristics'!A:A,MATCH($C1572,'Policy Characteristics'!$C:$C,0))),"",INDEX('Policy Characteristics'!A:A,MATCH($C1572,'Policy Characteristics'!$C:$C,0)))</f>
        <v>Industry</v>
      </c>
      <c r="B1572" s="375" t="str">
        <f>IF(ISBLANK(INDEX('Policy Characteristics'!B:B,MATCH($C1572,'Policy Characteristics'!$C:$C,0))),"",INDEX('Policy Characteristics'!B:B,MATCH($C1572,'Policy Characteristics'!$C:$C,0)))</f>
        <v>Material Efficiency, Longevity, &amp; Re-Use</v>
      </c>
      <c r="C1572" s="363" t="str">
        <f t="shared" si="54"/>
        <v>Percent Reduction in Nonenergy Nonagriculture Industry Product Demand</v>
      </c>
      <c r="D1572" s="390" t="s">
        <v>859</v>
      </c>
      <c r="E1572" s="255"/>
      <c r="F1572" s="383" t="s">
        <v>860</v>
      </c>
      <c r="H1572" s="41">
        <v>2774</v>
      </c>
      <c r="I1572" s="393" t="s">
        <v>731</v>
      </c>
      <c r="J1572" s="377" t="str">
        <f>IF(ISBLANK(INDEX('Policy Characteristics'!D:D,MATCH($C1572,'Policy Characteristics'!$C:$C,0))),"",INDEX('Policy Characteristics'!D:D,MATCH($C1572,'Policy Characteristics'!$C:$C,0)))</f>
        <v>Material Efficiency, Longevity, &amp; Re-Use</v>
      </c>
      <c r="K1572" s="363"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row>
    <row r="1573" spans="1:14" s="363" customFormat="1" ht="19.95" customHeight="1">
      <c r="A1573" s="363" t="str">
        <f>IF(ISBLANK(INDEX('Policy Characteristics'!A:A,MATCH($C1573,'Policy Characteristics'!$C:$C,0))),"",INDEX('Policy Characteristics'!A:A,MATCH($C1573,'Policy Characteristics'!$C:$C,0)))</f>
        <v>Industry</v>
      </c>
      <c r="B1573" s="375" t="str">
        <f>IF(ISBLANK(INDEX('Policy Characteristics'!B:B,MATCH($C1573,'Policy Characteristics'!$C:$C,0))),"",INDEX('Policy Characteristics'!B:B,MATCH($C1573,'Policy Characteristics'!$C:$C,0)))</f>
        <v>Material Efficiency, Longevity, &amp; Re-Use</v>
      </c>
      <c r="C1573" s="363" t="str">
        <f t="shared" si="54"/>
        <v>Percent Reduction in Nonenergy Nonagriculture Industry Product Demand</v>
      </c>
      <c r="D1573" s="390" t="s">
        <v>861</v>
      </c>
      <c r="E1573" s="255"/>
      <c r="F1573" t="s">
        <v>862</v>
      </c>
      <c r="H1573" s="41">
        <v>2775</v>
      </c>
      <c r="I1573" s="389" t="s">
        <v>741</v>
      </c>
      <c r="J1573" s="377" t="str">
        <f>IF(ISBLANK(INDEX('Policy Characteristics'!D:D,MATCH($C1573,'Policy Characteristics'!$C:$C,0))),"",INDEX('Policy Characteristics'!D:D,MATCH($C1573,'Policy Characteristics'!$C:$C,0)))</f>
        <v>Material Efficiency, Longevity, &amp; Re-Use</v>
      </c>
      <c r="K1573" s="363"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row>
    <row r="1574" spans="1:14" s="363" customFormat="1" ht="19.95" customHeight="1">
      <c r="A1574" s="363" t="str">
        <f>IF(ISBLANK(INDEX('Policy Characteristics'!A:A,MATCH($C1574,'Policy Characteristics'!$C:$C,0))),"",INDEX('Policy Characteristics'!A:A,MATCH($C1574,'Policy Characteristics'!$C:$C,0)))</f>
        <v>Industry</v>
      </c>
      <c r="B1574" s="375" t="str">
        <f>IF(ISBLANK(INDEX('Policy Characteristics'!B:B,MATCH($C1574,'Policy Characteristics'!$C:$C,0))),"",INDEX('Policy Characteristics'!B:B,MATCH($C1574,'Policy Characteristics'!$C:$C,0)))</f>
        <v>Material Efficiency, Longevity, &amp; Re-Use</v>
      </c>
      <c r="C1574" s="363" t="str">
        <f t="shared" si="54"/>
        <v>Percent Reduction in Nonenergy Nonagriculture Industry Product Demand</v>
      </c>
      <c r="D1574" s="390" t="s">
        <v>863</v>
      </c>
      <c r="E1574" s="255"/>
      <c r="F1574" s="383" t="s">
        <v>864</v>
      </c>
      <c r="H1574" s="41">
        <v>2776</v>
      </c>
      <c r="I1574" s="393" t="s">
        <v>731</v>
      </c>
      <c r="J1574" s="377" t="str">
        <f>IF(ISBLANK(INDEX('Policy Characteristics'!D:D,MATCH($C1574,'Policy Characteristics'!$C:$C,0))),"",INDEX('Policy Characteristics'!D:D,MATCH($C1574,'Policy Characteristics'!$C:$C,0)))</f>
        <v>Material Efficiency, Longevity, &amp; Re-Use</v>
      </c>
      <c r="K1574" s="363"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row>
    <row r="1575" spans="1:14" s="363" customFormat="1" ht="19.95" customHeight="1">
      <c r="A1575" s="363" t="str">
        <f>IF(ISBLANK(INDEX('Policy Characteristics'!A:A,MATCH($C1575,'Policy Characteristics'!$C:$C,0))),"",INDEX('Policy Characteristics'!A:A,MATCH($C1575,'Policy Characteristics'!$C:$C,0)))</f>
        <v>Industry</v>
      </c>
      <c r="B1575" s="375" t="str">
        <f>IF(ISBLANK(INDEX('Policy Characteristics'!B:B,MATCH($C1575,'Policy Characteristics'!$C:$C,0))),"",INDEX('Policy Characteristics'!B:B,MATCH($C1575,'Policy Characteristics'!$C:$C,0)))</f>
        <v>Material Efficiency, Longevity, &amp; Re-Use</v>
      </c>
      <c r="C1575" s="363" t="str">
        <f t="shared" si="54"/>
        <v>Percent Reduction in Nonenergy Nonagriculture Industry Product Demand</v>
      </c>
      <c r="D1575" s="390" t="s">
        <v>865</v>
      </c>
      <c r="E1575" s="255"/>
      <c r="F1575" s="383" t="s">
        <v>866</v>
      </c>
      <c r="H1575" s="41">
        <v>2777</v>
      </c>
      <c r="I1575" s="393" t="s">
        <v>731</v>
      </c>
      <c r="J1575" s="377" t="str">
        <f>IF(ISBLANK(INDEX('Policy Characteristics'!D:D,MATCH($C1575,'Policy Characteristics'!$C:$C,0))),"",INDEX('Policy Characteristics'!D:D,MATCH($C1575,'Policy Characteristics'!$C:$C,0)))</f>
        <v>Material Efficiency, Longevity, &amp; Re-Use</v>
      </c>
      <c r="K1575" s="363"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row>
    <row r="1576" spans="1:14" s="363" customFormat="1" ht="19.95" customHeight="1">
      <c r="A1576" s="363" t="str">
        <f>IF(ISBLANK(INDEX('Policy Characteristics'!A:A,MATCH($C1576,'Policy Characteristics'!$C:$C,0))),"",INDEX('Policy Characteristics'!A:A,MATCH($C1576,'Policy Characteristics'!$C:$C,0)))</f>
        <v>Industry</v>
      </c>
      <c r="B1576" s="375" t="str">
        <f>IF(ISBLANK(INDEX('Policy Characteristics'!B:B,MATCH($C1576,'Policy Characteristics'!$C:$C,0))),"",INDEX('Policy Characteristics'!B:B,MATCH($C1576,'Policy Characteristics'!$C:$C,0)))</f>
        <v>Material Efficiency, Longevity, &amp; Re-Use</v>
      </c>
      <c r="C1576" s="363" t="str">
        <f t="shared" si="54"/>
        <v>Percent Reduction in Nonenergy Nonagriculture Industry Product Demand</v>
      </c>
      <c r="D1576" s="390" t="s">
        <v>867</v>
      </c>
      <c r="E1576" s="255"/>
      <c r="F1576" s="383" t="s">
        <v>868</v>
      </c>
      <c r="H1576" s="41">
        <v>2778</v>
      </c>
      <c r="I1576" s="393" t="s">
        <v>731</v>
      </c>
      <c r="J1576" s="377" t="str">
        <f>IF(ISBLANK(INDEX('Policy Characteristics'!D:D,MATCH($C1576,'Policy Characteristics'!$C:$C,0))),"",INDEX('Policy Characteristics'!D:D,MATCH($C1576,'Policy Characteristics'!$C:$C,0)))</f>
        <v>Material Efficiency, Longevity, &amp; Re-Use</v>
      </c>
      <c r="K1576" s="363"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row>
    <row r="1577" spans="1:14" s="363" customFormat="1" ht="19.95" customHeight="1">
      <c r="A1577" s="363" t="str">
        <f>IF(ISBLANK(INDEX('Policy Characteristics'!A:A,MATCH($C1577,'Policy Characteristics'!$C:$C,0))),"",INDEX('Policy Characteristics'!A:A,MATCH($C1577,'Policy Characteristics'!$C:$C,0)))</f>
        <v>Industry</v>
      </c>
      <c r="B1577" s="375" t="str">
        <f>IF(ISBLANK(INDEX('Policy Characteristics'!B:B,MATCH($C1577,'Policy Characteristics'!$C:$C,0))),"",INDEX('Policy Characteristics'!B:B,MATCH($C1577,'Policy Characteristics'!$C:$C,0)))</f>
        <v>Material Efficiency, Longevity, &amp; Re-Use</v>
      </c>
      <c r="C1577" s="363" t="str">
        <f t="shared" si="54"/>
        <v>Percent Reduction in Nonenergy Nonagriculture Industry Product Demand</v>
      </c>
      <c r="D1577" s="390" t="s">
        <v>869</v>
      </c>
      <c r="E1577" s="255"/>
      <c r="F1577" s="383" t="s">
        <v>870</v>
      </c>
      <c r="H1577" s="41">
        <v>2779</v>
      </c>
      <c r="I1577" s="391" t="s">
        <v>731</v>
      </c>
      <c r="J1577" s="377" t="str">
        <f>IF(ISBLANK(INDEX('Policy Characteristics'!D:D,MATCH($C1577,'Policy Characteristics'!$C:$C,0))),"",INDEX('Policy Characteristics'!D:D,MATCH($C1577,'Policy Characteristics'!$C:$C,0)))</f>
        <v>Material Efficiency, Longevity, &amp; Re-Use</v>
      </c>
      <c r="K1577" s="363"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row>
    <row r="1578" spans="1:14" s="363" customFormat="1" ht="19.95" customHeight="1">
      <c r="A1578" s="363" t="str">
        <f>IF(ISBLANK(INDEX('Policy Characteristics'!A:A,MATCH($C1578,'Policy Characteristics'!$C:$C,0))),"",INDEX('Policy Characteristics'!A:A,MATCH($C1578,'Policy Characteristics'!$C:$C,0)))</f>
        <v>Industry</v>
      </c>
      <c r="B1578" s="375" t="str">
        <f>IF(ISBLANK(INDEX('Policy Characteristics'!B:B,MATCH($C1578,'Policy Characteristics'!$C:$C,0))),"",INDEX('Policy Characteristics'!B:B,MATCH($C1578,'Policy Characteristics'!$C:$C,0)))</f>
        <v>Material Efficiency, Longevity, &amp; Re-Use</v>
      </c>
      <c r="C1578" s="363" t="str">
        <f t="shared" si="54"/>
        <v>Percent Reduction in Nonenergy Nonagriculture Industry Product Demand</v>
      </c>
      <c r="D1578" s="390" t="s">
        <v>871</v>
      </c>
      <c r="E1578" s="255"/>
      <c r="F1578" t="s">
        <v>872</v>
      </c>
      <c r="H1578" s="41">
        <v>2780</v>
      </c>
      <c r="I1578" s="391" t="s">
        <v>731</v>
      </c>
      <c r="J1578" s="377" t="str">
        <f>IF(ISBLANK(INDEX('Policy Characteristics'!D:D,MATCH($C1578,'Policy Characteristics'!$C:$C,0))),"",INDEX('Policy Characteristics'!D:D,MATCH($C1578,'Policy Characteristics'!$C:$C,0)))</f>
        <v>Material Efficiency, Longevity, &amp; Re-Use</v>
      </c>
      <c r="K1578" s="363"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row>
    <row r="1579" spans="1:14" s="363" customFormat="1" ht="19.95" customHeight="1">
      <c r="A1579" s="363" t="str">
        <f>IF(ISBLANK(INDEX('Policy Characteristics'!A:A,MATCH($C1579,'Policy Characteristics'!$C:$C,0))),"",INDEX('Policy Characteristics'!A:A,MATCH($C1579,'Policy Characteristics'!$C:$C,0)))</f>
        <v>Industry</v>
      </c>
      <c r="B1579" s="375" t="str">
        <f>IF(ISBLANK(INDEX('Policy Characteristics'!B:B,MATCH($C1579,'Policy Characteristics'!$C:$C,0))),"",INDEX('Policy Characteristics'!B:B,MATCH($C1579,'Policy Characteristics'!$C:$C,0)))</f>
        <v>Material Efficiency, Longevity, &amp; Re-Use</v>
      </c>
      <c r="C1579" s="363" t="str">
        <f t="shared" si="54"/>
        <v>Percent Reduction in Nonenergy Nonagriculture Industry Product Demand</v>
      </c>
      <c r="D1579" s="390" t="s">
        <v>873</v>
      </c>
      <c r="E1579" s="255"/>
      <c r="F1579" t="s">
        <v>874</v>
      </c>
      <c r="H1579" s="41">
        <v>2781</v>
      </c>
      <c r="I1579" s="393" t="s">
        <v>731</v>
      </c>
      <c r="J1579" s="377" t="str">
        <f>IF(ISBLANK(INDEX('Policy Characteristics'!D:D,MATCH($C1579,'Policy Characteristics'!$C:$C,0))),"",INDEX('Policy Characteristics'!D:D,MATCH($C1579,'Policy Characteristics'!$C:$C,0)))</f>
        <v>Material Efficiency, Longevity, &amp; Re-Use</v>
      </c>
      <c r="K1579" s="363"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row>
    <row r="1580" spans="1:14" s="363" customFormat="1" ht="19.95" customHeight="1">
      <c r="A1580" s="363" t="str">
        <f>IF(ISBLANK(INDEX('Policy Characteristics'!A:A,MATCH($C1580,'Policy Characteristics'!$C:$C,0))),"",INDEX('Policy Characteristics'!A:A,MATCH($C1580,'Policy Characteristics'!$C:$C,0)))</f>
        <v>Industry</v>
      </c>
      <c r="B1580" s="375" t="str">
        <f>IF(ISBLANK(INDEX('Policy Characteristics'!B:B,MATCH($C1580,'Policy Characteristics'!$C:$C,0))),"",INDEX('Policy Characteristics'!B:B,MATCH($C1580,'Policy Characteristics'!$C:$C,0)))</f>
        <v>Material Efficiency, Longevity, &amp; Re-Use</v>
      </c>
      <c r="C1580" s="363" t="str">
        <f t="shared" si="54"/>
        <v>Percent Reduction in Nonenergy Nonagriculture Industry Product Demand</v>
      </c>
      <c r="D1580" s="390" t="s">
        <v>875</v>
      </c>
      <c r="E1580" s="255"/>
      <c r="F1580" s="383" t="s">
        <v>876</v>
      </c>
      <c r="H1580" s="41">
        <v>2782</v>
      </c>
      <c r="I1580" s="393" t="s">
        <v>731</v>
      </c>
      <c r="J1580" s="377" t="str">
        <f>IF(ISBLANK(INDEX('Policy Characteristics'!D:D,MATCH($C1580,'Policy Characteristics'!$C:$C,0))),"",INDEX('Policy Characteristics'!D:D,MATCH($C1580,'Policy Characteristics'!$C:$C,0)))</f>
        <v>Material Efficiency, Longevity, &amp; Re-Use</v>
      </c>
      <c r="K1580" s="363"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row>
    <row r="1581" spans="1:14" s="363" customFormat="1" ht="19.95" customHeight="1">
      <c r="A1581" s="363" t="str">
        <f>IF(ISBLANK(INDEX('Policy Characteristics'!A:A,MATCH($C1581,'Policy Characteristics'!$C:$C,0))),"",INDEX('Policy Characteristics'!A:A,MATCH($C1581,'Policy Characteristics'!$C:$C,0)))</f>
        <v>Industry</v>
      </c>
      <c r="B1581" s="375" t="str">
        <f>IF(ISBLANK(INDEX('Policy Characteristics'!B:B,MATCH($C1581,'Policy Characteristics'!$C:$C,0))),"",INDEX('Policy Characteristics'!B:B,MATCH($C1581,'Policy Characteristics'!$C:$C,0)))</f>
        <v>Material Efficiency, Longevity, &amp; Re-Use</v>
      </c>
      <c r="C1581" s="363" t="str">
        <f t="shared" si="54"/>
        <v>Percent Reduction in Nonenergy Nonagriculture Industry Product Demand</v>
      </c>
      <c r="D1581" s="390" t="s">
        <v>877</v>
      </c>
      <c r="E1581" s="255"/>
      <c r="F1581" s="383" t="s">
        <v>878</v>
      </c>
      <c r="H1581" s="41">
        <v>2783</v>
      </c>
      <c r="I1581" s="393" t="s">
        <v>731</v>
      </c>
      <c r="J1581" s="377" t="str">
        <f>IF(ISBLANK(INDEX('Policy Characteristics'!D:D,MATCH($C1581,'Policy Characteristics'!$C:$C,0))),"",INDEX('Policy Characteristics'!D:D,MATCH($C1581,'Policy Characteristics'!$C:$C,0)))</f>
        <v>Material Efficiency, Longevity, &amp; Re-Use</v>
      </c>
      <c r="K1581" s="363"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row>
    <row r="1582" spans="1:14" s="363" customFormat="1" ht="19.95" customHeight="1">
      <c r="A1582" s="363" t="str">
        <f>IF(ISBLANK(INDEX('Policy Characteristics'!A:A,MATCH($C1582,'Policy Characteristics'!$C:$C,0))),"",INDEX('Policy Characteristics'!A:A,MATCH($C1582,'Policy Characteristics'!$C:$C,0)))</f>
        <v>Industry</v>
      </c>
      <c r="B1582" s="375" t="str">
        <f>IF(ISBLANK(INDEX('Policy Characteristics'!B:B,MATCH($C1582,'Policy Characteristics'!$C:$C,0))),"",INDEX('Policy Characteristics'!B:B,MATCH($C1582,'Policy Characteristics'!$C:$C,0)))</f>
        <v>Material Efficiency, Longevity, &amp; Re-Use</v>
      </c>
      <c r="C1582" s="363" t="str">
        <f t="shared" si="54"/>
        <v>Percent Reduction in Nonenergy Nonagriculture Industry Product Demand</v>
      </c>
      <c r="D1582" s="390" t="s">
        <v>879</v>
      </c>
      <c r="E1582" s="255"/>
      <c r="F1582" s="383" t="s">
        <v>880</v>
      </c>
      <c r="H1582" s="41">
        <v>2784</v>
      </c>
      <c r="I1582" s="393" t="s">
        <v>731</v>
      </c>
      <c r="J1582" s="377" t="str">
        <f>IF(ISBLANK(INDEX('Policy Characteristics'!D:D,MATCH($C1582,'Policy Characteristics'!$C:$C,0))),"",INDEX('Policy Characteristics'!D:D,MATCH($C1582,'Policy Characteristics'!$C:$C,0)))</f>
        <v>Material Efficiency, Longevity, &amp; Re-Use</v>
      </c>
      <c r="K1582" s="363"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row>
    <row r="1583" spans="1:14" s="363" customFormat="1" ht="19.95" customHeight="1">
      <c r="A1583" s="363" t="str">
        <f>IF(ISBLANK(INDEX('Policy Characteristics'!A:A,MATCH($C1583,'Policy Characteristics'!$C:$C,0))),"",INDEX('Policy Characteristics'!A:A,MATCH($C1583,'Policy Characteristics'!$C:$C,0)))</f>
        <v>Industry</v>
      </c>
      <c r="B1583" s="375" t="str">
        <f>IF(ISBLANK(INDEX('Policy Characteristics'!B:B,MATCH($C1583,'Policy Characteristics'!$C:$C,0))),"",INDEX('Policy Characteristics'!B:B,MATCH($C1583,'Policy Characteristics'!$C:$C,0)))</f>
        <v>Material Efficiency, Longevity, &amp; Re-Use</v>
      </c>
      <c r="C1583" s="363" t="str">
        <f t="shared" si="54"/>
        <v>Percent Reduction in Nonenergy Nonagriculture Industry Product Demand</v>
      </c>
      <c r="D1583" s="390" t="s">
        <v>881</v>
      </c>
      <c r="E1583" s="255"/>
      <c r="F1583" s="383" t="s">
        <v>882</v>
      </c>
      <c r="H1583" s="41">
        <v>2785</v>
      </c>
      <c r="I1583" s="393" t="s">
        <v>731</v>
      </c>
      <c r="J1583" s="377" t="str">
        <f>IF(ISBLANK(INDEX('Policy Characteristics'!D:D,MATCH($C1583,'Policy Characteristics'!$C:$C,0))),"",INDEX('Policy Characteristics'!D:D,MATCH($C1583,'Policy Characteristics'!$C:$C,0)))</f>
        <v>Material Efficiency, Longevity, &amp; Re-Use</v>
      </c>
      <c r="K1583" s="363"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row>
    <row r="1584" spans="1:14" s="363" customFormat="1" ht="19.95" customHeight="1">
      <c r="A1584" s="363" t="str">
        <f>IF(ISBLANK(INDEX('Policy Characteristics'!A:A,MATCH($C1584,'Policy Characteristics'!$C:$C,0))),"",INDEX('Policy Characteristics'!A:A,MATCH($C1584,'Policy Characteristics'!$C:$C,0)))</f>
        <v>Industry</v>
      </c>
      <c r="B1584" s="375" t="str">
        <f>IF(ISBLANK(INDEX('Policy Characteristics'!B:B,MATCH($C1584,'Policy Characteristics'!$C:$C,0))),"",INDEX('Policy Characteristics'!B:B,MATCH($C1584,'Policy Characteristics'!$C:$C,0)))</f>
        <v>Material Efficiency, Longevity, &amp; Re-Use</v>
      </c>
      <c r="C1584" s="363" t="str">
        <f t="shared" si="54"/>
        <v>Percent Reduction in Nonenergy Nonagriculture Industry Product Demand</v>
      </c>
      <c r="D1584" s="390" t="s">
        <v>883</v>
      </c>
      <c r="E1584" s="255"/>
      <c r="F1584" t="s">
        <v>884</v>
      </c>
      <c r="H1584" s="41">
        <v>2786</v>
      </c>
      <c r="I1584" s="389" t="s">
        <v>741</v>
      </c>
      <c r="J1584" s="377" t="str">
        <f>IF(ISBLANK(INDEX('Policy Characteristics'!D:D,MATCH($C1584,'Policy Characteristics'!$C:$C,0))),"",INDEX('Policy Characteristics'!D:D,MATCH($C1584,'Policy Characteristics'!$C:$C,0)))</f>
        <v>Material Efficiency, Longevity, &amp; Re-Use</v>
      </c>
      <c r="K1584" s="363"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row>
    <row r="1585" spans="1:18" s="363" customFormat="1" ht="19.95" customHeight="1">
      <c r="A1585" s="363" t="str">
        <f>IF(ISBLANK(INDEX('Policy Characteristics'!A:A,MATCH($C1585,'Policy Characteristics'!$C:$C,0))),"",INDEX('Policy Characteristics'!A:A,MATCH($C1585,'Policy Characteristics'!$C:$C,0)))</f>
        <v>Industry</v>
      </c>
      <c r="B1585" s="375" t="str">
        <f>IF(ISBLANK(INDEX('Policy Characteristics'!B:B,MATCH($C1585,'Policy Characteristics'!$C:$C,0))),"",INDEX('Policy Characteristics'!B:B,MATCH($C1585,'Policy Characteristics'!$C:$C,0)))</f>
        <v>Material Efficiency, Longevity, &amp; Re-Use</v>
      </c>
      <c r="C1585" s="363" t="str">
        <f t="shared" si="54"/>
        <v>Percent Reduction in Nonenergy Nonagriculture Industry Product Demand</v>
      </c>
      <c r="D1585" s="390" t="s">
        <v>885</v>
      </c>
      <c r="E1585" s="255"/>
      <c r="F1585" t="s">
        <v>886</v>
      </c>
      <c r="H1585" s="41">
        <v>2787</v>
      </c>
      <c r="I1585" s="389" t="s">
        <v>741</v>
      </c>
      <c r="J1585" s="377" t="str">
        <f>IF(ISBLANK(INDEX('Policy Characteristics'!D:D,MATCH($C1585,'Policy Characteristics'!$C:$C,0))),"",INDEX('Policy Characteristics'!D:D,MATCH($C1585,'Policy Characteristics'!$C:$C,0)))</f>
        <v>Material Efficiency, Longevity, &amp; Re-Use</v>
      </c>
      <c r="K1585" s="363"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row>
    <row r="1586" spans="1:18" s="363" customFormat="1" ht="19.95" customHeight="1">
      <c r="A1586" s="363" t="str">
        <f>IF(ISBLANK(INDEX('Policy Characteristics'!A:A,MATCH($C1586,'Policy Characteristics'!$C:$C,0))),"",INDEX('Policy Characteristics'!A:A,MATCH($C1586,'Policy Characteristics'!$C:$C,0)))</f>
        <v>Industry</v>
      </c>
      <c r="B1586" s="375" t="str">
        <f>IF(ISBLANK(INDEX('Policy Characteristics'!B:B,MATCH($C1586,'Policy Characteristics'!$C:$C,0))),"",INDEX('Policy Characteristics'!B:B,MATCH($C1586,'Policy Characteristics'!$C:$C,0)))</f>
        <v>Material Efficiency, Longevity, &amp; Re-Use</v>
      </c>
      <c r="C1586" s="363" t="str">
        <f t="shared" si="54"/>
        <v>Percent Reduction in Nonenergy Nonagriculture Industry Product Demand</v>
      </c>
      <c r="D1586" s="390" t="s">
        <v>887</v>
      </c>
      <c r="E1586" s="255"/>
      <c r="F1586" s="383" t="s">
        <v>888</v>
      </c>
      <c r="H1586" s="41">
        <v>2788</v>
      </c>
      <c r="I1586" s="393" t="s">
        <v>731</v>
      </c>
      <c r="J1586" s="377" t="str">
        <f>IF(ISBLANK(INDEX('Policy Characteristics'!D:D,MATCH($C1586,'Policy Characteristics'!$C:$C,0))),"",INDEX('Policy Characteristics'!D:D,MATCH($C1586,'Policy Characteristics'!$C:$C,0)))</f>
        <v>Material Efficiency, Longevity, &amp; Re-Use</v>
      </c>
      <c r="K1586" s="363"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row>
    <row r="1587" spans="1:18" s="363" customFormat="1" ht="19.95" customHeight="1">
      <c r="A1587" s="363" t="str">
        <f>IF(ISBLANK(INDEX('Policy Characteristics'!A:A,MATCH($C1587,'Policy Characteristics'!$C:$C,0))),"",INDEX('Policy Characteristics'!A:A,MATCH($C1587,'Policy Characteristics'!$C:$C,0)))</f>
        <v>Industry</v>
      </c>
      <c r="B1587" s="375" t="str">
        <f>IF(ISBLANK(INDEX('Policy Characteristics'!B:B,MATCH($C1587,'Policy Characteristics'!$C:$C,0))),"",INDEX('Policy Characteristics'!B:B,MATCH($C1587,'Policy Characteristics'!$C:$C,0)))</f>
        <v>Material Efficiency, Longevity, &amp; Re-Use</v>
      </c>
      <c r="C1587" s="363" t="str">
        <f t="shared" si="54"/>
        <v>Percent Reduction in Nonenergy Nonagriculture Industry Product Demand</v>
      </c>
      <c r="D1587" s="390" t="s">
        <v>889</v>
      </c>
      <c r="E1587" s="255"/>
      <c r="F1587" t="s">
        <v>890</v>
      </c>
      <c r="H1587" s="41">
        <v>2789</v>
      </c>
      <c r="I1587" s="389" t="s">
        <v>741</v>
      </c>
      <c r="J1587" s="377" t="str">
        <f>IF(ISBLANK(INDEX('Policy Characteristics'!D:D,MATCH($C1587,'Policy Characteristics'!$C:$C,0))),"",INDEX('Policy Characteristics'!D:D,MATCH($C1587,'Policy Characteristics'!$C:$C,0)))</f>
        <v>Material Efficiency, Longevity, &amp; Re-Use</v>
      </c>
      <c r="K1587" s="363"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row>
    <row r="1588" spans="1:18" s="363" customFormat="1" ht="19.95" customHeight="1">
      <c r="A1588" s="363" t="str">
        <f>IF(ISBLANK(INDEX('Policy Characteristics'!A:A,MATCH($C1588,'Policy Characteristics'!$C:$C,0))),"",INDEX('Policy Characteristics'!A:A,MATCH($C1588,'Policy Characteristics'!$C:$C,0)))</f>
        <v>Industry</v>
      </c>
      <c r="B1588" s="375" t="str">
        <f>IF(ISBLANK(INDEX('Policy Characteristics'!B:B,MATCH($C1588,'Policy Characteristics'!$C:$C,0))),"",INDEX('Policy Characteristics'!B:B,MATCH($C1588,'Policy Characteristics'!$C:$C,0)))</f>
        <v>Material Efficiency, Longevity, &amp; Re-Use</v>
      </c>
      <c r="C1588" s="363" t="str">
        <f t="shared" si="54"/>
        <v>Percent Reduction in Nonenergy Nonagriculture Industry Product Demand</v>
      </c>
      <c r="D1588" s="390" t="s">
        <v>891</v>
      </c>
      <c r="E1588" s="255"/>
      <c r="F1588" t="s">
        <v>892</v>
      </c>
      <c r="H1588" s="41">
        <v>2790</v>
      </c>
      <c r="I1588" s="391" t="s">
        <v>731</v>
      </c>
      <c r="J1588" s="377" t="str">
        <f>IF(ISBLANK(INDEX('Policy Characteristics'!D:D,MATCH($C1588,'Policy Characteristics'!$C:$C,0))),"",INDEX('Policy Characteristics'!D:D,MATCH($C1588,'Policy Characteristics'!$C:$C,0)))</f>
        <v>Material Efficiency, Longevity, &amp; Re-Use</v>
      </c>
      <c r="K1588" s="363"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row>
    <row r="1589" spans="1:18" s="363" customFormat="1" ht="19.95" customHeight="1">
      <c r="A1589" s="363" t="str">
        <f>IF(ISBLANK(INDEX('Policy Characteristics'!A:A,MATCH($C1589,'Policy Characteristics'!$C:$C,0))),"",INDEX('Policy Characteristics'!A:A,MATCH($C1589,'Policy Characteristics'!$C:$C,0)))</f>
        <v>Industry</v>
      </c>
      <c r="B1589" s="375" t="str">
        <f>IF(ISBLANK(INDEX('Policy Characteristics'!B:B,MATCH($C1589,'Policy Characteristics'!$C:$C,0))),"",INDEX('Policy Characteristics'!B:B,MATCH($C1589,'Policy Characteristics'!$C:$C,0)))</f>
        <v>Material Efficiency, Longevity, &amp; Re-Use</v>
      </c>
      <c r="C1589" s="363" t="str">
        <f t="shared" si="54"/>
        <v>Percent Reduction in Nonenergy Nonagriculture Industry Product Demand</v>
      </c>
      <c r="D1589" s="390" t="s">
        <v>893</v>
      </c>
      <c r="E1589" s="255"/>
      <c r="F1589" s="383" t="s">
        <v>894</v>
      </c>
      <c r="H1589" s="41">
        <v>2791</v>
      </c>
      <c r="I1589" s="393" t="s">
        <v>731</v>
      </c>
      <c r="J1589" s="377" t="str">
        <f>IF(ISBLANK(INDEX('Policy Characteristics'!D:D,MATCH($C1589,'Policy Characteristics'!$C:$C,0))),"",INDEX('Policy Characteristics'!D:D,MATCH($C1589,'Policy Characteristics'!$C:$C,0)))</f>
        <v>Material Efficiency, Longevity, &amp; Re-Use</v>
      </c>
      <c r="K1589" s="363"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row>
    <row r="1590" spans="1:18" ht="19.95" customHeight="1">
      <c r="A1590" s="363" t="str">
        <f>IF(ISBLANK(INDEX('Policy Characteristics'!A:A,MATCH($C1590,'Policy Characteristics'!$C:$C,0))),"",INDEX('Policy Characteristics'!A:A,MATCH($C1590,'Policy Characteristics'!$C:$C,0)))</f>
        <v>Industry</v>
      </c>
      <c r="B1590" s="375" t="str">
        <f>IF(ISBLANK(INDEX('Policy Characteristics'!B:B,MATCH($C1590,'Policy Characteristics'!$C:$C,0))),"",INDEX('Policy Characteristics'!B:B,MATCH($C1590,'Policy Characteristics'!$C:$C,0)))</f>
        <v>Methane Capture</v>
      </c>
      <c r="C1590" t="s">
        <v>466</v>
      </c>
      <c r="D1590" s="255" t="s">
        <v>849</v>
      </c>
      <c r="E1590" s="255"/>
      <c r="F1590" t="s">
        <v>850</v>
      </c>
      <c r="G1590" s="255"/>
      <c r="H1590" s="18">
        <v>1458</v>
      </c>
      <c r="I1590" s="376" t="s">
        <v>731</v>
      </c>
      <c r="J1590" s="377" t="str">
        <f>IF(ISBLANK(INDEX('Policy Characteristics'!D:D,MATCH($C1590,'Policy Characteristics'!$C:$C,0))),"",INDEX('Policy Characteristics'!D:D,MATCH($C1590,'Policy Characteristics'!$C:$C,0)))</f>
        <v>Methane Capture and Destruction</v>
      </c>
      <c r="K1590" s="363"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63" t="str">
        <f>IF(ISBLANK(INDEX('Policy Characteristics'!I:I,MATCH($C1590,'Policy Characteristics'!$C:$C,0))),"",INDEX('Policy Characteristics'!I:I,MATCH($C1590,'Policy Characteristics'!$C:$C,0)))</f>
        <v>% of potential achieved</v>
      </c>
      <c r="P1590" s="363"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63" t="str">
        <f>IF(ISBLANK(INDEX('Policy Characteristics'!K:K,MATCH($C1590,'Policy Characteristics'!$C:$C,0))),"",INDEX('Policy Characteristics'!K:K,MATCH($C1590,'Policy Characteristics'!$C:$C,0)))</f>
        <v>industry-ag-main.html#methane-capture</v>
      </c>
      <c r="R1590" s="363" t="str">
        <f>IF(ISBLANK(INDEX('Policy Characteristics'!L:L,MATCH($C1590,'Policy Characteristics'!$C:$C,0))),"",INDEX('Policy Characteristics'!L:L,MATCH($C1590,'Policy Characteristics'!$C:$C,0)))</f>
        <v>methane-capture.html</v>
      </c>
    </row>
    <row r="1591" spans="1:18" ht="19.95" customHeight="1">
      <c r="A1591" s="363" t="str">
        <f>IF(ISBLANK(INDEX('Policy Characteristics'!A:A,MATCH($C1591,'Policy Characteristics'!$C:$C,0))),"",INDEX('Policy Characteristics'!A:A,MATCH($C1591,'Policy Characteristics'!$C:$C,0)))</f>
        <v>Industry</v>
      </c>
      <c r="B1591" s="375" t="str">
        <f>IF(ISBLANK(INDEX('Policy Characteristics'!B:B,MATCH($C1591,'Policy Characteristics'!$C:$C,0))),"",INDEX('Policy Characteristics'!B:B,MATCH($C1591,'Policy Characteristics'!$C:$C,0)))</f>
        <v>Methane Capture</v>
      </c>
      <c r="C1591" s="363" t="str">
        <f t="shared" ref="C1591:C1594" si="55">C$1590</f>
        <v>Fraction of Methane Capture Opportunities Achieved</v>
      </c>
      <c r="D1591" s="390" t="s">
        <v>845</v>
      </c>
      <c r="E1591" s="255"/>
      <c r="F1591" t="s">
        <v>846</v>
      </c>
      <c r="G1591" s="255"/>
      <c r="H1591" s="18">
        <v>2792</v>
      </c>
      <c r="I1591" s="376" t="s">
        <v>741</v>
      </c>
      <c r="J1591" s="377" t="str">
        <f>IF(ISBLANK(INDEX('Policy Characteristics'!D:D,MATCH($C1591,'Policy Characteristics'!$C:$C,0))),"",INDEX('Policy Characteristics'!D:D,MATCH($C1591,'Policy Characteristics'!$C:$C,0)))</f>
        <v>Methane Capture and Destruction</v>
      </c>
      <c r="K1591" s="363"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63" t="str">
        <f>IF(ISBLANK(INDEX('Policy Characteristics'!I:I,MATCH($C1591,'Policy Characteristics'!$C:$C,0))),"",INDEX('Policy Characteristics'!I:I,MATCH($C1591,'Policy Characteristics'!$C:$C,0)))</f>
        <v>% of potential achieved</v>
      </c>
      <c r="P1591" s="363"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63" t="str">
        <f>IF(ISBLANK(INDEX('Policy Characteristics'!K:K,MATCH($C1591,'Policy Characteristics'!$C:$C,0))),"",INDEX('Policy Characteristics'!K:K,MATCH($C1591,'Policy Characteristics'!$C:$C,0)))</f>
        <v>industry-ag-main.html#methane-capture</v>
      </c>
      <c r="R1591" s="363" t="str">
        <f>IF(ISBLANK(INDEX('Policy Characteristics'!L:L,MATCH($C1591,'Policy Characteristics'!$C:$C,0))),"",INDEX('Policy Characteristics'!L:L,MATCH($C1591,'Policy Characteristics'!$C:$C,0)))</f>
        <v>methane-capture.html</v>
      </c>
    </row>
    <row r="1592" spans="1:18" ht="19.95" customHeight="1">
      <c r="A1592" s="363" t="str">
        <f>IF(ISBLANK(INDEX('Policy Characteristics'!A:A,MATCH($C1592,'Policy Characteristics'!$C:$C,0))),"",INDEX('Policy Characteristics'!A:A,MATCH($C1592,'Policy Characteristics'!$C:$C,0)))</f>
        <v>Industry</v>
      </c>
      <c r="B1592" s="375" t="str">
        <f>IF(ISBLANK(INDEX('Policy Characteristics'!B:B,MATCH($C1592,'Policy Characteristics'!$C:$C,0))),"",INDEX('Policy Characteristics'!B:B,MATCH($C1592,'Policy Characteristics'!$C:$C,0)))</f>
        <v>Methane Capture</v>
      </c>
      <c r="C1592" s="363" t="str">
        <f t="shared" si="55"/>
        <v>Fraction of Methane Capture Opportunities Achieved</v>
      </c>
      <c r="D1592" s="255" t="s">
        <v>889</v>
      </c>
      <c r="E1592" s="255"/>
      <c r="F1592" t="s">
        <v>890</v>
      </c>
      <c r="G1592" s="255"/>
      <c r="H1592" s="18">
        <v>1459</v>
      </c>
      <c r="I1592" s="376" t="s">
        <v>731</v>
      </c>
      <c r="J1592" s="377" t="str">
        <f>IF(ISBLANK(INDEX('Policy Characteristics'!D:D,MATCH($C1592,'Policy Characteristics'!$C:$C,0))),"",INDEX('Policy Characteristics'!D:D,MATCH($C1592,'Policy Characteristics'!$C:$C,0)))</f>
        <v>Methane Capture and Destruction</v>
      </c>
      <c r="K1592" s="363"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63" t="str">
        <f>IF(ISBLANK(INDEX('Policy Characteristics'!I:I,MATCH($C1592,'Policy Characteristics'!$C:$C,0))),"",INDEX('Policy Characteristics'!I:I,MATCH($C1592,'Policy Characteristics'!$C:$C,0)))</f>
        <v>% of potential achieved</v>
      </c>
      <c r="P1592" s="363"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63" t="str">
        <f>IF(ISBLANK(INDEX('Policy Characteristics'!K:K,MATCH($C1592,'Policy Characteristics'!$C:$C,0))),"",INDEX('Policy Characteristics'!K:K,MATCH($C1592,'Policy Characteristics'!$C:$C,0)))</f>
        <v>industry-ag-main.html#methane-capture</v>
      </c>
      <c r="R1592" s="363" t="str">
        <f>IF(ISBLANK(INDEX('Policy Characteristics'!L:L,MATCH($C1592,'Policy Characteristics'!$C:$C,0))),"",INDEX('Policy Characteristics'!L:L,MATCH($C1592,'Policy Characteristics'!$C:$C,0)))</f>
        <v>methane-capture.html</v>
      </c>
    </row>
    <row r="1593" spans="1:18" ht="19.95" customHeight="1">
      <c r="A1593" s="363" t="str">
        <f>IF(ISBLANK(INDEX('Policy Characteristics'!A:A,MATCH($C1593,'Policy Characteristics'!$C:$C,0))),"",INDEX('Policy Characteristics'!A:A,MATCH($C1593,'Policy Characteristics'!$C:$C,0)))</f>
        <v>Industry</v>
      </c>
      <c r="B1593" s="375" t="str">
        <f>IF(ISBLANK(INDEX('Policy Characteristics'!B:B,MATCH($C1593,'Policy Characteristics'!$C:$C,0))),"",INDEX('Policy Characteristics'!B:B,MATCH($C1593,'Policy Characteristics'!$C:$C,0)))</f>
        <v>Methane Capture</v>
      </c>
      <c r="C1593" s="363" t="str">
        <f t="shared" si="55"/>
        <v>Fraction of Methane Capture Opportunities Achieved</v>
      </c>
      <c r="D1593" s="255" t="s">
        <v>847</v>
      </c>
      <c r="E1593" s="255"/>
      <c r="F1593" t="s">
        <v>848</v>
      </c>
      <c r="G1593" s="255"/>
      <c r="H1593" s="18">
        <v>513</v>
      </c>
      <c r="I1593" s="376" t="s">
        <v>731</v>
      </c>
      <c r="J1593" s="377" t="str">
        <f>IF(ISBLANK(INDEX('Policy Characteristics'!D:D,MATCH($C1593,'Policy Characteristics'!$C:$C,0))),"",INDEX('Policy Characteristics'!D:D,MATCH($C1593,'Policy Characteristics'!$C:$C,0)))</f>
        <v>Methane Capture and Destruction</v>
      </c>
      <c r="K1593" s="363"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63" t="str">
        <f>IF(ISBLANK(INDEX('Policy Characteristics'!I:I,MATCH($C1593,'Policy Characteristics'!$C:$C,0))),"",INDEX('Policy Characteristics'!I:I,MATCH($C1593,'Policy Characteristics'!$C:$C,0)))</f>
        <v>% of potential achieved</v>
      </c>
      <c r="P1593" s="363"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63" t="str">
        <f>IF(ISBLANK(INDEX('Policy Characteristics'!K:K,MATCH($C1593,'Policy Characteristics'!$C:$C,0))),"",INDEX('Policy Characteristics'!K:K,MATCH($C1593,'Policy Characteristics'!$C:$C,0)))</f>
        <v>industry-ag-main.html#methane-capture</v>
      </c>
      <c r="R1593" s="363" t="str">
        <f>IF(ISBLANK(INDEX('Policy Characteristics'!L:L,MATCH($C1593,'Policy Characteristics'!$C:$C,0))),"",INDEX('Policy Characteristics'!L:L,MATCH($C1593,'Policy Characteristics'!$C:$C,0)))</f>
        <v>methane-capture.html</v>
      </c>
    </row>
    <row r="1594" spans="1:18" ht="19.95" customHeight="1">
      <c r="A1594" s="363" t="str">
        <f>IF(ISBLANK(INDEX('Policy Characteristics'!A:A,MATCH($C1594,'Policy Characteristics'!$C:$C,0))),"",INDEX('Policy Characteristics'!A:A,MATCH($C1594,'Policy Characteristics'!$C:$C,0)))</f>
        <v>Industry</v>
      </c>
      <c r="B1594" s="375" t="str">
        <f>IF(ISBLANK(INDEX('Policy Characteristics'!B:B,MATCH($C1594,'Policy Characteristics'!$C:$C,0))),"",INDEX('Policy Characteristics'!B:B,MATCH($C1594,'Policy Characteristics'!$C:$C,0)))</f>
        <v>Methane Capture</v>
      </c>
      <c r="C1594" s="363" t="str">
        <f t="shared" si="55"/>
        <v>Fraction of Methane Capture Opportunities Achieved</v>
      </c>
      <c r="D1594" s="255" t="s">
        <v>891</v>
      </c>
      <c r="E1594" s="255"/>
      <c r="F1594" t="s">
        <v>892</v>
      </c>
      <c r="G1594" s="255"/>
      <c r="H1594" s="18">
        <v>514</v>
      </c>
      <c r="I1594" s="376" t="s">
        <v>731</v>
      </c>
      <c r="J1594" s="377" t="str">
        <f>IF(ISBLANK(INDEX('Policy Characteristics'!D:D,MATCH($C1594,'Policy Characteristics'!$C:$C,0))),"",INDEX('Policy Characteristics'!D:D,MATCH($C1594,'Policy Characteristics'!$C:$C,0)))</f>
        <v>Methane Capture and Destruction</v>
      </c>
      <c r="K1594" s="363"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63" t="str">
        <f>IF(ISBLANK(INDEX('Policy Characteristics'!I:I,MATCH($C1594,'Policy Characteristics'!$C:$C,0))),"",INDEX('Policy Characteristics'!I:I,MATCH($C1594,'Policy Characteristics'!$C:$C,0)))</f>
        <v>% of potential achieved</v>
      </c>
      <c r="P1594" s="363"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63" t="str">
        <f>IF(ISBLANK(INDEX('Policy Characteristics'!K:K,MATCH($C1594,'Policy Characteristics'!$C:$C,0))),"",INDEX('Policy Characteristics'!K:K,MATCH($C1594,'Policy Characteristics'!$C:$C,0)))</f>
        <v>industry-ag-main.html#methane-capture</v>
      </c>
      <c r="R1594" s="363" t="str">
        <f>IF(ISBLANK(INDEX('Policy Characteristics'!L:L,MATCH($C1594,'Policy Characteristics'!$C:$C,0))),"",INDEX('Policy Characteristics'!L:L,MATCH($C1594,'Policy Characteristics'!$C:$C,0)))</f>
        <v>methane-capture.html</v>
      </c>
    </row>
    <row r="1595" spans="1:18" ht="19.95" customHeight="1">
      <c r="A1595" s="363" t="str">
        <f>IF(ISBLANK(INDEX('Policy Characteristics'!A:A,MATCH($C1595,'Policy Characteristics'!$C:$C,0))),"",INDEX('Policy Characteristics'!A:A,MATCH($C1595,'Policy Characteristics'!$C:$C,0)))</f>
        <v>Industry</v>
      </c>
      <c r="B1595" s="375" t="str">
        <f>IF(ISBLANK(INDEX('Policy Characteristics'!B:B,MATCH($C1595,'Policy Characteristics'!$C:$C,0))),"",INDEX('Policy Characteristics'!B:B,MATCH($C1595,'Policy Characteristics'!$C:$C,0)))</f>
        <v>Methane Destruction</v>
      </c>
      <c r="C1595" t="s">
        <v>473</v>
      </c>
      <c r="D1595" s="255" t="s">
        <v>849</v>
      </c>
      <c r="E1595" s="255"/>
      <c r="F1595" t="s">
        <v>850</v>
      </c>
      <c r="G1595" s="255"/>
      <c r="H1595" s="18">
        <v>1460</v>
      </c>
      <c r="I1595" s="376" t="s">
        <v>731</v>
      </c>
      <c r="J1595" s="377" t="str">
        <f>IF(ISBLANK(INDEX('Policy Characteristics'!D:D,MATCH($C1595,'Policy Characteristics'!$C:$C,0))),"",INDEX('Policy Characteristics'!D:D,MATCH($C1595,'Policy Characteristics'!$C:$C,0)))</f>
        <v>Methane Capture and Destruction</v>
      </c>
      <c r="K1595" s="363"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63" t="str">
        <f>IF(ISBLANK(INDEX('Policy Characteristics'!I:I,MATCH($C1595,'Policy Characteristics'!$C:$C,0))),"",INDEX('Policy Characteristics'!I:I,MATCH($C1595,'Policy Characteristics'!$C:$C,0)))</f>
        <v>% of potential achieved</v>
      </c>
      <c r="P1595" s="363"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63" t="str">
        <f>IF(ISBLANK(INDEX('Policy Characteristics'!K:K,MATCH($C1595,'Policy Characteristics'!$C:$C,0))),"",INDEX('Policy Characteristics'!K:K,MATCH($C1595,'Policy Characteristics'!$C:$C,0)))</f>
        <v>industry-ag-main.html#methane-destr</v>
      </c>
      <c r="R1595" s="363" t="str">
        <f>IF(ISBLANK(INDEX('Policy Characteristics'!L:L,MATCH($C1595,'Policy Characteristics'!$C:$C,0))),"",INDEX('Policy Characteristics'!L:L,MATCH($C1595,'Policy Characteristics'!$C:$C,0)))</f>
        <v>methane-destruction.html</v>
      </c>
    </row>
    <row r="1596" spans="1:18" ht="19.95" customHeight="1">
      <c r="A1596" s="363" t="str">
        <f>IF(ISBLANK(INDEX('Policy Characteristics'!A:A,MATCH($C1596,'Policy Characteristics'!$C:$C,0))),"",INDEX('Policy Characteristics'!A:A,MATCH($C1596,'Policy Characteristics'!$C:$C,0)))</f>
        <v>Industry</v>
      </c>
      <c r="B1596" s="375" t="str">
        <f>IF(ISBLANK(INDEX('Policy Characteristics'!B:B,MATCH($C1596,'Policy Characteristics'!$C:$C,0))),"",INDEX('Policy Characteristics'!B:B,MATCH($C1596,'Policy Characteristics'!$C:$C,0)))</f>
        <v>Methane Destruction</v>
      </c>
      <c r="C1596" s="363" t="str">
        <f t="shared" ref="C1596:C1599" si="56">C$1595</f>
        <v>Fraction of Methane Destruction Opportunities Achieved</v>
      </c>
      <c r="D1596" s="390" t="s">
        <v>845</v>
      </c>
      <c r="E1596" s="255"/>
      <c r="F1596" t="s">
        <v>846</v>
      </c>
      <c r="G1596" s="255"/>
      <c r="H1596" s="18">
        <v>2793</v>
      </c>
      <c r="I1596" s="376" t="s">
        <v>741</v>
      </c>
      <c r="J1596" s="377" t="str">
        <f>IF(ISBLANK(INDEX('Policy Characteristics'!D:D,MATCH($C1596,'Policy Characteristics'!$C:$C,0))),"",INDEX('Policy Characteristics'!D:D,MATCH($C1596,'Policy Characteristics'!$C:$C,0)))</f>
        <v>Methane Capture and Destruction</v>
      </c>
      <c r="K1596" s="363"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63" t="str">
        <f>IF(ISBLANK(INDEX('Policy Characteristics'!I:I,MATCH($C1596,'Policy Characteristics'!$C:$C,0))),"",INDEX('Policy Characteristics'!I:I,MATCH($C1596,'Policy Characteristics'!$C:$C,0)))</f>
        <v>% of potential achieved</v>
      </c>
      <c r="P1596" s="363"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63" t="str">
        <f>IF(ISBLANK(INDEX('Policy Characteristics'!K:K,MATCH($C1596,'Policy Characteristics'!$C:$C,0))),"",INDEX('Policy Characteristics'!K:K,MATCH($C1596,'Policy Characteristics'!$C:$C,0)))</f>
        <v>industry-ag-main.html#methane-destr</v>
      </c>
      <c r="R1596" s="363" t="str">
        <f>IF(ISBLANK(INDEX('Policy Characteristics'!L:L,MATCH($C1596,'Policy Characteristics'!$C:$C,0))),"",INDEX('Policy Characteristics'!L:L,MATCH($C1596,'Policy Characteristics'!$C:$C,0)))</f>
        <v>methane-destruction.html</v>
      </c>
    </row>
    <row r="1597" spans="1:18" ht="19.95" customHeight="1">
      <c r="A1597" s="363" t="str">
        <f>IF(ISBLANK(INDEX('Policy Characteristics'!A:A,MATCH($C1597,'Policy Characteristics'!$C:$C,0))),"",INDEX('Policy Characteristics'!A:A,MATCH($C1597,'Policy Characteristics'!$C:$C,0)))</f>
        <v>Industry</v>
      </c>
      <c r="B1597" s="375" t="str">
        <f>IF(ISBLANK(INDEX('Policy Characteristics'!B:B,MATCH($C1597,'Policy Characteristics'!$C:$C,0))),"",INDEX('Policy Characteristics'!B:B,MATCH($C1597,'Policy Characteristics'!$C:$C,0)))</f>
        <v>Methane Destruction</v>
      </c>
      <c r="C1597" s="363" t="str">
        <f t="shared" si="56"/>
        <v>Fraction of Methane Destruction Opportunities Achieved</v>
      </c>
      <c r="D1597" s="255" t="s">
        <v>889</v>
      </c>
      <c r="E1597" s="255"/>
      <c r="F1597" t="s">
        <v>890</v>
      </c>
      <c r="G1597" s="255"/>
      <c r="H1597" s="18">
        <v>1461</v>
      </c>
      <c r="I1597" s="376" t="s">
        <v>731</v>
      </c>
      <c r="J1597" s="377" t="str">
        <f>IF(ISBLANK(INDEX('Policy Characteristics'!D:D,MATCH($C1597,'Policy Characteristics'!$C:$C,0))),"",INDEX('Policy Characteristics'!D:D,MATCH($C1597,'Policy Characteristics'!$C:$C,0)))</f>
        <v>Methane Capture and Destruction</v>
      </c>
      <c r="K1597" s="363"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63" t="str">
        <f>IF(ISBLANK(INDEX('Policy Characteristics'!I:I,MATCH($C1597,'Policy Characteristics'!$C:$C,0))),"",INDEX('Policy Characteristics'!I:I,MATCH($C1597,'Policy Characteristics'!$C:$C,0)))</f>
        <v>% of potential achieved</v>
      </c>
      <c r="P1597" s="363"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63" t="str">
        <f>IF(ISBLANK(INDEX('Policy Characteristics'!K:K,MATCH($C1597,'Policy Characteristics'!$C:$C,0))),"",INDEX('Policy Characteristics'!K:K,MATCH($C1597,'Policy Characteristics'!$C:$C,0)))</f>
        <v>industry-ag-main.html#methane-destr</v>
      </c>
      <c r="R1597" s="363" t="str">
        <f>IF(ISBLANK(INDEX('Policy Characteristics'!L:L,MATCH($C1597,'Policy Characteristics'!$C:$C,0))),"",INDEX('Policy Characteristics'!L:L,MATCH($C1597,'Policy Characteristics'!$C:$C,0)))</f>
        <v>methane-destruction.html</v>
      </c>
    </row>
    <row r="1598" spans="1:18" ht="19.95" customHeight="1">
      <c r="A1598" s="363" t="str">
        <f>IF(ISBLANK(INDEX('Policy Characteristics'!A:A,MATCH($C1598,'Policy Characteristics'!$C:$C,0))),"",INDEX('Policy Characteristics'!A:A,MATCH($C1598,'Policy Characteristics'!$C:$C,0)))</f>
        <v>Industry</v>
      </c>
      <c r="B1598" s="375" t="str">
        <f>IF(ISBLANK(INDEX('Policy Characteristics'!B:B,MATCH($C1598,'Policy Characteristics'!$C:$C,0))),"",INDEX('Policy Characteristics'!B:B,MATCH($C1598,'Policy Characteristics'!$C:$C,0)))</f>
        <v>Methane Destruction</v>
      </c>
      <c r="C1598" s="363" t="str">
        <f t="shared" si="56"/>
        <v>Fraction of Methane Destruction Opportunities Achieved</v>
      </c>
      <c r="D1598" s="255" t="s">
        <v>847</v>
      </c>
      <c r="E1598" s="255"/>
      <c r="F1598" t="s">
        <v>848</v>
      </c>
      <c r="G1598" s="255"/>
      <c r="H1598" s="18">
        <v>515</v>
      </c>
      <c r="I1598" s="376" t="s">
        <v>731</v>
      </c>
      <c r="J1598" s="377" t="str">
        <f>IF(ISBLANK(INDEX('Policy Characteristics'!D:D,MATCH($C1598,'Policy Characteristics'!$C:$C,0))),"",INDEX('Policy Characteristics'!D:D,MATCH($C1598,'Policy Characteristics'!$C:$C,0)))</f>
        <v>Methane Capture and Destruction</v>
      </c>
      <c r="K1598" s="363"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63" t="str">
        <f>IF(ISBLANK(INDEX('Policy Characteristics'!I:I,MATCH($C1598,'Policy Characteristics'!$C:$C,0))),"",INDEX('Policy Characteristics'!I:I,MATCH($C1598,'Policy Characteristics'!$C:$C,0)))</f>
        <v>% of potential achieved</v>
      </c>
      <c r="P1598" s="363"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63" t="str">
        <f>IF(ISBLANK(INDEX('Policy Characteristics'!K:K,MATCH($C1598,'Policy Characteristics'!$C:$C,0))),"",INDEX('Policy Characteristics'!K:K,MATCH($C1598,'Policy Characteristics'!$C:$C,0)))</f>
        <v>industry-ag-main.html#methane-destr</v>
      </c>
      <c r="R1598" s="363" t="str">
        <f>IF(ISBLANK(INDEX('Policy Characteristics'!L:L,MATCH($C1598,'Policy Characteristics'!$C:$C,0))),"",INDEX('Policy Characteristics'!L:L,MATCH($C1598,'Policy Characteristics'!$C:$C,0)))</f>
        <v>methane-destruction.html</v>
      </c>
    </row>
    <row r="1599" spans="1:18" ht="19.95" customHeight="1">
      <c r="A1599" s="363" t="str">
        <f>IF(ISBLANK(INDEX('Policy Characteristics'!A:A,MATCH($C1599,'Policy Characteristics'!$C:$C,0))),"",INDEX('Policy Characteristics'!A:A,MATCH($C1599,'Policy Characteristics'!$C:$C,0)))</f>
        <v>Industry</v>
      </c>
      <c r="B1599" s="375" t="str">
        <f>IF(ISBLANK(INDEX('Policy Characteristics'!B:B,MATCH($C1599,'Policy Characteristics'!$C:$C,0))),"",INDEX('Policy Characteristics'!B:B,MATCH($C1599,'Policy Characteristics'!$C:$C,0)))</f>
        <v>Methane Destruction</v>
      </c>
      <c r="C1599" s="363" t="str">
        <f t="shared" si="56"/>
        <v>Fraction of Methane Destruction Opportunities Achieved</v>
      </c>
      <c r="D1599" s="255" t="s">
        <v>891</v>
      </c>
      <c r="E1599" s="255"/>
      <c r="F1599" t="s">
        <v>892</v>
      </c>
      <c r="G1599" s="255"/>
      <c r="H1599" s="18">
        <v>516</v>
      </c>
      <c r="I1599" s="376" t="s">
        <v>731</v>
      </c>
      <c r="J1599" s="377" t="str">
        <f>IF(ISBLANK(INDEX('Policy Characteristics'!D:D,MATCH($C1599,'Policy Characteristics'!$C:$C,0))),"",INDEX('Policy Characteristics'!D:D,MATCH($C1599,'Policy Characteristics'!$C:$C,0)))</f>
        <v>Methane Capture and Destruction</v>
      </c>
      <c r="K1599" s="363"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63" t="str">
        <f>IF(ISBLANK(INDEX('Policy Characteristics'!I:I,MATCH($C1599,'Policy Characteristics'!$C:$C,0))),"",INDEX('Policy Characteristics'!I:I,MATCH($C1599,'Policy Characteristics'!$C:$C,0)))</f>
        <v>% of potential achieved</v>
      </c>
      <c r="P1599" s="363"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63" t="str">
        <f>IF(ISBLANK(INDEX('Policy Characteristics'!K:K,MATCH($C1599,'Policy Characteristics'!$C:$C,0))),"",INDEX('Policy Characteristics'!K:K,MATCH($C1599,'Policy Characteristics'!$C:$C,0)))</f>
        <v>industry-ag-main.html#methane-destr</v>
      </c>
      <c r="R1599" s="363" t="str">
        <f>IF(ISBLANK(INDEX('Policy Characteristics'!L:L,MATCH($C1599,'Policy Characteristics'!$C:$C,0))),"",INDEX('Policy Characteristics'!L:L,MATCH($C1599,'Policy Characteristics'!$C:$C,0)))</f>
        <v>methane-destruction.html</v>
      </c>
    </row>
    <row r="1600" spans="1:18" ht="19.95" customHeight="1">
      <c r="A1600" s="363" t="str">
        <f>IF(ISBLANK(INDEX('Policy Characteristics'!A:A,MATCH($C1600,'Policy Characteristics'!$C:$C,0))),"",INDEX('Policy Characteristics'!A:A,MATCH($C1600,'Policy Characteristics'!$C:$C,0)))</f>
        <v>Industry</v>
      </c>
      <c r="B1600" s="375" t="str">
        <f>IF(ISBLANK(INDEX('Policy Characteristics'!B:B,MATCH($C1600,'Policy Characteristics'!$C:$C,0))),"",INDEX('Policy Characteristics'!B:B,MATCH($C1600,'Policy Characteristics'!$C:$C,0)))</f>
        <v>N2O Abatement</v>
      </c>
      <c r="C1600" t="s">
        <v>479</v>
      </c>
      <c r="D1600" s="255"/>
      <c r="E1600" s="255"/>
      <c r="G1600" s="255"/>
      <c r="H1600" s="18">
        <v>1562</v>
      </c>
      <c r="I1600" s="376" t="s">
        <v>731</v>
      </c>
      <c r="J1600" s="377" t="str">
        <f>IF(ISBLANK(INDEX('Policy Characteristics'!D:D,MATCH($C1600,'Policy Characteristics'!$C:$C,0))),"",INDEX('Policy Characteristics'!D:D,MATCH($C1600,'Policy Characteristics'!$C:$C,0)))</f>
        <v>N2O Abatement</v>
      </c>
      <c r="K1600" s="363"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63" t="str">
        <f>IF(ISBLANK(INDEX('Policy Characteristics'!I:I,MATCH($C1600,'Policy Characteristics'!$C:$C,0))),"",INDEX('Policy Characteristics'!I:I,MATCH($C1600,'Policy Characteristics'!$C:$C,0)))</f>
        <v>% of potential achieved</v>
      </c>
      <c r="P1600" s="363"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63" t="str">
        <f>IF(ISBLANK(INDEX('Policy Characteristics'!K:K,MATCH($C1600,'Policy Characteristics'!$C:$C,0))),"",INDEX('Policy Characteristics'!K:K,MATCH($C1600,'Policy Characteristics'!$C:$C,0)))</f>
        <v/>
      </c>
      <c r="R1600" s="363" t="str">
        <f>IF(ISBLANK(INDEX('Policy Characteristics'!L:L,MATCH($C1600,'Policy Characteristics'!$C:$C,0))),"",INDEX('Policy Characteristics'!L:L,MATCH($C1600,'Policy Characteristics'!$C:$C,0)))</f>
        <v/>
      </c>
    </row>
    <row r="1601" spans="1:18" ht="19.95" customHeight="1">
      <c r="A1601" s="363" t="str">
        <f>IF(ISBLANK(INDEX('Policy Characteristics'!A:A,MATCH($C1601,'Policy Characteristics'!$C:$C,0))),"",INDEX('Policy Characteristics'!A:A,MATCH($C1601,'Policy Characteristics'!$C:$C,0)))</f>
        <v>Industry</v>
      </c>
      <c r="B1601" s="375" t="str">
        <f>IF(ISBLANK(INDEX('Policy Characteristics'!B:B,MATCH($C1601,'Policy Characteristics'!$C:$C,0))),"",INDEX('Policy Characteristics'!B:B,MATCH($C1601,'Policy Characteristics'!$C:$C,0)))</f>
        <v>Non BAU Increase in Process Emissions</v>
      </c>
      <c r="C1601" t="s">
        <v>483</v>
      </c>
      <c r="D1601" s="255" t="s">
        <v>934</v>
      </c>
      <c r="E1601" s="255"/>
      <c r="F1601" s="255" t="s">
        <v>935</v>
      </c>
      <c r="G1601" s="255"/>
      <c r="H1601" s="18">
        <v>2751</v>
      </c>
      <c r="I1601" s="376" t="s">
        <v>741</v>
      </c>
      <c r="J1601" s="377" t="str">
        <f>IF(ISBLANK(INDEX('Policy Characteristics'!D:D,MATCH($C1601,'Policy Characteristics'!$C:$C,0))),"",INDEX('Policy Characteristics'!D:D,MATCH($C1601,'Policy Characteristics'!$C:$C,0)))</f>
        <v>Process Emissions Increases</v>
      </c>
      <c r="K1601" s="363"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63" t="str">
        <f>IF(ISBLANK(INDEX('Policy Characteristics'!I:I,MATCH($C1601,'Policy Characteristics'!$C:$C,0))),"",INDEX('Policy Characteristics'!I:I,MATCH($C1601,'Policy Characteristics'!$C:$C,0)))</f>
        <v>on/off</v>
      </c>
      <c r="P1601" s="363"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63" t="str">
        <f>IF(ISBLANK(INDEX('Policy Characteristics'!K:K,MATCH($C1601,'Policy Characteristics'!$C:$C,0))),"",INDEX('Policy Characteristics'!K:K,MATCH($C1601,'Policy Characteristics'!$C:$C,0)))</f>
        <v/>
      </c>
      <c r="R1601" s="363" t="str">
        <f>IF(ISBLANK(INDEX('Policy Characteristics'!L:L,MATCH($C1601,'Policy Characteristics'!$C:$C,0))),"",INDEX('Policy Characteristics'!L:L,MATCH($C1601,'Policy Characteristics'!$C:$C,0)))</f>
        <v/>
      </c>
    </row>
    <row r="1602" spans="1:18" ht="19.95" customHeight="1">
      <c r="A1602" s="363" t="str">
        <f>IF(ISBLANK(INDEX('Policy Characteristics'!A:A,MATCH($C1602,'Policy Characteristics'!$C:$C,0))),"",INDEX('Policy Characteristics'!A:A,MATCH($C1602,'Policy Characteristics'!$C:$C,0)))</f>
        <v>Industry</v>
      </c>
      <c r="B1602" s="375" t="str">
        <f>IF(ISBLANK(INDEX('Policy Characteristics'!B:B,MATCH($C1602,'Policy Characteristics'!$C:$C,0))),"",INDEX('Policy Characteristics'!B:B,MATCH($C1602,'Policy Characteristics'!$C:$C,0)))</f>
        <v>Non BAU Increase in Process Emissions</v>
      </c>
      <c r="C1602" s="363" t="str">
        <f>$C$1601</f>
        <v>Boolean Use Non BAU Process Emissions Additions</v>
      </c>
      <c r="D1602" s="255" t="s">
        <v>936</v>
      </c>
      <c r="E1602" s="255"/>
      <c r="F1602" s="255" t="s">
        <v>937</v>
      </c>
      <c r="G1602" s="255"/>
      <c r="H1602" s="18">
        <v>2752</v>
      </c>
      <c r="I1602" s="376" t="s">
        <v>731</v>
      </c>
      <c r="J1602" s="377" t="str">
        <f>IF(ISBLANK(INDEX('Policy Characteristics'!D:D,MATCH($C1602,'Policy Characteristics'!$C:$C,0))),"",INDEX('Policy Characteristics'!D:D,MATCH($C1602,'Policy Characteristics'!$C:$C,0)))</f>
        <v>Process Emissions Increases</v>
      </c>
      <c r="K1602" s="363"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63" t="str">
        <f>IF(ISBLANK(INDEX('Policy Characteristics'!I:I,MATCH($C1602,'Policy Characteristics'!$C:$C,0))),"",INDEX('Policy Characteristics'!I:I,MATCH($C1602,'Policy Characteristics'!$C:$C,0)))</f>
        <v>on/off</v>
      </c>
      <c r="P1602" s="363"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63" t="str">
        <f>IF(ISBLANK(INDEX('Policy Characteristics'!K:K,MATCH($C1602,'Policy Characteristics'!$C:$C,0))),"",INDEX('Policy Characteristics'!K:K,MATCH($C1602,'Policy Characteristics'!$C:$C,0)))</f>
        <v/>
      </c>
      <c r="R1602" s="363" t="str">
        <f>IF(ISBLANK(INDEX('Policy Characteristics'!L:L,MATCH($C1602,'Policy Characteristics'!$C:$C,0))),"",INDEX('Policy Characteristics'!L:L,MATCH($C1602,'Policy Characteristics'!$C:$C,0)))</f>
        <v/>
      </c>
    </row>
    <row r="1603" spans="1:18" ht="19.95" customHeight="1">
      <c r="A1603" s="363" t="str">
        <f>IF(ISBLANK(INDEX('Policy Characteristics'!A:A,MATCH($C1603,'Policy Characteristics'!$C:$C,0))),"",INDEX('Policy Characteristics'!A:A,MATCH($C1603,'Policy Characteristics'!$C:$C,0)))</f>
        <v>Industry</v>
      </c>
      <c r="B1603" s="375" t="str">
        <f>IF(ISBLANK(INDEX('Policy Characteristics'!B:B,MATCH($C1603,'Policy Characteristics'!$C:$C,0))),"",INDEX('Policy Characteristics'!B:B,MATCH($C1603,'Policy Characteristics'!$C:$C,0)))</f>
        <v>Non BAU Increase in Process Emissions</v>
      </c>
      <c r="C1603" s="363" t="str">
        <f t="shared" ref="C1603:C1618" si="57">$C$1601</f>
        <v>Boolean Use Non BAU Process Emissions Additions</v>
      </c>
      <c r="D1603" s="255" t="s">
        <v>938</v>
      </c>
      <c r="E1603" s="255"/>
      <c r="F1603" s="255" t="s">
        <v>939</v>
      </c>
      <c r="G1603" s="255"/>
      <c r="H1603" s="18">
        <v>2753</v>
      </c>
      <c r="I1603" s="376" t="s">
        <v>731</v>
      </c>
      <c r="J1603" s="377" t="str">
        <f>IF(ISBLANK(INDEX('Policy Characteristics'!D:D,MATCH($C1603,'Policy Characteristics'!$C:$C,0))),"",INDEX('Policy Characteristics'!D:D,MATCH($C1603,'Policy Characteristics'!$C:$C,0)))</f>
        <v>Process Emissions Increases</v>
      </c>
      <c r="K1603" s="363"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63" t="str">
        <f>IF(ISBLANK(INDEX('Policy Characteristics'!I:I,MATCH($C1603,'Policy Characteristics'!$C:$C,0))),"",INDEX('Policy Characteristics'!I:I,MATCH($C1603,'Policy Characteristics'!$C:$C,0)))</f>
        <v>on/off</v>
      </c>
      <c r="P1603" s="363"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63" t="str">
        <f>IF(ISBLANK(INDEX('Policy Characteristics'!K:K,MATCH($C1603,'Policy Characteristics'!$C:$C,0))),"",INDEX('Policy Characteristics'!K:K,MATCH($C1603,'Policy Characteristics'!$C:$C,0)))</f>
        <v/>
      </c>
      <c r="R1603" s="363" t="str">
        <f>IF(ISBLANK(INDEX('Policy Characteristics'!L:L,MATCH($C1603,'Policy Characteristics'!$C:$C,0))),"",INDEX('Policy Characteristics'!L:L,MATCH($C1603,'Policy Characteristics'!$C:$C,0)))</f>
        <v/>
      </c>
    </row>
    <row r="1604" spans="1:18" ht="19.95" customHeight="1">
      <c r="A1604" s="363" t="str">
        <f>IF(ISBLANK(INDEX('Policy Characteristics'!A:A,MATCH($C1604,'Policy Characteristics'!$C:$C,0))),"",INDEX('Policy Characteristics'!A:A,MATCH($C1604,'Policy Characteristics'!$C:$C,0)))</f>
        <v>Industry</v>
      </c>
      <c r="B1604" s="375" t="str">
        <f>IF(ISBLANK(INDEX('Policy Characteristics'!B:B,MATCH($C1604,'Policy Characteristics'!$C:$C,0))),"",INDEX('Policy Characteristics'!B:B,MATCH($C1604,'Policy Characteristics'!$C:$C,0)))</f>
        <v>Non BAU Increase in Process Emissions</v>
      </c>
      <c r="C1604" s="363" t="str">
        <f t="shared" si="57"/>
        <v>Boolean Use Non BAU Process Emissions Additions</v>
      </c>
      <c r="D1604" s="255" t="s">
        <v>940</v>
      </c>
      <c r="E1604" s="255"/>
      <c r="F1604" s="255" t="s">
        <v>941</v>
      </c>
      <c r="G1604" s="255"/>
      <c r="H1604" s="18">
        <v>2754</v>
      </c>
      <c r="I1604" s="376" t="s">
        <v>731</v>
      </c>
      <c r="J1604" s="377" t="str">
        <f>IF(ISBLANK(INDEX('Policy Characteristics'!D:D,MATCH($C1604,'Policy Characteristics'!$C:$C,0))),"",INDEX('Policy Characteristics'!D:D,MATCH($C1604,'Policy Characteristics'!$C:$C,0)))</f>
        <v>Process Emissions Increases</v>
      </c>
      <c r="K1604" s="363"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63" t="str">
        <f>IF(ISBLANK(INDEX('Policy Characteristics'!I:I,MATCH($C1604,'Policy Characteristics'!$C:$C,0))),"",INDEX('Policy Characteristics'!I:I,MATCH($C1604,'Policy Characteristics'!$C:$C,0)))</f>
        <v>on/off</v>
      </c>
      <c r="P1604" s="363"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63" t="str">
        <f>IF(ISBLANK(INDEX('Policy Characteristics'!K:K,MATCH($C1604,'Policy Characteristics'!$C:$C,0))),"",INDEX('Policy Characteristics'!K:K,MATCH($C1604,'Policy Characteristics'!$C:$C,0)))</f>
        <v/>
      </c>
      <c r="R1604" s="363" t="str">
        <f>IF(ISBLANK(INDEX('Policy Characteristics'!L:L,MATCH($C1604,'Policy Characteristics'!$C:$C,0))),"",INDEX('Policy Characteristics'!L:L,MATCH($C1604,'Policy Characteristics'!$C:$C,0)))</f>
        <v/>
      </c>
    </row>
    <row r="1605" spans="1:18" ht="19.95" customHeight="1">
      <c r="A1605" s="363" t="str">
        <f>IF(ISBLANK(INDEX('Policy Characteristics'!A:A,MATCH($C1605,'Policy Characteristics'!$C:$C,0))),"",INDEX('Policy Characteristics'!A:A,MATCH($C1605,'Policy Characteristics'!$C:$C,0)))</f>
        <v>Industry</v>
      </c>
      <c r="B1605" s="375" t="str">
        <f>IF(ISBLANK(INDEX('Policy Characteristics'!B:B,MATCH($C1605,'Policy Characteristics'!$C:$C,0))),"",INDEX('Policy Characteristics'!B:B,MATCH($C1605,'Policy Characteristics'!$C:$C,0)))</f>
        <v>Non BAU Increase in Process Emissions</v>
      </c>
      <c r="C1605" s="363" t="str">
        <f t="shared" si="57"/>
        <v>Boolean Use Non BAU Process Emissions Additions</v>
      </c>
      <c r="D1605" s="255" t="s">
        <v>942</v>
      </c>
      <c r="E1605" s="255"/>
      <c r="F1605" s="255" t="s">
        <v>943</v>
      </c>
      <c r="G1605" s="255"/>
      <c r="H1605" s="18">
        <v>2755</v>
      </c>
      <c r="I1605" s="376" t="s">
        <v>731</v>
      </c>
      <c r="J1605" s="377" t="str">
        <f>IF(ISBLANK(INDEX('Policy Characteristics'!D:D,MATCH($C1605,'Policy Characteristics'!$C:$C,0))),"",INDEX('Policy Characteristics'!D:D,MATCH($C1605,'Policy Characteristics'!$C:$C,0)))</f>
        <v>Process Emissions Increases</v>
      </c>
      <c r="K1605" s="363"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63" t="str">
        <f>IF(ISBLANK(INDEX('Policy Characteristics'!I:I,MATCH($C1605,'Policy Characteristics'!$C:$C,0))),"",INDEX('Policy Characteristics'!I:I,MATCH($C1605,'Policy Characteristics'!$C:$C,0)))</f>
        <v>on/off</v>
      </c>
      <c r="P1605" s="363"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63" t="str">
        <f>IF(ISBLANK(INDEX('Policy Characteristics'!K:K,MATCH($C1605,'Policy Characteristics'!$C:$C,0))),"",INDEX('Policy Characteristics'!K:K,MATCH($C1605,'Policy Characteristics'!$C:$C,0)))</f>
        <v/>
      </c>
      <c r="R1605" s="363" t="str">
        <f>IF(ISBLANK(INDEX('Policy Characteristics'!L:L,MATCH($C1605,'Policy Characteristics'!$C:$C,0))),"",INDEX('Policy Characteristics'!L:L,MATCH($C1605,'Policy Characteristics'!$C:$C,0)))</f>
        <v/>
      </c>
    </row>
    <row r="1606" spans="1:18" ht="19.95" customHeight="1">
      <c r="A1606" s="363" t="str">
        <f>IF(ISBLANK(INDEX('Policy Characteristics'!A:A,MATCH($C1606,'Policy Characteristics'!$C:$C,0))),"",INDEX('Policy Characteristics'!A:A,MATCH($C1606,'Policy Characteristics'!$C:$C,0)))</f>
        <v>Industry</v>
      </c>
      <c r="B1606" s="375" t="str">
        <f>IF(ISBLANK(INDEX('Policy Characteristics'!B:B,MATCH($C1606,'Policy Characteristics'!$C:$C,0))),"",INDEX('Policy Characteristics'!B:B,MATCH($C1606,'Policy Characteristics'!$C:$C,0)))</f>
        <v>Non BAU Increase in Process Emissions</v>
      </c>
      <c r="C1606" s="363" t="str">
        <f t="shared" si="57"/>
        <v>Boolean Use Non BAU Process Emissions Additions</v>
      </c>
      <c r="D1606" s="255" t="s">
        <v>944</v>
      </c>
      <c r="E1606" s="255"/>
      <c r="F1606" s="255" t="s">
        <v>945</v>
      </c>
      <c r="G1606" s="255"/>
      <c r="H1606" s="18">
        <v>2756</v>
      </c>
      <c r="I1606" s="376" t="s">
        <v>741</v>
      </c>
      <c r="J1606" s="377" t="str">
        <f>IF(ISBLANK(INDEX('Policy Characteristics'!D:D,MATCH($C1606,'Policy Characteristics'!$C:$C,0))),"",INDEX('Policy Characteristics'!D:D,MATCH($C1606,'Policy Characteristics'!$C:$C,0)))</f>
        <v>Process Emissions Increases</v>
      </c>
      <c r="K1606" s="363"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63" t="str">
        <f>IF(ISBLANK(INDEX('Policy Characteristics'!I:I,MATCH($C1606,'Policy Characteristics'!$C:$C,0))),"",INDEX('Policy Characteristics'!I:I,MATCH($C1606,'Policy Characteristics'!$C:$C,0)))</f>
        <v>on/off</v>
      </c>
      <c r="P1606" s="363"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63" t="str">
        <f>IF(ISBLANK(INDEX('Policy Characteristics'!K:K,MATCH($C1606,'Policy Characteristics'!$C:$C,0))),"",INDEX('Policy Characteristics'!K:K,MATCH($C1606,'Policy Characteristics'!$C:$C,0)))</f>
        <v/>
      </c>
      <c r="R1606" s="363" t="str">
        <f>IF(ISBLANK(INDEX('Policy Characteristics'!L:L,MATCH($C1606,'Policy Characteristics'!$C:$C,0))),"",INDEX('Policy Characteristics'!L:L,MATCH($C1606,'Policy Characteristics'!$C:$C,0)))</f>
        <v/>
      </c>
    </row>
    <row r="1607" spans="1:18" ht="19.95" customHeight="1">
      <c r="A1607" s="363" t="str">
        <f>IF(ISBLANK(INDEX('Policy Characteristics'!A:A,MATCH($C1607,'Policy Characteristics'!$C:$C,0))),"",INDEX('Policy Characteristics'!A:A,MATCH($C1607,'Policy Characteristics'!$C:$C,0)))</f>
        <v>Industry</v>
      </c>
      <c r="B1607" s="375" t="str">
        <f>IF(ISBLANK(INDEX('Policy Characteristics'!B:B,MATCH($C1607,'Policy Characteristics'!$C:$C,0))),"",INDEX('Policy Characteristics'!B:B,MATCH($C1607,'Policy Characteristics'!$C:$C,0)))</f>
        <v>Non BAU Increase in Process Emissions</v>
      </c>
      <c r="C1607" s="363" t="str">
        <f t="shared" si="57"/>
        <v>Boolean Use Non BAU Process Emissions Additions</v>
      </c>
      <c r="D1607" s="255" t="s">
        <v>946</v>
      </c>
      <c r="E1607" s="255"/>
      <c r="F1607" s="255" t="s">
        <v>947</v>
      </c>
      <c r="G1607" s="255"/>
      <c r="H1607" s="18">
        <v>2757</v>
      </c>
      <c r="I1607" s="376" t="s">
        <v>741</v>
      </c>
      <c r="J1607" s="377" t="str">
        <f>IF(ISBLANK(INDEX('Policy Characteristics'!D:D,MATCH($C1607,'Policy Characteristics'!$C:$C,0))),"",INDEX('Policy Characteristics'!D:D,MATCH($C1607,'Policy Characteristics'!$C:$C,0)))</f>
        <v>Process Emissions Increases</v>
      </c>
      <c r="K1607" s="363"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63" t="str">
        <f>IF(ISBLANK(INDEX('Policy Characteristics'!I:I,MATCH($C1607,'Policy Characteristics'!$C:$C,0))),"",INDEX('Policy Characteristics'!I:I,MATCH($C1607,'Policy Characteristics'!$C:$C,0)))</f>
        <v>on/off</v>
      </c>
      <c r="P1607" s="363"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63" t="str">
        <f>IF(ISBLANK(INDEX('Policy Characteristics'!K:K,MATCH($C1607,'Policy Characteristics'!$C:$C,0))),"",INDEX('Policy Characteristics'!K:K,MATCH($C1607,'Policy Characteristics'!$C:$C,0)))</f>
        <v/>
      </c>
      <c r="R1607" s="363" t="str">
        <f>IF(ISBLANK(INDEX('Policy Characteristics'!L:L,MATCH($C1607,'Policy Characteristics'!$C:$C,0))),"",INDEX('Policy Characteristics'!L:L,MATCH($C1607,'Policy Characteristics'!$C:$C,0)))</f>
        <v/>
      </c>
    </row>
    <row r="1608" spans="1:18" ht="19.95" customHeight="1">
      <c r="A1608" s="363" t="str">
        <f>IF(ISBLANK(INDEX('Policy Characteristics'!A:A,MATCH($C1608,'Policy Characteristics'!$C:$C,0))),"",INDEX('Policy Characteristics'!A:A,MATCH($C1608,'Policy Characteristics'!$C:$C,0)))</f>
        <v>Industry</v>
      </c>
      <c r="B1608" s="375" t="str">
        <f>IF(ISBLANK(INDEX('Policy Characteristics'!B:B,MATCH($C1608,'Policy Characteristics'!$C:$C,0))),"",INDEX('Policy Characteristics'!B:B,MATCH($C1608,'Policy Characteristics'!$C:$C,0)))</f>
        <v>Non BAU Increase in Process Emissions</v>
      </c>
      <c r="C1608" s="363" t="str">
        <f t="shared" si="57"/>
        <v>Boolean Use Non BAU Process Emissions Additions</v>
      </c>
      <c r="D1608" s="255" t="s">
        <v>948</v>
      </c>
      <c r="E1608" s="255"/>
      <c r="F1608" s="255" t="s">
        <v>949</v>
      </c>
      <c r="G1608" s="255"/>
      <c r="H1608" s="18">
        <v>2758</v>
      </c>
      <c r="I1608" s="376" t="s">
        <v>741</v>
      </c>
      <c r="J1608" s="377" t="str">
        <f>IF(ISBLANK(INDEX('Policy Characteristics'!D:D,MATCH($C1608,'Policy Characteristics'!$C:$C,0))),"",INDEX('Policy Characteristics'!D:D,MATCH($C1608,'Policy Characteristics'!$C:$C,0)))</f>
        <v>Process Emissions Increases</v>
      </c>
      <c r="K1608" s="363"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63" t="str">
        <f>IF(ISBLANK(INDEX('Policy Characteristics'!I:I,MATCH($C1608,'Policy Characteristics'!$C:$C,0))),"",INDEX('Policy Characteristics'!I:I,MATCH($C1608,'Policy Characteristics'!$C:$C,0)))</f>
        <v>on/off</v>
      </c>
      <c r="P1608" s="363"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63" t="str">
        <f>IF(ISBLANK(INDEX('Policy Characteristics'!K:K,MATCH($C1608,'Policy Characteristics'!$C:$C,0))),"",INDEX('Policy Characteristics'!K:K,MATCH($C1608,'Policy Characteristics'!$C:$C,0)))</f>
        <v/>
      </c>
      <c r="R1608" s="363" t="str">
        <f>IF(ISBLANK(INDEX('Policy Characteristics'!L:L,MATCH($C1608,'Policy Characteristics'!$C:$C,0))),"",INDEX('Policy Characteristics'!L:L,MATCH($C1608,'Policy Characteristics'!$C:$C,0)))</f>
        <v/>
      </c>
    </row>
    <row r="1609" spans="1:18" ht="19.95" customHeight="1">
      <c r="A1609" s="363" t="str">
        <f>IF(ISBLANK(INDEX('Policy Characteristics'!A:A,MATCH($C1609,'Policy Characteristics'!$C:$C,0))),"",INDEX('Policy Characteristics'!A:A,MATCH($C1609,'Policy Characteristics'!$C:$C,0)))</f>
        <v>Industry</v>
      </c>
      <c r="B1609" s="375" t="str">
        <f>IF(ISBLANK(INDEX('Policy Characteristics'!B:B,MATCH($C1609,'Policy Characteristics'!$C:$C,0))),"",INDEX('Policy Characteristics'!B:B,MATCH($C1609,'Policy Characteristics'!$C:$C,0)))</f>
        <v>Non BAU Increase in Process Emissions</v>
      </c>
      <c r="C1609" s="363" t="str">
        <f t="shared" si="57"/>
        <v>Boolean Use Non BAU Process Emissions Additions</v>
      </c>
      <c r="D1609" s="255" t="s">
        <v>950</v>
      </c>
      <c r="E1609" s="255"/>
      <c r="F1609" s="255" t="s">
        <v>951</v>
      </c>
      <c r="G1609" s="255"/>
      <c r="H1609" s="18">
        <v>2759</v>
      </c>
      <c r="I1609" s="376" t="s">
        <v>741</v>
      </c>
      <c r="J1609" s="377" t="str">
        <f>IF(ISBLANK(INDEX('Policy Characteristics'!D:D,MATCH($C1609,'Policy Characteristics'!$C:$C,0))),"",INDEX('Policy Characteristics'!D:D,MATCH($C1609,'Policy Characteristics'!$C:$C,0)))</f>
        <v>Process Emissions Increases</v>
      </c>
      <c r="K1609" s="363"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63" t="str">
        <f>IF(ISBLANK(INDEX('Policy Characteristics'!I:I,MATCH($C1609,'Policy Characteristics'!$C:$C,0))),"",INDEX('Policy Characteristics'!I:I,MATCH($C1609,'Policy Characteristics'!$C:$C,0)))</f>
        <v>on/off</v>
      </c>
      <c r="P1609" s="363"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63" t="str">
        <f>IF(ISBLANK(INDEX('Policy Characteristics'!K:K,MATCH($C1609,'Policy Characteristics'!$C:$C,0))),"",INDEX('Policy Characteristics'!K:K,MATCH($C1609,'Policy Characteristics'!$C:$C,0)))</f>
        <v/>
      </c>
      <c r="R1609" s="363" t="str">
        <f>IF(ISBLANK(INDEX('Policy Characteristics'!L:L,MATCH($C1609,'Policy Characteristics'!$C:$C,0))),"",INDEX('Policy Characteristics'!L:L,MATCH($C1609,'Policy Characteristics'!$C:$C,0)))</f>
        <v/>
      </c>
    </row>
    <row r="1610" spans="1:18" ht="19.95" customHeight="1">
      <c r="A1610" s="363" t="str">
        <f>IF(ISBLANK(INDEX('Policy Characteristics'!A:A,MATCH($C1610,'Policy Characteristics'!$C:$C,0))),"",INDEX('Policy Characteristics'!A:A,MATCH($C1610,'Policy Characteristics'!$C:$C,0)))</f>
        <v>Industry</v>
      </c>
      <c r="B1610" s="375" t="str">
        <f>IF(ISBLANK(INDEX('Policy Characteristics'!B:B,MATCH($C1610,'Policy Characteristics'!$C:$C,0))),"",INDEX('Policy Characteristics'!B:B,MATCH($C1610,'Policy Characteristics'!$C:$C,0)))</f>
        <v>Non BAU Increase in Process Emissions</v>
      </c>
      <c r="C1610" s="363" t="str">
        <f t="shared" si="57"/>
        <v>Boolean Use Non BAU Process Emissions Additions</v>
      </c>
      <c r="D1610" s="255" t="s">
        <v>952</v>
      </c>
      <c r="E1610" s="255"/>
      <c r="F1610" s="255" t="s">
        <v>953</v>
      </c>
      <c r="G1610" s="255"/>
      <c r="H1610" s="18">
        <v>2760</v>
      </c>
      <c r="I1610" s="376" t="s">
        <v>741</v>
      </c>
      <c r="J1610" s="377" t="str">
        <f>IF(ISBLANK(INDEX('Policy Characteristics'!D:D,MATCH($C1610,'Policy Characteristics'!$C:$C,0))),"",INDEX('Policy Characteristics'!D:D,MATCH($C1610,'Policy Characteristics'!$C:$C,0)))</f>
        <v>Process Emissions Increases</v>
      </c>
      <c r="K1610" s="363"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63" t="str">
        <f>IF(ISBLANK(INDEX('Policy Characteristics'!I:I,MATCH($C1610,'Policy Characteristics'!$C:$C,0))),"",INDEX('Policy Characteristics'!I:I,MATCH($C1610,'Policy Characteristics'!$C:$C,0)))</f>
        <v>on/off</v>
      </c>
      <c r="P1610" s="363"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63" t="str">
        <f>IF(ISBLANK(INDEX('Policy Characteristics'!K:K,MATCH($C1610,'Policy Characteristics'!$C:$C,0))),"",INDEX('Policy Characteristics'!K:K,MATCH($C1610,'Policy Characteristics'!$C:$C,0)))</f>
        <v/>
      </c>
      <c r="R1610" s="363" t="str">
        <f>IF(ISBLANK(INDEX('Policy Characteristics'!L:L,MATCH($C1610,'Policy Characteristics'!$C:$C,0))),"",INDEX('Policy Characteristics'!L:L,MATCH($C1610,'Policy Characteristics'!$C:$C,0)))</f>
        <v/>
      </c>
    </row>
    <row r="1611" spans="1:18" ht="19.95" customHeight="1">
      <c r="A1611" s="363" t="str">
        <f>IF(ISBLANK(INDEX('Policy Characteristics'!A:A,MATCH($C1611,'Policy Characteristics'!$C:$C,0))),"",INDEX('Policy Characteristics'!A:A,MATCH($C1611,'Policy Characteristics'!$C:$C,0)))</f>
        <v>Industry</v>
      </c>
      <c r="B1611" s="375" t="str">
        <f>IF(ISBLANK(INDEX('Policy Characteristics'!B:B,MATCH($C1611,'Policy Characteristics'!$C:$C,0))),"",INDEX('Policy Characteristics'!B:B,MATCH($C1611,'Policy Characteristics'!$C:$C,0)))</f>
        <v>Non BAU Increase in Process Emissions</v>
      </c>
      <c r="C1611" s="363" t="str">
        <f t="shared" si="57"/>
        <v>Boolean Use Non BAU Process Emissions Additions</v>
      </c>
      <c r="D1611" s="255" t="s">
        <v>954</v>
      </c>
      <c r="E1611" s="255"/>
      <c r="F1611" s="255" t="s">
        <v>955</v>
      </c>
      <c r="G1611" s="255"/>
      <c r="H1611" s="18">
        <v>2761</v>
      </c>
      <c r="I1611" s="376" t="s">
        <v>741</v>
      </c>
      <c r="J1611" s="377" t="str">
        <f>IF(ISBLANK(INDEX('Policy Characteristics'!D:D,MATCH($C1611,'Policy Characteristics'!$C:$C,0))),"",INDEX('Policy Characteristics'!D:D,MATCH($C1611,'Policy Characteristics'!$C:$C,0)))</f>
        <v>Process Emissions Increases</v>
      </c>
      <c r="K1611" s="363"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63" t="str">
        <f>IF(ISBLANK(INDEX('Policy Characteristics'!I:I,MATCH($C1611,'Policy Characteristics'!$C:$C,0))),"",INDEX('Policy Characteristics'!I:I,MATCH($C1611,'Policy Characteristics'!$C:$C,0)))</f>
        <v>on/off</v>
      </c>
      <c r="P1611" s="363"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63" t="str">
        <f>IF(ISBLANK(INDEX('Policy Characteristics'!K:K,MATCH($C1611,'Policy Characteristics'!$C:$C,0))),"",INDEX('Policy Characteristics'!K:K,MATCH($C1611,'Policy Characteristics'!$C:$C,0)))</f>
        <v/>
      </c>
      <c r="R1611" s="363" t="str">
        <f>IF(ISBLANK(INDEX('Policy Characteristics'!L:L,MATCH($C1611,'Policy Characteristics'!$C:$C,0))),"",INDEX('Policy Characteristics'!L:L,MATCH($C1611,'Policy Characteristics'!$C:$C,0)))</f>
        <v/>
      </c>
    </row>
    <row r="1612" spans="1:18" ht="19.95" customHeight="1">
      <c r="A1612" s="363" t="str">
        <f>IF(ISBLANK(INDEX('Policy Characteristics'!A:A,MATCH($C1612,'Policy Characteristics'!$C:$C,0))),"",INDEX('Policy Characteristics'!A:A,MATCH($C1612,'Policy Characteristics'!$C:$C,0)))</f>
        <v>Industry</v>
      </c>
      <c r="B1612" s="375" t="str">
        <f>IF(ISBLANK(INDEX('Policy Characteristics'!B:B,MATCH($C1612,'Policy Characteristics'!$C:$C,0))),"",INDEX('Policy Characteristics'!B:B,MATCH($C1612,'Policy Characteristics'!$C:$C,0)))</f>
        <v>Non BAU Increase in Process Emissions</v>
      </c>
      <c r="C1612" s="363" t="str">
        <f t="shared" si="57"/>
        <v>Boolean Use Non BAU Process Emissions Additions</v>
      </c>
      <c r="D1612" s="255" t="s">
        <v>956</v>
      </c>
      <c r="E1612" s="255"/>
      <c r="F1612" s="255" t="s">
        <v>957</v>
      </c>
      <c r="G1612" s="255"/>
      <c r="H1612" s="18">
        <v>2762</v>
      </c>
      <c r="I1612" s="376" t="s">
        <v>741</v>
      </c>
      <c r="J1612" s="377" t="str">
        <f>IF(ISBLANK(INDEX('Policy Characteristics'!D:D,MATCH($C1612,'Policy Characteristics'!$C:$C,0))),"",INDEX('Policy Characteristics'!D:D,MATCH($C1612,'Policy Characteristics'!$C:$C,0)))</f>
        <v>Process Emissions Increases</v>
      </c>
      <c r="K1612" s="363"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63" t="str">
        <f>IF(ISBLANK(INDEX('Policy Characteristics'!I:I,MATCH($C1612,'Policy Characteristics'!$C:$C,0))),"",INDEX('Policy Characteristics'!I:I,MATCH($C1612,'Policy Characteristics'!$C:$C,0)))</f>
        <v>on/off</v>
      </c>
      <c r="P1612" s="363"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63" t="str">
        <f>IF(ISBLANK(INDEX('Policy Characteristics'!K:K,MATCH($C1612,'Policy Characteristics'!$C:$C,0))),"",INDEX('Policy Characteristics'!K:K,MATCH($C1612,'Policy Characteristics'!$C:$C,0)))</f>
        <v/>
      </c>
      <c r="R1612" s="363" t="str">
        <f>IF(ISBLANK(INDEX('Policy Characteristics'!L:L,MATCH($C1612,'Policy Characteristics'!$C:$C,0))),"",INDEX('Policy Characteristics'!L:L,MATCH($C1612,'Policy Characteristics'!$C:$C,0)))</f>
        <v/>
      </c>
    </row>
    <row r="1613" spans="1:18" ht="19.95" customHeight="1">
      <c r="A1613" s="363" t="str">
        <f>IF(ISBLANK(INDEX('Policy Characteristics'!A:A,MATCH($C1613,'Policy Characteristics'!$C:$C,0))),"",INDEX('Policy Characteristics'!A:A,MATCH($C1613,'Policy Characteristics'!$C:$C,0)))</f>
        <v>Industry</v>
      </c>
      <c r="B1613" s="375" t="str">
        <f>IF(ISBLANK(INDEX('Policy Characteristics'!B:B,MATCH($C1613,'Policy Characteristics'!$C:$C,0))),"",INDEX('Policy Characteristics'!B:B,MATCH($C1613,'Policy Characteristics'!$C:$C,0)))</f>
        <v>Non BAU Increase in Process Emissions</v>
      </c>
      <c r="C1613" s="363" t="str">
        <f t="shared" si="57"/>
        <v>Boolean Use Non BAU Process Emissions Additions</v>
      </c>
      <c r="D1613" s="255" t="s">
        <v>958</v>
      </c>
      <c r="E1613" s="255"/>
      <c r="F1613" s="255" t="s">
        <v>959</v>
      </c>
      <c r="G1613" s="255"/>
      <c r="H1613" s="18">
        <v>2763</v>
      </c>
      <c r="I1613" s="376" t="s">
        <v>741</v>
      </c>
      <c r="J1613" s="377" t="str">
        <f>IF(ISBLANK(INDEX('Policy Characteristics'!D:D,MATCH($C1613,'Policy Characteristics'!$C:$C,0))),"",INDEX('Policy Characteristics'!D:D,MATCH($C1613,'Policy Characteristics'!$C:$C,0)))</f>
        <v>Process Emissions Increases</v>
      </c>
      <c r="K1613" s="363"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63" t="str">
        <f>IF(ISBLANK(INDEX('Policy Characteristics'!I:I,MATCH($C1613,'Policy Characteristics'!$C:$C,0))),"",INDEX('Policy Characteristics'!I:I,MATCH($C1613,'Policy Characteristics'!$C:$C,0)))</f>
        <v>on/off</v>
      </c>
      <c r="P1613" s="363"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63" t="str">
        <f>IF(ISBLANK(INDEX('Policy Characteristics'!K:K,MATCH($C1613,'Policy Characteristics'!$C:$C,0))),"",INDEX('Policy Characteristics'!K:K,MATCH($C1613,'Policy Characteristics'!$C:$C,0)))</f>
        <v/>
      </c>
      <c r="R1613" s="363" t="str">
        <f>IF(ISBLANK(INDEX('Policy Characteristics'!L:L,MATCH($C1613,'Policy Characteristics'!$C:$C,0))),"",INDEX('Policy Characteristics'!L:L,MATCH($C1613,'Policy Characteristics'!$C:$C,0)))</f>
        <v/>
      </c>
    </row>
    <row r="1614" spans="1:18" ht="19.95" customHeight="1">
      <c r="A1614" s="363" t="str">
        <f>IF(ISBLANK(INDEX('Policy Characteristics'!A:A,MATCH($C1614,'Policy Characteristics'!$C:$C,0))),"",INDEX('Policy Characteristics'!A:A,MATCH($C1614,'Policy Characteristics'!$C:$C,0)))</f>
        <v>Industry</v>
      </c>
      <c r="B1614" s="375" t="str">
        <f>IF(ISBLANK(INDEX('Policy Characteristics'!B:B,MATCH($C1614,'Policy Characteristics'!$C:$C,0))),"",INDEX('Policy Characteristics'!B:B,MATCH($C1614,'Policy Characteristics'!$C:$C,0)))</f>
        <v>Non BAU Increase in Process Emissions</v>
      </c>
      <c r="C1614" s="363" t="str">
        <f t="shared" si="57"/>
        <v>Boolean Use Non BAU Process Emissions Additions</v>
      </c>
      <c r="D1614" s="255" t="s">
        <v>960</v>
      </c>
      <c r="E1614" s="255"/>
      <c r="F1614" s="255" t="s">
        <v>519</v>
      </c>
      <c r="G1614" s="255"/>
      <c r="H1614" s="18">
        <v>2764</v>
      </c>
      <c r="I1614" s="376" t="s">
        <v>731</v>
      </c>
      <c r="J1614" s="377" t="str">
        <f>IF(ISBLANK(INDEX('Policy Characteristics'!D:D,MATCH($C1614,'Policy Characteristics'!$C:$C,0))),"",INDEX('Policy Characteristics'!D:D,MATCH($C1614,'Policy Characteristics'!$C:$C,0)))</f>
        <v>Process Emissions Increases</v>
      </c>
      <c r="K1614" s="363"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63" t="str">
        <f>IF(ISBLANK(INDEX('Policy Characteristics'!I:I,MATCH($C1614,'Policy Characteristics'!$C:$C,0))),"",INDEX('Policy Characteristics'!I:I,MATCH($C1614,'Policy Characteristics'!$C:$C,0)))</f>
        <v>on/off</v>
      </c>
      <c r="P1614" s="363"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63" t="str">
        <f>IF(ISBLANK(INDEX('Policy Characteristics'!K:K,MATCH($C1614,'Policy Characteristics'!$C:$C,0))),"",INDEX('Policy Characteristics'!K:K,MATCH($C1614,'Policy Characteristics'!$C:$C,0)))</f>
        <v/>
      </c>
      <c r="R1614" s="363" t="str">
        <f>IF(ISBLANK(INDEX('Policy Characteristics'!L:L,MATCH($C1614,'Policy Characteristics'!$C:$C,0))),"",INDEX('Policy Characteristics'!L:L,MATCH($C1614,'Policy Characteristics'!$C:$C,0)))</f>
        <v/>
      </c>
    </row>
    <row r="1615" spans="1:18" ht="19.95" customHeight="1">
      <c r="A1615" s="363" t="str">
        <f>IF(ISBLANK(INDEX('Policy Characteristics'!A:A,MATCH($C1615,'Policy Characteristics'!$C:$C,0))),"",INDEX('Policy Characteristics'!A:A,MATCH($C1615,'Policy Characteristics'!$C:$C,0)))</f>
        <v>Industry</v>
      </c>
      <c r="B1615" s="375" t="str">
        <f>IF(ISBLANK(INDEX('Policy Characteristics'!B:B,MATCH($C1615,'Policy Characteristics'!$C:$C,0))),"",INDEX('Policy Characteristics'!B:B,MATCH($C1615,'Policy Characteristics'!$C:$C,0)))</f>
        <v>Non BAU Increase in Process Emissions</v>
      </c>
      <c r="C1615" s="363" t="str">
        <f t="shared" si="57"/>
        <v>Boolean Use Non BAU Process Emissions Additions</v>
      </c>
      <c r="D1615" s="255" t="s">
        <v>961</v>
      </c>
      <c r="E1615" s="255"/>
      <c r="F1615" s="255" t="s">
        <v>535</v>
      </c>
      <c r="G1615" s="255"/>
      <c r="H1615" s="18">
        <v>2765</v>
      </c>
      <c r="I1615" s="376" t="s">
        <v>731</v>
      </c>
      <c r="J1615" s="377" t="str">
        <f>IF(ISBLANK(INDEX('Policy Characteristics'!D:D,MATCH($C1615,'Policy Characteristics'!$C:$C,0))),"",INDEX('Policy Characteristics'!D:D,MATCH($C1615,'Policy Characteristics'!$C:$C,0)))</f>
        <v>Process Emissions Increases</v>
      </c>
      <c r="K1615" s="363"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63" t="str">
        <f>IF(ISBLANK(INDEX('Policy Characteristics'!I:I,MATCH($C1615,'Policy Characteristics'!$C:$C,0))),"",INDEX('Policy Characteristics'!I:I,MATCH($C1615,'Policy Characteristics'!$C:$C,0)))</f>
        <v>on/off</v>
      </c>
      <c r="P1615" s="363"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63" t="str">
        <f>IF(ISBLANK(INDEX('Policy Characteristics'!K:K,MATCH($C1615,'Policy Characteristics'!$C:$C,0))),"",INDEX('Policy Characteristics'!K:K,MATCH($C1615,'Policy Characteristics'!$C:$C,0)))</f>
        <v/>
      </c>
      <c r="R1615" s="363" t="str">
        <f>IF(ISBLANK(INDEX('Policy Characteristics'!L:L,MATCH($C1615,'Policy Characteristics'!$C:$C,0))),"",INDEX('Policy Characteristics'!L:L,MATCH($C1615,'Policy Characteristics'!$C:$C,0)))</f>
        <v/>
      </c>
    </row>
    <row r="1616" spans="1:18" ht="19.95" customHeight="1">
      <c r="A1616" s="363" t="str">
        <f>IF(ISBLANK(INDEX('Policy Characteristics'!A:A,MATCH($C1616,'Policy Characteristics'!$C:$C,0))),"",INDEX('Policy Characteristics'!A:A,MATCH($C1616,'Policy Characteristics'!$C:$C,0)))</f>
        <v>Industry</v>
      </c>
      <c r="B1616" s="375" t="str">
        <f>IF(ISBLANK(INDEX('Policy Characteristics'!B:B,MATCH($C1616,'Policy Characteristics'!$C:$C,0))),"",INDEX('Policy Characteristics'!B:B,MATCH($C1616,'Policy Characteristics'!$C:$C,0)))</f>
        <v>Non BAU Increase in Process Emissions</v>
      </c>
      <c r="C1616" s="363" t="str">
        <f t="shared" si="57"/>
        <v>Boolean Use Non BAU Process Emissions Additions</v>
      </c>
      <c r="D1616" s="255" t="s">
        <v>962</v>
      </c>
      <c r="E1616" s="255"/>
      <c r="F1616" s="255" t="s">
        <v>963</v>
      </c>
      <c r="G1616" s="255"/>
      <c r="H1616" s="18">
        <v>2766</v>
      </c>
      <c r="I1616" s="376" t="s">
        <v>741</v>
      </c>
      <c r="J1616" s="377" t="str">
        <f>IF(ISBLANK(INDEX('Policy Characteristics'!D:D,MATCH($C1616,'Policy Characteristics'!$C:$C,0))),"",INDEX('Policy Characteristics'!D:D,MATCH($C1616,'Policy Characteristics'!$C:$C,0)))</f>
        <v>Process Emissions Increases</v>
      </c>
      <c r="K1616" s="363"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63" t="str">
        <f>IF(ISBLANK(INDEX('Policy Characteristics'!I:I,MATCH($C1616,'Policy Characteristics'!$C:$C,0))),"",INDEX('Policy Characteristics'!I:I,MATCH($C1616,'Policy Characteristics'!$C:$C,0)))</f>
        <v>on/off</v>
      </c>
      <c r="P1616" s="363"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63" t="str">
        <f>IF(ISBLANK(INDEX('Policy Characteristics'!K:K,MATCH($C1616,'Policy Characteristics'!$C:$C,0))),"",INDEX('Policy Characteristics'!K:K,MATCH($C1616,'Policy Characteristics'!$C:$C,0)))</f>
        <v/>
      </c>
      <c r="R1616" s="363" t="str">
        <f>IF(ISBLANK(INDEX('Policy Characteristics'!L:L,MATCH($C1616,'Policy Characteristics'!$C:$C,0))),"",INDEX('Policy Characteristics'!L:L,MATCH($C1616,'Policy Characteristics'!$C:$C,0)))</f>
        <v/>
      </c>
    </row>
    <row r="1617" spans="1:18" ht="19.95" customHeight="1">
      <c r="A1617" s="363" t="str">
        <f>IF(ISBLANK(INDEX('Policy Characteristics'!A:A,MATCH($C1617,'Policy Characteristics'!$C:$C,0))),"",INDEX('Policy Characteristics'!A:A,MATCH($C1617,'Policy Characteristics'!$C:$C,0)))</f>
        <v>Industry</v>
      </c>
      <c r="B1617" s="375" t="str">
        <f>IF(ISBLANK(INDEX('Policy Characteristics'!B:B,MATCH($C1617,'Policy Characteristics'!$C:$C,0))),"",INDEX('Policy Characteristics'!B:B,MATCH($C1617,'Policy Characteristics'!$C:$C,0)))</f>
        <v>Non BAU Increase in Process Emissions</v>
      </c>
      <c r="C1617" s="363" t="str">
        <f t="shared" si="57"/>
        <v>Boolean Use Non BAU Process Emissions Additions</v>
      </c>
      <c r="D1617" s="255" t="s">
        <v>964</v>
      </c>
      <c r="E1617" s="255"/>
      <c r="F1617" s="255" t="s">
        <v>965</v>
      </c>
      <c r="G1617" s="255"/>
      <c r="H1617" s="18">
        <v>2767</v>
      </c>
      <c r="I1617" s="376" t="s">
        <v>741</v>
      </c>
      <c r="J1617" s="377" t="str">
        <f>IF(ISBLANK(INDEX('Policy Characteristics'!D:D,MATCH($C1617,'Policy Characteristics'!$C:$C,0))),"",INDEX('Policy Characteristics'!D:D,MATCH($C1617,'Policy Characteristics'!$C:$C,0)))</f>
        <v>Process Emissions Increases</v>
      </c>
      <c r="K1617" s="363"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63" t="str">
        <f>IF(ISBLANK(INDEX('Policy Characteristics'!I:I,MATCH($C1617,'Policy Characteristics'!$C:$C,0))),"",INDEX('Policy Characteristics'!I:I,MATCH($C1617,'Policy Characteristics'!$C:$C,0)))</f>
        <v>on/off</v>
      </c>
      <c r="P1617" s="363"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63" t="str">
        <f>IF(ISBLANK(INDEX('Policy Characteristics'!K:K,MATCH($C1617,'Policy Characteristics'!$C:$C,0))),"",INDEX('Policy Characteristics'!K:K,MATCH($C1617,'Policy Characteristics'!$C:$C,0)))</f>
        <v/>
      </c>
      <c r="R1617" s="363" t="str">
        <f>IF(ISBLANK(INDEX('Policy Characteristics'!L:L,MATCH($C1617,'Policy Characteristics'!$C:$C,0))),"",INDEX('Policy Characteristics'!L:L,MATCH($C1617,'Policy Characteristics'!$C:$C,0)))</f>
        <v/>
      </c>
    </row>
    <row r="1618" spans="1:18" ht="19.95" customHeight="1">
      <c r="A1618" s="363" t="str">
        <f>IF(ISBLANK(INDEX('Policy Characteristics'!A:A,MATCH($C1618,'Policy Characteristics'!$C:$C,0))),"",INDEX('Policy Characteristics'!A:A,MATCH($C1618,'Policy Characteristics'!$C:$C,0)))</f>
        <v>Industry</v>
      </c>
      <c r="B1618" s="375" t="str">
        <f>IF(ISBLANK(INDEX('Policy Characteristics'!B:B,MATCH($C1618,'Policy Characteristics'!$C:$C,0))),"",INDEX('Policy Characteristics'!B:B,MATCH($C1618,'Policy Characteristics'!$C:$C,0)))</f>
        <v>Non BAU Increase in Process Emissions</v>
      </c>
      <c r="C1618" s="363" t="str">
        <f t="shared" si="57"/>
        <v>Boolean Use Non BAU Process Emissions Additions</v>
      </c>
      <c r="D1618" s="255" t="s">
        <v>966</v>
      </c>
      <c r="E1618" s="255"/>
      <c r="F1618" s="255" t="s">
        <v>967</v>
      </c>
      <c r="G1618" s="255"/>
      <c r="H1618" s="18">
        <v>2768</v>
      </c>
      <c r="I1618" s="376" t="s">
        <v>741</v>
      </c>
      <c r="J1618" s="377" t="str">
        <f>IF(ISBLANK(INDEX('Policy Characteristics'!D:D,MATCH($C1618,'Policy Characteristics'!$C:$C,0))),"",INDEX('Policy Characteristics'!D:D,MATCH($C1618,'Policy Characteristics'!$C:$C,0)))</f>
        <v>Process Emissions Increases</v>
      </c>
      <c r="K1618" s="363"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63" t="str">
        <f>IF(ISBLANK(INDEX('Policy Characteristics'!I:I,MATCH($C1618,'Policy Characteristics'!$C:$C,0))),"",INDEX('Policy Characteristics'!I:I,MATCH($C1618,'Policy Characteristics'!$C:$C,0)))</f>
        <v>on/off</v>
      </c>
      <c r="P1618" s="363"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63" t="str">
        <f>IF(ISBLANK(INDEX('Policy Characteristics'!K:K,MATCH($C1618,'Policy Characteristics'!$C:$C,0))),"",INDEX('Policy Characteristics'!K:K,MATCH($C1618,'Policy Characteristics'!$C:$C,0)))</f>
        <v/>
      </c>
      <c r="R1618" s="363" t="str">
        <f>IF(ISBLANK(INDEX('Policy Characteristics'!L:L,MATCH($C1618,'Policy Characteristics'!$C:$C,0))),"",INDEX('Policy Characteristics'!L:L,MATCH($C1618,'Policy Characteristics'!$C:$C,0)))</f>
        <v/>
      </c>
    </row>
    <row r="1619" spans="1:18" ht="19.95" customHeight="1">
      <c r="A1619" s="363" t="str">
        <f>IF(ISBLANK(INDEX('Policy Characteristics'!A:A,MATCH($C1619,'Policy Characteristics'!$C:$C,0))),"",INDEX('Policy Characteristics'!A:A,MATCH($C1619,'Policy Characteristics'!$C:$C,0)))</f>
        <v>Industry</v>
      </c>
      <c r="B1619" s="375" t="str">
        <f>IF(ISBLANK(INDEX('Policy Characteristics'!B:B,MATCH($C1619,'Policy Characteristics'!$C:$C,0))),"",INDEX('Policy Characteristics'!B:B,MATCH($C1619,'Policy Characteristics'!$C:$C,0)))</f>
        <v>Reduce Fossil Fuel Exports</v>
      </c>
      <c r="C1619" t="s">
        <v>488</v>
      </c>
      <c r="D1619" s="255" t="s">
        <v>968</v>
      </c>
      <c r="E1619" s="255"/>
      <c r="F1619" s="255" t="s">
        <v>798</v>
      </c>
      <c r="G1619" s="255"/>
      <c r="H1619" s="18">
        <v>451</v>
      </c>
      <c r="I1619" s="376" t="s">
        <v>731</v>
      </c>
      <c r="J1619" s="377" t="str">
        <f>IF(ISBLANK(INDEX('Policy Characteristics'!D:D,MATCH($C1619,'Policy Characteristics'!$C:$C,0))),"",INDEX('Policy Characteristics'!D:D,MATCH($C1619,'Policy Characteristics'!$C:$C,0)))</f>
        <v>Percent Reduction in Fossil Fuel Exports</v>
      </c>
      <c r="K1619" s="363"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63" t="str">
        <f>IF(ISBLANK(INDEX('Policy Characteristics'!I:I,MATCH($C1619,'Policy Characteristics'!$C:$C,0))),"",INDEX('Policy Characteristics'!I:I,MATCH($C1619,'Policy Characteristics'!$C:$C,0)))</f>
        <v>% reduction in exports</v>
      </c>
      <c r="P1619" s="363"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63" t="str">
        <f>IF(ISBLANK(INDEX('Policy Characteristics'!K:K,MATCH($C1619,'Policy Characteristics'!$C:$C,0))),"",INDEX('Policy Characteristics'!K:K,MATCH($C1619,'Policy Characteristics'!$C:$C,0)))</f>
        <v/>
      </c>
      <c r="R1619" s="363" t="str">
        <f>IF(ISBLANK(INDEX('Policy Characteristics'!L:L,MATCH($C1619,'Policy Characteristics'!$C:$C,0))),"",INDEX('Policy Characteristics'!L:L,MATCH($C1619,'Policy Characteristics'!$C:$C,0)))</f>
        <v>reduce-fuel-exports.html</v>
      </c>
    </row>
    <row r="1620" spans="1:18" ht="19.95" customHeight="1">
      <c r="A1620" s="363" t="str">
        <f>IF(ISBLANK(INDEX('Policy Characteristics'!A:A,MATCH($C1620,'Policy Characteristics'!$C:$C,0))),"",INDEX('Policy Characteristics'!A:A,MATCH($C1620,'Policy Characteristics'!$C:$C,0)))</f>
        <v>Industry</v>
      </c>
      <c r="B1620" s="375" t="str">
        <f>IF(ISBLANK(INDEX('Policy Characteristics'!B:B,MATCH($C1620,'Policy Characteristics'!$C:$C,0))),"",INDEX('Policy Characteristics'!B:B,MATCH($C1620,'Policy Characteristics'!$C:$C,0)))</f>
        <v>Reduce Fossil Fuel Exports</v>
      </c>
      <c r="C1620" s="363" t="str">
        <f t="shared" ref="C1620:C1627" si="58">C$1619</f>
        <v>Percent Reduction in Fossil Fuel Exports</v>
      </c>
      <c r="D1620" s="255" t="s">
        <v>969</v>
      </c>
      <c r="E1620" s="255"/>
      <c r="F1620" s="255" t="s">
        <v>970</v>
      </c>
      <c r="G1620" s="255"/>
      <c r="H1620" s="18">
        <v>452</v>
      </c>
      <c r="I1620" s="376" t="s">
        <v>731</v>
      </c>
      <c r="J1620" s="377" t="str">
        <f>IF(ISBLANK(INDEX('Policy Characteristics'!D:D,MATCH($C1620,'Policy Characteristics'!$C:$C,0))),"",INDEX('Policy Characteristics'!D:D,MATCH($C1620,'Policy Characteristics'!$C:$C,0)))</f>
        <v>Percent Reduction in Fossil Fuel Exports</v>
      </c>
      <c r="K1620" s="363"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63" t="str">
        <f>IF(ISBLANK(INDEX('Policy Characteristics'!I:I,MATCH($C1620,'Policy Characteristics'!$C:$C,0))),"",INDEX('Policy Characteristics'!I:I,MATCH($C1620,'Policy Characteristics'!$C:$C,0)))</f>
        <v>% reduction in exports</v>
      </c>
      <c r="P1620" s="363"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63" t="str">
        <f>IF(ISBLANK(INDEX('Policy Characteristics'!K:K,MATCH($C1620,'Policy Characteristics'!$C:$C,0))),"",INDEX('Policy Characteristics'!K:K,MATCH($C1620,'Policy Characteristics'!$C:$C,0)))</f>
        <v/>
      </c>
      <c r="R1620" s="363" t="str">
        <f>IF(ISBLANK(INDEX('Policy Characteristics'!L:L,MATCH($C1620,'Policy Characteristics'!$C:$C,0))),"",INDEX('Policy Characteristics'!L:L,MATCH($C1620,'Policy Characteristics'!$C:$C,0)))</f>
        <v>reduce-fuel-exports.html</v>
      </c>
    </row>
    <row r="1621" spans="1:18" ht="19.95" customHeight="1">
      <c r="A1621" s="363" t="str">
        <f>IF(ISBLANK(INDEX('Policy Characteristics'!A:A,MATCH($C1621,'Policy Characteristics'!$C:$C,0))),"",INDEX('Policy Characteristics'!A:A,MATCH($C1621,'Policy Characteristics'!$C:$C,0)))</f>
        <v>Industry</v>
      </c>
      <c r="B1621" s="375" t="str">
        <f>IF(ISBLANK(INDEX('Policy Characteristics'!B:B,MATCH($C1621,'Policy Characteristics'!$C:$C,0))),"",INDEX('Policy Characteristics'!B:B,MATCH($C1621,'Policy Characteristics'!$C:$C,0)))</f>
        <v>Reduce Fossil Fuel Exports</v>
      </c>
      <c r="C1621" s="363" t="str">
        <f t="shared" si="58"/>
        <v>Percent Reduction in Fossil Fuel Exports</v>
      </c>
      <c r="D1621" s="255" t="s">
        <v>971</v>
      </c>
      <c r="E1621" s="255"/>
      <c r="F1621" s="255" t="s">
        <v>972</v>
      </c>
      <c r="G1621" s="255"/>
      <c r="H1621" s="18">
        <v>453</v>
      </c>
      <c r="I1621" s="376" t="s">
        <v>731</v>
      </c>
      <c r="J1621" s="377" t="str">
        <f>IF(ISBLANK(INDEX('Policy Characteristics'!D:D,MATCH($C1621,'Policy Characteristics'!$C:$C,0))),"",INDEX('Policy Characteristics'!D:D,MATCH($C1621,'Policy Characteristics'!$C:$C,0)))</f>
        <v>Percent Reduction in Fossil Fuel Exports</v>
      </c>
      <c r="K1621" s="363"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63" t="str">
        <f>IF(ISBLANK(INDEX('Policy Characteristics'!I:I,MATCH($C1621,'Policy Characteristics'!$C:$C,0))),"",INDEX('Policy Characteristics'!I:I,MATCH($C1621,'Policy Characteristics'!$C:$C,0)))</f>
        <v>% reduction in exports</v>
      </c>
      <c r="P1621" s="363"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63" t="str">
        <f>IF(ISBLANK(INDEX('Policy Characteristics'!K:K,MATCH($C1621,'Policy Characteristics'!$C:$C,0))),"",INDEX('Policy Characteristics'!K:K,MATCH($C1621,'Policy Characteristics'!$C:$C,0)))</f>
        <v/>
      </c>
      <c r="R1621" s="363" t="str">
        <f>IF(ISBLANK(INDEX('Policy Characteristics'!L:L,MATCH($C1621,'Policy Characteristics'!$C:$C,0))),"",INDEX('Policy Characteristics'!L:L,MATCH($C1621,'Policy Characteristics'!$C:$C,0)))</f>
        <v>reduce-fuel-exports.html</v>
      </c>
    </row>
    <row r="1622" spans="1:18" ht="19.95" customHeight="1">
      <c r="A1622" s="363" t="str">
        <f>IF(ISBLANK(INDEX('Policy Characteristics'!A:A,MATCH($C1622,'Policy Characteristics'!$C:$C,0))),"",INDEX('Policy Characteristics'!A:A,MATCH($C1622,'Policy Characteristics'!$C:$C,0)))</f>
        <v>Industry</v>
      </c>
      <c r="B1622" s="375" t="str">
        <f>IF(ISBLANK(INDEX('Policy Characteristics'!B:B,MATCH($C1622,'Policy Characteristics'!$C:$C,0))),"",INDEX('Policy Characteristics'!B:B,MATCH($C1622,'Policy Characteristics'!$C:$C,0)))</f>
        <v>Reduce Fossil Fuel Exports</v>
      </c>
      <c r="C1622" s="363" t="str">
        <f t="shared" si="58"/>
        <v>Percent Reduction in Fossil Fuel Exports</v>
      </c>
      <c r="D1622" s="255" t="s">
        <v>973</v>
      </c>
      <c r="E1622" s="255"/>
      <c r="F1622" s="255" t="s">
        <v>974</v>
      </c>
      <c r="G1622" s="255"/>
      <c r="H1622" s="18">
        <v>454</v>
      </c>
      <c r="I1622" s="376" t="s">
        <v>731</v>
      </c>
      <c r="J1622" s="377" t="str">
        <f>IF(ISBLANK(INDEX('Policy Characteristics'!D:D,MATCH($C1622,'Policy Characteristics'!$C:$C,0))),"",INDEX('Policy Characteristics'!D:D,MATCH($C1622,'Policy Characteristics'!$C:$C,0)))</f>
        <v>Percent Reduction in Fossil Fuel Exports</v>
      </c>
      <c r="K1622" s="363"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63" t="str">
        <f>IF(ISBLANK(INDEX('Policy Characteristics'!I:I,MATCH($C1622,'Policy Characteristics'!$C:$C,0))),"",INDEX('Policy Characteristics'!I:I,MATCH($C1622,'Policy Characteristics'!$C:$C,0)))</f>
        <v>% reduction in exports</v>
      </c>
      <c r="P1622" s="363"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63" t="str">
        <f>IF(ISBLANK(INDEX('Policy Characteristics'!K:K,MATCH($C1622,'Policy Characteristics'!$C:$C,0))),"",INDEX('Policy Characteristics'!K:K,MATCH($C1622,'Policy Characteristics'!$C:$C,0)))</f>
        <v/>
      </c>
      <c r="R1622" s="363" t="str">
        <f>IF(ISBLANK(INDEX('Policy Characteristics'!L:L,MATCH($C1622,'Policy Characteristics'!$C:$C,0))),"",INDEX('Policy Characteristics'!L:L,MATCH($C1622,'Policy Characteristics'!$C:$C,0)))</f>
        <v>reduce-fuel-exports.html</v>
      </c>
    </row>
    <row r="1623" spans="1:18" ht="19.95" customHeight="1">
      <c r="A1623" s="363" t="str">
        <f>IF(ISBLANK(INDEX('Policy Characteristics'!A:A,MATCH($C1623,'Policy Characteristics'!$C:$C,0))),"",INDEX('Policy Characteristics'!A:A,MATCH($C1623,'Policy Characteristics'!$C:$C,0)))</f>
        <v>Industry</v>
      </c>
      <c r="B1623" s="375" t="str">
        <f>IF(ISBLANK(INDEX('Policy Characteristics'!B:B,MATCH($C1623,'Policy Characteristics'!$C:$C,0))),"",INDEX('Policy Characteristics'!B:B,MATCH($C1623,'Policy Characteristics'!$C:$C,0)))</f>
        <v>Reduce Fossil Fuel Exports</v>
      </c>
      <c r="C1623" s="363" t="str">
        <f t="shared" si="58"/>
        <v>Percent Reduction in Fossil Fuel Exports</v>
      </c>
      <c r="D1623" s="255" t="s">
        <v>975</v>
      </c>
      <c r="E1623" s="255"/>
      <c r="F1623" s="255" t="s">
        <v>976</v>
      </c>
      <c r="G1623" s="255"/>
      <c r="H1623" s="18">
        <v>455</v>
      </c>
      <c r="I1623" s="376" t="s">
        <v>731</v>
      </c>
      <c r="J1623" s="377" t="str">
        <f>IF(ISBLANK(INDEX('Policy Characteristics'!D:D,MATCH($C1623,'Policy Characteristics'!$C:$C,0))),"",INDEX('Policy Characteristics'!D:D,MATCH($C1623,'Policy Characteristics'!$C:$C,0)))</f>
        <v>Percent Reduction in Fossil Fuel Exports</v>
      </c>
      <c r="K1623" s="363"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63" t="str">
        <f>IF(ISBLANK(INDEX('Policy Characteristics'!I:I,MATCH($C1623,'Policy Characteristics'!$C:$C,0))),"",INDEX('Policy Characteristics'!I:I,MATCH($C1623,'Policy Characteristics'!$C:$C,0)))</f>
        <v>% reduction in exports</v>
      </c>
      <c r="P1623" s="363"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63" t="str">
        <f>IF(ISBLANK(INDEX('Policy Characteristics'!K:K,MATCH($C1623,'Policy Characteristics'!$C:$C,0))),"",INDEX('Policy Characteristics'!K:K,MATCH($C1623,'Policy Characteristics'!$C:$C,0)))</f>
        <v/>
      </c>
      <c r="R1623" s="363" t="str">
        <f>IF(ISBLANK(INDEX('Policy Characteristics'!L:L,MATCH($C1623,'Policy Characteristics'!$C:$C,0))),"",INDEX('Policy Characteristics'!L:L,MATCH($C1623,'Policy Characteristics'!$C:$C,0)))</f>
        <v>reduce-fuel-exports.html</v>
      </c>
    </row>
    <row r="1624" spans="1:18" ht="19.95" customHeight="1">
      <c r="A1624" s="363" t="str">
        <f>IF(ISBLANK(INDEX('Policy Characteristics'!A:A,MATCH($C1624,'Policy Characteristics'!$C:$C,0))),"",INDEX('Policy Characteristics'!A:A,MATCH($C1624,'Policy Characteristics'!$C:$C,0)))</f>
        <v>Industry</v>
      </c>
      <c r="B1624" s="375" t="str">
        <f>IF(ISBLANK(INDEX('Policy Characteristics'!B:B,MATCH($C1624,'Policy Characteristics'!$C:$C,0))),"",INDEX('Policy Characteristics'!B:B,MATCH($C1624,'Policy Characteristics'!$C:$C,0)))</f>
        <v>Reduce Fossil Fuel Exports</v>
      </c>
      <c r="C1624" s="363" t="str">
        <f t="shared" si="58"/>
        <v>Percent Reduction in Fossil Fuel Exports</v>
      </c>
      <c r="D1624" s="255" t="s">
        <v>977</v>
      </c>
      <c r="E1624" s="255"/>
      <c r="F1624" s="255" t="s">
        <v>822</v>
      </c>
      <c r="G1624" s="255"/>
      <c r="H1624" s="18">
        <v>456</v>
      </c>
      <c r="I1624" s="376" t="s">
        <v>741</v>
      </c>
      <c r="J1624" s="377" t="str">
        <f>IF(ISBLANK(INDEX('Policy Characteristics'!D:D,MATCH($C1624,'Policy Characteristics'!$C:$C,0))),"",INDEX('Policy Characteristics'!D:D,MATCH($C1624,'Policy Characteristics'!$C:$C,0)))</f>
        <v>Percent Reduction in Fossil Fuel Exports</v>
      </c>
      <c r="K1624" s="363"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63" t="str">
        <f>IF(ISBLANK(INDEX('Policy Characteristics'!I:I,MATCH($C1624,'Policy Characteristics'!$C:$C,0))),"",INDEX('Policy Characteristics'!I:I,MATCH($C1624,'Policy Characteristics'!$C:$C,0)))</f>
        <v>% reduction in exports</v>
      </c>
      <c r="P1624" s="363"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63" t="str">
        <f>IF(ISBLANK(INDEX('Policy Characteristics'!K:K,MATCH($C1624,'Policy Characteristics'!$C:$C,0))),"",INDEX('Policy Characteristics'!K:K,MATCH($C1624,'Policy Characteristics'!$C:$C,0)))</f>
        <v/>
      </c>
      <c r="R1624" s="363" t="str">
        <f>IF(ISBLANK(INDEX('Policy Characteristics'!L:L,MATCH($C1624,'Policy Characteristics'!$C:$C,0))),"",INDEX('Policy Characteristics'!L:L,MATCH($C1624,'Policy Characteristics'!$C:$C,0)))</f>
        <v>reduce-fuel-exports.html</v>
      </c>
    </row>
    <row r="1625" spans="1:18" ht="19.95" customHeight="1">
      <c r="A1625" s="363" t="str">
        <f>IF(ISBLANK(INDEX('Policy Characteristics'!A:A,MATCH($C1625,'Policy Characteristics'!$C:$C,0))),"",INDEX('Policy Characteristics'!A:A,MATCH($C1625,'Policy Characteristics'!$C:$C,0)))</f>
        <v>Industry</v>
      </c>
      <c r="B1625" s="375" t="str">
        <f>IF(ISBLANK(INDEX('Policy Characteristics'!B:B,MATCH($C1625,'Policy Characteristics'!$C:$C,0))),"",INDEX('Policy Characteristics'!B:B,MATCH($C1625,'Policy Characteristics'!$C:$C,0)))</f>
        <v>Reduce Fossil Fuel Exports</v>
      </c>
      <c r="C1625" s="363" t="str">
        <f t="shared" si="58"/>
        <v>Percent Reduction in Fossil Fuel Exports</v>
      </c>
      <c r="D1625" s="255" t="s">
        <v>978</v>
      </c>
      <c r="E1625" s="255"/>
      <c r="F1625" s="255" t="s">
        <v>826</v>
      </c>
      <c r="G1625" s="255"/>
      <c r="H1625" s="18">
        <v>457</v>
      </c>
      <c r="I1625" s="376" t="s">
        <v>731</v>
      </c>
      <c r="J1625" s="377" t="str">
        <f>IF(ISBLANK(INDEX('Policy Characteristics'!D:D,MATCH($C1625,'Policy Characteristics'!$C:$C,0))),"",INDEX('Policy Characteristics'!D:D,MATCH($C1625,'Policy Characteristics'!$C:$C,0)))</f>
        <v>Percent Reduction in Fossil Fuel Exports</v>
      </c>
      <c r="K1625" s="363"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63" t="str">
        <f>IF(ISBLANK(INDEX('Policy Characteristics'!I:I,MATCH($C1625,'Policy Characteristics'!$C:$C,0))),"",INDEX('Policy Characteristics'!I:I,MATCH($C1625,'Policy Characteristics'!$C:$C,0)))</f>
        <v>% reduction in exports</v>
      </c>
      <c r="P1625" s="363"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63" t="str">
        <f>IF(ISBLANK(INDEX('Policy Characteristics'!K:K,MATCH($C1625,'Policy Characteristics'!$C:$C,0))),"",INDEX('Policy Characteristics'!K:K,MATCH($C1625,'Policy Characteristics'!$C:$C,0)))</f>
        <v/>
      </c>
      <c r="R1625" s="363" t="str">
        <f>IF(ISBLANK(INDEX('Policy Characteristics'!L:L,MATCH($C1625,'Policy Characteristics'!$C:$C,0))),"",INDEX('Policy Characteristics'!L:L,MATCH($C1625,'Policy Characteristics'!$C:$C,0)))</f>
        <v>reduce-fuel-exports.html</v>
      </c>
    </row>
    <row r="1626" spans="1:18" ht="19.95" customHeight="1">
      <c r="A1626" s="363" t="str">
        <f>IF(ISBLANK(INDEX('Policy Characteristics'!A:A,MATCH($C1626,'Policy Characteristics'!$C:$C,0))),"",INDEX('Policy Characteristics'!A:A,MATCH($C1626,'Policy Characteristics'!$C:$C,0)))</f>
        <v>Industry</v>
      </c>
      <c r="B1626" s="375" t="str">
        <f>IF(ISBLANK(INDEX('Policy Characteristics'!B:B,MATCH($C1626,'Policy Characteristics'!$C:$C,0))),"",INDEX('Policy Characteristics'!B:B,MATCH($C1626,'Policy Characteristics'!$C:$C,0)))</f>
        <v>Reduce Fossil Fuel Exports</v>
      </c>
      <c r="C1626" s="363" t="str">
        <f t="shared" si="58"/>
        <v>Percent Reduction in Fossil Fuel Exports</v>
      </c>
      <c r="D1626" s="255" t="s">
        <v>979</v>
      </c>
      <c r="E1626" s="255"/>
      <c r="F1626" s="255" t="s">
        <v>980</v>
      </c>
      <c r="G1626" s="255"/>
      <c r="H1626" s="18">
        <v>458</v>
      </c>
      <c r="I1626" s="376" t="s">
        <v>731</v>
      </c>
      <c r="J1626" s="377" t="str">
        <f>IF(ISBLANK(INDEX('Policy Characteristics'!D:D,MATCH($C1626,'Policy Characteristics'!$C:$C,0))),"",INDEX('Policy Characteristics'!D:D,MATCH($C1626,'Policy Characteristics'!$C:$C,0)))</f>
        <v>Percent Reduction in Fossil Fuel Exports</v>
      </c>
      <c r="K1626" s="363"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63" t="str">
        <f>IF(ISBLANK(INDEX('Policy Characteristics'!I:I,MATCH($C1626,'Policy Characteristics'!$C:$C,0))),"",INDEX('Policy Characteristics'!I:I,MATCH($C1626,'Policy Characteristics'!$C:$C,0)))</f>
        <v>% reduction in exports</v>
      </c>
      <c r="P1626" s="363"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63" t="str">
        <f>IF(ISBLANK(INDEX('Policy Characteristics'!K:K,MATCH($C1626,'Policy Characteristics'!$C:$C,0))),"",INDEX('Policy Characteristics'!K:K,MATCH($C1626,'Policy Characteristics'!$C:$C,0)))</f>
        <v/>
      </c>
      <c r="R1626" s="363" t="str">
        <f>IF(ISBLANK(INDEX('Policy Characteristics'!L:L,MATCH($C1626,'Policy Characteristics'!$C:$C,0))),"",INDEX('Policy Characteristics'!L:L,MATCH($C1626,'Policy Characteristics'!$C:$C,0)))</f>
        <v>reduce-fuel-exports.html</v>
      </c>
    </row>
    <row r="1627" spans="1:18" ht="19.95" customHeight="1">
      <c r="A1627" s="363" t="str">
        <f>IF(ISBLANK(INDEX('Policy Characteristics'!A:A,MATCH($C1627,'Policy Characteristics'!$C:$C,0))),"",INDEX('Policy Characteristics'!A:A,MATCH($C1627,'Policy Characteristics'!$C:$C,0)))</f>
        <v>Industry</v>
      </c>
      <c r="B1627" s="375" t="str">
        <f>IF(ISBLANK(INDEX('Policy Characteristics'!B:B,MATCH($C1627,'Policy Characteristics'!$C:$C,0))),"",INDEX('Policy Characteristics'!B:B,MATCH($C1627,'Policy Characteristics'!$C:$C,0)))</f>
        <v>Reduce Fossil Fuel Exports</v>
      </c>
      <c r="C1627" s="363" t="str">
        <f t="shared" si="58"/>
        <v>Percent Reduction in Fossil Fuel Exports</v>
      </c>
      <c r="D1627" s="255" t="s">
        <v>981</v>
      </c>
      <c r="E1627" s="255"/>
      <c r="F1627" s="255" t="s">
        <v>982</v>
      </c>
      <c r="G1627" s="255"/>
      <c r="H1627" s="18">
        <v>459</v>
      </c>
      <c r="I1627" s="376" t="s">
        <v>731</v>
      </c>
      <c r="J1627" s="377" t="str">
        <f>IF(ISBLANK(INDEX('Policy Characteristics'!D:D,MATCH($C1627,'Policy Characteristics'!$C:$C,0))),"",INDEX('Policy Characteristics'!D:D,MATCH($C1627,'Policy Characteristics'!$C:$C,0)))</f>
        <v>Percent Reduction in Fossil Fuel Exports</v>
      </c>
      <c r="K1627" s="363"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63" t="str">
        <f>IF(ISBLANK(INDEX('Policy Characteristics'!I:I,MATCH($C1627,'Policy Characteristics'!$C:$C,0))),"",INDEX('Policy Characteristics'!I:I,MATCH($C1627,'Policy Characteristics'!$C:$C,0)))</f>
        <v>% reduction in exports</v>
      </c>
      <c r="P1627" s="363"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63" t="str">
        <f>IF(ISBLANK(INDEX('Policy Characteristics'!K:K,MATCH($C1627,'Policy Characteristics'!$C:$C,0))),"",INDEX('Policy Characteristics'!K:K,MATCH($C1627,'Policy Characteristics'!$C:$C,0)))</f>
        <v/>
      </c>
      <c r="R1627" s="363" t="str">
        <f>IF(ISBLANK(INDEX('Policy Characteristics'!L:L,MATCH($C1627,'Policy Characteristics'!$C:$C,0))),"",INDEX('Policy Characteristics'!L:L,MATCH($C1627,'Policy Characteristics'!$C:$C,0)))</f>
        <v>reduce-fuel-exports.html</v>
      </c>
    </row>
    <row r="1628" spans="1:18" ht="19.95" customHeight="1">
      <c r="A1628" s="363" t="str">
        <f>IF(ISBLANK(INDEX('Policy Characteristics'!A:A,MATCH($C1628,'Policy Characteristics'!$C:$C,0))),"",INDEX('Policy Characteristics'!A:A,MATCH($C1628,'Policy Characteristics'!$C:$C,0)))</f>
        <v>Agriculture, Land Use, and Forestry</v>
      </c>
      <c r="B1628" s="375" t="str">
        <f>IF(ISBLANK(INDEX('Policy Characteristics'!B:B,MATCH($C1628,'Policy Characteristics'!$C:$C,0))),"",INDEX('Policy Characteristics'!B:B,MATCH($C1628,'Policy Characteristics'!$C:$C,0)))</f>
        <v>Afforestation and Reforestation</v>
      </c>
      <c r="C1628" t="s">
        <v>495</v>
      </c>
      <c r="D1628" s="255"/>
      <c r="E1628" s="255"/>
      <c r="F1628" s="255"/>
      <c r="G1628" s="255"/>
      <c r="H1628" s="18">
        <v>60</v>
      </c>
      <c r="I1628" s="376" t="s">
        <v>731</v>
      </c>
      <c r="J1628" s="377" t="str">
        <f>IF(ISBLANK(INDEX('Policy Characteristics'!D:D,MATCH($C1628,'Policy Characteristics'!$C:$C,0))),"",INDEX('Policy Characteristics'!D:D,MATCH($C1628,'Policy Characteristics'!$C:$C,0)))</f>
        <v>Afforestation and Reforestation</v>
      </c>
      <c r="K1628" s="363"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63" t="str">
        <f>IF(ISBLANK(INDEX('Policy Characteristics'!I:I,MATCH($C1628,'Policy Characteristics'!$C:$C,0))),"",INDEX('Policy Characteristics'!I:I,MATCH($C1628,'Policy Characteristics'!$C:$C,0)))</f>
        <v>% of potential achieved</v>
      </c>
      <c r="P1628" s="363"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63" t="str">
        <f>IF(ISBLANK(INDEX('Policy Characteristics'!K:K,MATCH($C1628,'Policy Characteristics'!$C:$C,0))),"",INDEX('Policy Characteristics'!K:K,MATCH($C1628,'Policy Characteristics'!$C:$C,0)))</f>
        <v>lulucf.html#aff-ref</v>
      </c>
      <c r="R1628" s="363" t="str">
        <f>IF(ISBLANK(INDEX('Policy Characteristics'!L:L,MATCH($C1628,'Policy Characteristics'!$C:$C,0))),"",INDEX('Policy Characteristics'!L:L,MATCH($C1628,'Policy Characteristics'!$C:$C,0)))</f>
        <v>afforestation-and-reforestation.html</v>
      </c>
    </row>
    <row r="1629" spans="1:18" ht="19.95" customHeight="1">
      <c r="A1629" s="363" t="str">
        <f>IF(ISBLANK(INDEX('Policy Characteristics'!A:A,MATCH($C1629,'Policy Characteristics'!$C:$C,0))),"",INDEX('Policy Characteristics'!A:A,MATCH($C1629,'Policy Characteristics'!$C:$C,0)))</f>
        <v>Agriculture, Land Use, and Forestry</v>
      </c>
      <c r="B1629" s="375" t="str">
        <f>IF(ISBLANK(INDEX('Policy Characteristics'!B:B,MATCH($C1629,'Policy Characteristics'!$C:$C,0))),"",INDEX('Policy Characteristics'!B:B,MATCH($C1629,'Policy Characteristics'!$C:$C,0)))</f>
        <v>Avoid Deforestation</v>
      </c>
      <c r="C1629" t="s">
        <v>502</v>
      </c>
      <c r="D1629" s="255"/>
      <c r="E1629" s="255"/>
      <c r="F1629" s="255"/>
      <c r="G1629" s="255"/>
      <c r="H1629" s="18">
        <v>705</v>
      </c>
      <c r="I1629" s="376" t="s">
        <v>741</v>
      </c>
      <c r="J1629" s="377" t="str">
        <f>IF(ISBLANK(INDEX('Policy Characteristics'!D:D,MATCH($C1629,'Policy Characteristics'!$C:$C,0))),"",INDEX('Policy Characteristics'!D:D,MATCH($C1629,'Policy Characteristics'!$C:$C,0)))</f>
        <v>Avoid Deforestation</v>
      </c>
      <c r="K1629" s="363"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63" t="str">
        <f>IF(ISBLANK(INDEX('Policy Characteristics'!I:I,MATCH($C1629,'Policy Characteristics'!$C:$C,0))),"",INDEX('Policy Characteristics'!I:I,MATCH($C1629,'Policy Characteristics'!$C:$C,0)))</f>
        <v>% of potential achieved</v>
      </c>
      <c r="P1629" s="363"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63" t="str">
        <f>IF(ISBLANK(INDEX('Policy Characteristics'!K:K,MATCH($C1629,'Policy Characteristics'!$C:$C,0))),"",INDEX('Policy Characteristics'!K:K,MATCH($C1629,'Policy Characteristics'!$C:$C,0)))</f>
        <v>lulucf.html#avoid-def</v>
      </c>
      <c r="R1629" s="363" t="str">
        <f>IF(ISBLANK(INDEX('Policy Characteristics'!L:L,MATCH($C1629,'Policy Characteristics'!$C:$C,0))),"",INDEX('Policy Characteristics'!L:L,MATCH($C1629,'Policy Characteristics'!$C:$C,0)))</f>
        <v>avoid-deforestation.html</v>
      </c>
    </row>
    <row r="1630" spans="1:18" ht="19.95" customHeight="1">
      <c r="A1630" s="363" t="str">
        <f>IF(ISBLANK(INDEX('Policy Characteristics'!A:A,MATCH($C1630,'Policy Characteristics'!$C:$C,0))),"",INDEX('Policy Characteristics'!A:A,MATCH($C1630,'Policy Characteristics'!$C:$C,0)))</f>
        <v>Agriculture, Land Use, and Forestry</v>
      </c>
      <c r="B1630" s="375" t="str">
        <f>IF(ISBLANK(INDEX('Policy Characteristics'!B:B,MATCH($C1630,'Policy Characteristics'!$C:$C,0))),"",INDEX('Policy Characteristics'!B:B,MATCH($C1630,'Policy Characteristics'!$C:$C,0)))</f>
        <v>Grassland Restoration and Avoided Conversion</v>
      </c>
      <c r="C1630" t="s">
        <v>508</v>
      </c>
      <c r="D1630" s="255"/>
      <c r="E1630" s="255"/>
      <c r="F1630" s="255"/>
      <c r="G1630" s="255"/>
      <c r="H1630" s="18">
        <v>177</v>
      </c>
      <c r="I1630" s="376" t="s">
        <v>731</v>
      </c>
      <c r="J1630" s="377" t="str">
        <f>IF(ISBLANK(INDEX('Policy Characteristics'!D:D,MATCH($C1630,'Policy Characteristics'!$C:$C,0))),"",INDEX('Policy Characteristics'!D:D,MATCH($C1630,'Policy Characteristics'!$C:$C,0)))</f>
        <v>Grassland Restoration and Avoided Conversion</v>
      </c>
      <c r="K1630" s="363"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63" t="str">
        <f>IF(ISBLANK(INDEX('Policy Characteristics'!I:I,MATCH($C1630,'Policy Characteristics'!$C:$C,0))),"",INDEX('Policy Characteristics'!I:I,MATCH($C1630,'Policy Characteristics'!$C:$C,0)))</f>
        <v>% of potential achieved</v>
      </c>
      <c r="P1630" s="363"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63" t="str">
        <f>IF(ISBLANK(INDEX('Policy Characteristics'!K:K,MATCH($C1630,'Policy Characteristics'!$C:$C,0))),"",INDEX('Policy Characteristics'!K:K,MATCH($C1630,'Policy Characteristics'!$C:$C,0)))</f>
        <v/>
      </c>
      <c r="R1630" s="363" t="str">
        <f>IF(ISBLANK(INDEX('Policy Characteristics'!L:L,MATCH($C1630,'Policy Characteristics'!$C:$C,0))),"",INDEX('Policy Characteristics'!L:L,MATCH($C1630,'Policy Characteristics'!$C:$C,0)))</f>
        <v>forest-restoration.html</v>
      </c>
    </row>
    <row r="1631" spans="1:18" ht="19.95" customHeight="1">
      <c r="A1631" s="363" t="str">
        <f>IF(ISBLANK(INDEX('Policy Characteristics'!A:A,MATCH($C1631,'Policy Characteristics'!$C:$C,0))),"",INDEX('Policy Characteristics'!A:A,MATCH($C1631,'Policy Characteristics'!$C:$C,0)))</f>
        <v>Agriculture, Land Use, and Forestry</v>
      </c>
      <c r="B1631" s="375" t="str">
        <f>IF(ISBLANK(INDEX('Policy Characteristics'!B:B,MATCH($C1631,'Policy Characteristics'!$C:$C,0))),"",INDEX('Policy Characteristics'!B:B,MATCH($C1631,'Policy Characteristics'!$C:$C,0)))</f>
        <v>Forest Set-Asides</v>
      </c>
      <c r="C1631" t="s">
        <v>514</v>
      </c>
      <c r="D1631" s="255"/>
      <c r="E1631" s="255"/>
      <c r="F1631" s="255"/>
      <c r="G1631" s="255"/>
      <c r="H1631" s="18">
        <v>61</v>
      </c>
      <c r="I1631" s="376" t="s">
        <v>741</v>
      </c>
      <c r="J1631" s="377" t="str">
        <f>IF(ISBLANK(INDEX('Policy Characteristics'!D:D,MATCH($C1631,'Policy Characteristics'!$C:$C,0))),"",INDEX('Policy Characteristics'!D:D,MATCH($C1631,'Policy Characteristics'!$C:$C,0)))</f>
        <v>Forest Set-Asides</v>
      </c>
      <c r="K1631" s="363"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63" t="str">
        <f>IF(ISBLANK(INDEX('Policy Characteristics'!I:I,MATCH($C1631,'Policy Characteristics'!$C:$C,0))),"",INDEX('Policy Characteristics'!I:I,MATCH($C1631,'Policy Characteristics'!$C:$C,0)))</f>
        <v>% of potential achieved</v>
      </c>
      <c r="P1631" s="363"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63" t="str">
        <f>IF(ISBLANK(INDEX('Policy Characteristics'!K:K,MATCH($C1631,'Policy Characteristics'!$C:$C,0))),"",INDEX('Policy Characteristics'!K:K,MATCH($C1631,'Policy Characteristics'!$C:$C,0)))</f>
        <v>lulucf.html#set-asides</v>
      </c>
      <c r="R1631" s="363" t="str">
        <f>IF(ISBLANK(INDEX('Policy Characteristics'!L:L,MATCH($C1631,'Policy Characteristics'!$C:$C,0))),"",INDEX('Policy Characteristics'!L:L,MATCH($C1631,'Policy Characteristics'!$C:$C,0)))</f>
        <v>forest-set-asides.html</v>
      </c>
    </row>
    <row r="1632" spans="1:18" ht="19.95" customHeight="1">
      <c r="A1632" s="363" t="str">
        <f>IF(ISBLANK(INDEX('Policy Characteristics'!A:A,MATCH($C1632,'Policy Characteristics'!$C:$C,0))),"",INDEX('Policy Characteristics'!A:A,MATCH($C1632,'Policy Characteristics'!$C:$C,0)))</f>
        <v>Agriculture, Land Use, and Forestry</v>
      </c>
      <c r="B1632" s="375" t="str">
        <f>IF(ISBLANK(INDEX('Policy Characteristics'!B:B,MATCH($C1632,'Policy Characteristics'!$C:$C,0))),"",INDEX('Policy Characteristics'!B:B,MATCH($C1632,'Policy Characteristics'!$C:$C,0)))</f>
        <v>Cropland and Rice Measures</v>
      </c>
      <c r="C1632" t="s">
        <v>520</v>
      </c>
      <c r="D1632" s="255"/>
      <c r="E1632" s="255"/>
      <c r="F1632" s="255"/>
      <c r="G1632" s="255"/>
      <c r="H1632" s="18">
        <v>62</v>
      </c>
      <c r="I1632" s="376" t="s">
        <v>731</v>
      </c>
      <c r="J1632" s="377" t="str">
        <f>IF(ISBLANK(INDEX('Policy Characteristics'!D:D,MATCH($C1632,'Policy Characteristics'!$C:$C,0))),"",INDEX('Policy Characteristics'!D:D,MATCH($C1632,'Policy Characteristics'!$C:$C,0)))</f>
        <v>Cropland and Rice Measures</v>
      </c>
      <c r="K1632" s="363"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63" t="str">
        <f>IF(ISBLANK(INDEX('Policy Characteristics'!I:I,MATCH($C1632,'Policy Characteristics'!$C:$C,0))),"",INDEX('Policy Characteristics'!I:I,MATCH($C1632,'Policy Characteristics'!$C:$C,0)))</f>
        <v>% of potential achieved</v>
      </c>
      <c r="P1632" s="363"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63" t="str">
        <f>IF(ISBLANK(INDEX('Policy Characteristics'!K:K,MATCH($C1632,'Policy Characteristics'!$C:$C,0))),"",INDEX('Policy Characteristics'!K:K,MATCH($C1632,'Policy Characteristics'!$C:$C,0)))</f>
        <v>industry-ag-main.html#cropland</v>
      </c>
      <c r="R1632" s="363" t="str">
        <f>IF(ISBLANK(INDEX('Policy Characteristics'!L:L,MATCH($C1632,'Policy Characteristics'!$C:$C,0))),"",INDEX('Policy Characteristics'!L:L,MATCH($C1632,'Policy Characteristics'!$C:$C,0)))</f>
        <v>cropland-management.html</v>
      </c>
    </row>
    <row r="1633" spans="1:18" ht="19.95" customHeight="1">
      <c r="A1633" s="363" t="str">
        <f>IF(ISBLANK(INDEX('Policy Characteristics'!A:A,MATCH($C1633,'Policy Characteristics'!$C:$C,0))),"",INDEX('Policy Characteristics'!A:A,MATCH($C1633,'Policy Characteristics'!$C:$C,0)))</f>
        <v>Agriculture, Land Use, and Forestry</v>
      </c>
      <c r="B1633" s="375" t="str">
        <f>IF(ISBLANK(INDEX('Policy Characteristics'!B:B,MATCH($C1633,'Policy Characteristics'!$C:$C,0))),"",INDEX('Policy Characteristics'!B:B,MATCH($C1633,'Policy Characteristics'!$C:$C,0)))</f>
        <v>Improved Soil Measures</v>
      </c>
      <c r="C1633" t="s">
        <v>526</v>
      </c>
      <c r="D1633" s="255"/>
      <c r="E1633" s="255"/>
      <c r="F1633" s="255"/>
      <c r="G1633" s="255"/>
      <c r="H1633" s="18">
        <v>1654</v>
      </c>
      <c r="I1633" s="376" t="s">
        <v>741</v>
      </c>
      <c r="J1633" s="377" t="str">
        <f>IF(ISBLANK(INDEX('Policy Characteristics'!D:D,MATCH($C1633,'Policy Characteristics'!$C:$C,0))),"",INDEX('Policy Characteristics'!D:D,MATCH($C1633,'Policy Characteristics'!$C:$C,0)))</f>
        <v>Improved Soil Measures</v>
      </c>
      <c r="K1633" s="363"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63" t="str">
        <f>IF(ISBLANK(INDEX('Policy Characteristics'!I:I,MATCH($C1633,'Policy Characteristics'!$C:$C,0))),"",INDEX('Policy Characteristics'!I:I,MATCH($C1633,'Policy Characteristics'!$C:$C,0)))</f>
        <v>% of potential achieved</v>
      </c>
      <c r="P1633" s="363"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63" t="str">
        <f>IF(ISBLANK(INDEX('Policy Characteristics'!K:K,MATCH($C1633,'Policy Characteristics'!$C:$C,0))),"",INDEX('Policy Characteristics'!K:K,MATCH($C1633,'Policy Characteristics'!$C:$C,0)))</f>
        <v/>
      </c>
      <c r="R1633" s="363" t="str">
        <f>IF(ISBLANK(INDEX('Policy Characteristics'!L:L,MATCH($C1633,'Policy Characteristics'!$C:$C,0))),"",INDEX('Policy Characteristics'!L:L,MATCH($C1633,'Policy Characteristics'!$C:$C,0)))</f>
        <v/>
      </c>
    </row>
    <row r="1634" spans="1:18" ht="19.95" customHeight="1">
      <c r="A1634" s="363" t="str">
        <f>IF(ISBLANK(INDEX('Policy Characteristics'!A:A,MATCH($C1634,'Policy Characteristics'!$C:$C,0))),"",INDEX('Policy Characteristics'!A:A,MATCH($C1634,'Policy Characteristics'!$C:$C,0)))</f>
        <v>Agriculture, Land Use, and Forestry</v>
      </c>
      <c r="B1634" s="375" t="str">
        <f>IF(ISBLANK(INDEX('Policy Characteristics'!B:B,MATCH($C1634,'Policy Characteristics'!$C:$C,0))),"",INDEX('Policy Characteristics'!B:B,MATCH($C1634,'Policy Characteristics'!$C:$C,0)))</f>
        <v>Improved Forest Management</v>
      </c>
      <c r="C1634" t="s">
        <v>530</v>
      </c>
      <c r="D1634" s="255"/>
      <c r="E1634" s="255"/>
      <c r="F1634" s="255"/>
      <c r="G1634" s="255"/>
      <c r="H1634" s="18">
        <v>63</v>
      </c>
      <c r="I1634" s="376" t="s">
        <v>731</v>
      </c>
      <c r="J1634" s="377" t="str">
        <f>IF(ISBLANK(INDEX('Policy Characteristics'!D:D,MATCH($C1634,'Policy Characteristics'!$C:$C,0))),"",INDEX('Policy Characteristics'!D:D,MATCH($C1634,'Policy Characteristics'!$C:$C,0)))</f>
        <v>Improved Forest Management</v>
      </c>
      <c r="K1634" s="363"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63" t="str">
        <f>IF(ISBLANK(INDEX('Policy Characteristics'!I:I,MATCH($C1634,'Policy Characteristics'!$C:$C,0))),"",INDEX('Policy Characteristics'!I:I,MATCH($C1634,'Policy Characteristics'!$C:$C,0)))</f>
        <v>% of potential achieved</v>
      </c>
      <c r="P1634" s="363"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63" t="str">
        <f>IF(ISBLANK(INDEX('Policy Characteristics'!K:K,MATCH($C1634,'Policy Characteristics'!$C:$C,0))),"",INDEX('Policy Characteristics'!K:K,MATCH($C1634,'Policy Characteristics'!$C:$C,0)))</f>
        <v>lulucf.html#forest-mgmt</v>
      </c>
      <c r="R1634" s="363" t="str">
        <f>IF(ISBLANK(INDEX('Policy Characteristics'!L:L,MATCH($C1634,'Policy Characteristics'!$C:$C,0))),"",INDEX('Policy Characteristics'!L:L,MATCH($C1634,'Policy Characteristics'!$C:$C,0)))</f>
        <v>improved-forest-management.html</v>
      </c>
    </row>
    <row r="1635" spans="1:18" ht="19.95" customHeight="1">
      <c r="A1635" s="363" t="str">
        <f>IF(ISBLANK(INDEX('Policy Characteristics'!A:A,MATCH($C1635,'Policy Characteristics'!$C:$C,0))),"",INDEX('Policy Characteristics'!A:A,MATCH($C1635,'Policy Characteristics'!$C:$C,0)))</f>
        <v>Agriculture, Land Use, and Forestry</v>
      </c>
      <c r="B1635" s="375" t="str">
        <f>IF(ISBLANK(INDEX('Policy Characteristics'!B:B,MATCH($C1635,'Policy Characteristics'!$C:$C,0))),"",INDEX('Policy Characteristics'!B:B,MATCH($C1635,'Policy Characteristics'!$C:$C,0)))</f>
        <v>Livestock Measures</v>
      </c>
      <c r="C1635" t="s">
        <v>536</v>
      </c>
      <c r="D1635" s="255"/>
      <c r="E1635" s="255"/>
      <c r="F1635" s="255"/>
      <c r="G1635" s="255"/>
      <c r="H1635" s="18">
        <v>64</v>
      </c>
      <c r="I1635" s="376" t="s">
        <v>731</v>
      </c>
      <c r="J1635" s="377" t="str">
        <f>IF(ISBLANK(INDEX('Policy Characteristics'!D:D,MATCH($C1635,'Policy Characteristics'!$C:$C,0))),"",INDEX('Policy Characteristics'!D:D,MATCH($C1635,'Policy Characteristics'!$C:$C,0)))</f>
        <v>Livestock Measures</v>
      </c>
      <c r="K1635" s="363"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63" t="str">
        <f>IF(ISBLANK(INDEX('Policy Characteristics'!I:I,MATCH($C1635,'Policy Characteristics'!$C:$C,0))),"",INDEX('Policy Characteristics'!I:I,MATCH($C1635,'Policy Characteristics'!$C:$C,0)))</f>
        <v>% of potential achieved</v>
      </c>
      <c r="P1635" s="363"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63" t="str">
        <f>IF(ISBLANK(INDEX('Policy Characteristics'!K:K,MATCH($C1635,'Policy Characteristics'!$C:$C,0))),"",INDEX('Policy Characteristics'!K:K,MATCH($C1635,'Policy Characteristics'!$C:$C,0)))</f>
        <v>industry-ag-main.html#livestock</v>
      </c>
      <c r="R1635" s="363" t="str">
        <f>IF(ISBLANK(INDEX('Policy Characteristics'!L:L,MATCH($C1635,'Policy Characteristics'!$C:$C,0))),"",INDEX('Policy Characteristics'!L:L,MATCH($C1635,'Policy Characteristics'!$C:$C,0)))</f>
        <v>livestock-measures.html</v>
      </c>
    </row>
    <row r="1636" spans="1:18" ht="19.95" customHeight="1">
      <c r="A1636" s="363" t="str">
        <f>IF(ISBLANK(INDEX('Policy Characteristics'!A:A,MATCH($C1636,'Policy Characteristics'!$C:$C,0))),"",INDEX('Policy Characteristics'!A:A,MATCH($C1636,'Policy Characteristics'!$C:$C,0)))</f>
        <v>Agriculture, Land Use, and Forestry</v>
      </c>
      <c r="B1636" s="375" t="str">
        <f>IF(ISBLANK(INDEX('Policy Characteristics'!B:B,MATCH($C1636,'Policy Characteristics'!$C:$C,0))),"",INDEX('Policy Characteristics'!B:B,MATCH($C1636,'Policy Characteristics'!$C:$C,0)))</f>
        <v>Wetland Restoration</v>
      </c>
      <c r="C1636" t="s">
        <v>542</v>
      </c>
      <c r="D1636" s="255"/>
      <c r="E1636" s="255"/>
      <c r="F1636" s="255"/>
      <c r="G1636" s="255"/>
      <c r="H1636" s="18">
        <v>178</v>
      </c>
      <c r="I1636" s="376" t="s">
        <v>731</v>
      </c>
      <c r="J1636" s="377" t="str">
        <f>IF(ISBLANK(INDEX('Policy Characteristics'!D:D,MATCH($C1636,'Policy Characteristics'!$C:$C,0))),"",INDEX('Policy Characteristics'!D:D,MATCH($C1636,'Policy Characteristics'!$C:$C,0)))</f>
        <v>Wetland Restoration</v>
      </c>
      <c r="K1636" s="363"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63" t="str">
        <f>IF(ISBLANK(INDEX('Policy Characteristics'!I:I,MATCH($C1636,'Policy Characteristics'!$C:$C,0))),"",INDEX('Policy Characteristics'!I:I,MATCH($C1636,'Policy Characteristics'!$C:$C,0)))</f>
        <v>% of potential achieved</v>
      </c>
      <c r="P1636" s="363"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63" t="str">
        <f>IF(ISBLANK(INDEX('Policy Characteristics'!K:K,MATCH($C1636,'Policy Characteristics'!$C:$C,0))),"",INDEX('Policy Characteristics'!K:K,MATCH($C1636,'Policy Characteristics'!$C:$C,0)))</f>
        <v/>
      </c>
      <c r="R1636" s="363" t="str">
        <f>IF(ISBLANK(INDEX('Policy Characteristics'!L:L,MATCH($C1636,'Policy Characteristics'!$C:$C,0))),"",INDEX('Policy Characteristics'!L:L,MATCH($C1636,'Policy Characteristics'!$C:$C,0)))</f>
        <v>peatland-restoration.html</v>
      </c>
    </row>
    <row r="1637" spans="1:18" ht="19.95" customHeight="1">
      <c r="A1637" s="363" t="str">
        <f>IF(ISBLANK(INDEX('Policy Characteristics'!A:A,MATCH($C1637,'Policy Characteristics'!$C:$C,0))),"",INDEX('Policy Characteristics'!A:A,MATCH($C1637,'Policy Characteristics'!$C:$C,0)))</f>
        <v>Agriculture, Land Use, and Forestry</v>
      </c>
      <c r="B1637" s="375" t="str">
        <f>IF(ISBLANK(INDEX('Policy Characteristics'!B:B,MATCH($C1637,'Policy Characteristics'!$C:$C,0))),"",INDEX('Policy Characteristics'!B:B,MATCH($C1637,'Policy Characteristics'!$C:$C,0)))</f>
        <v>Shift to Non-Animal Products</v>
      </c>
      <c r="C1637" t="s">
        <v>548</v>
      </c>
      <c r="D1637" s="255"/>
      <c r="E1637" s="255"/>
      <c r="F1637" s="255"/>
      <c r="G1637" s="255"/>
      <c r="H1637" s="18">
        <v>434</v>
      </c>
      <c r="I1637" s="376" t="s">
        <v>731</v>
      </c>
      <c r="J1637" s="377" t="str">
        <f>IF(ISBLANK(INDEX('Policy Characteristics'!D:D,MATCH($C1637,'Policy Characteristics'!$C:$C,0))),"",INDEX('Policy Characteristics'!D:D,MATCH($C1637,'Policy Characteristics'!$C:$C,0)))</f>
        <v>Shift to Non-Animal Products</v>
      </c>
      <c r="K1637" s="363"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63" t="str">
        <f>IF(ISBLANK(INDEX('Policy Characteristics'!I:I,MATCH($C1637,'Policy Characteristics'!$C:$C,0))),"",INDEX('Policy Characteristics'!I:I,MATCH($C1637,'Policy Characteristics'!$C:$C,0)))</f>
        <v>% reduction in animal products</v>
      </c>
      <c r="P1637" s="363"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63" t="str">
        <f>IF(ISBLANK(INDEX('Policy Characteristics'!K:K,MATCH($C1637,'Policy Characteristics'!$C:$C,0))),"",INDEX('Policy Characteristics'!K:K,MATCH($C1637,'Policy Characteristics'!$C:$C,0)))</f>
        <v/>
      </c>
      <c r="R1637" s="363" t="str">
        <f>IF(ISBLANK(INDEX('Policy Characteristics'!L:L,MATCH($C1637,'Policy Characteristics'!$C:$C,0))),"",INDEX('Policy Characteristics'!L:L,MATCH($C1637,'Policy Characteristics'!$C:$C,0)))</f>
        <v>shift-to-non-animal-products.html</v>
      </c>
    </row>
    <row r="1638" spans="1:18" ht="19.95" customHeight="1">
      <c r="A1638" s="363" t="str">
        <f>IF(ISBLANK(INDEX('Policy Characteristics'!A:A,MATCH($C1638,'Policy Characteristics'!$C:$C,0))),"",INDEX('Policy Characteristics'!A:A,MATCH($C1638,'Policy Characteristics'!$C:$C,0)))</f>
        <v>District Heat and Hydrogen</v>
      </c>
      <c r="B1638" s="375" t="str">
        <f>IF(ISBLANK(INDEX('Policy Characteristics'!B:B,MATCH($C1638,'Policy Characteristics'!$C:$C,0))),"",INDEX('Policy Characteristics'!B:B,MATCH($C1638,'Policy Characteristics'!$C:$C,0)))</f>
        <v>Use CHP for District Heat</v>
      </c>
      <c r="C1638" t="s">
        <v>556</v>
      </c>
      <c r="D1638" s="255"/>
      <c r="E1638" s="255"/>
      <c r="F1638" s="255"/>
      <c r="G1638" s="255"/>
      <c r="H1638" s="18">
        <v>68</v>
      </c>
      <c r="I1638" s="376" t="s">
        <v>731</v>
      </c>
      <c r="J1638" s="377" t="str">
        <f>IF(ISBLANK(INDEX('Policy Characteristics'!D:D,MATCH($C1638,'Policy Characteristics'!$C:$C,0))),"",INDEX('Policy Characteristics'!D:D,MATCH($C1638,'Policy Characteristics'!$C:$C,0)))</f>
        <v>District Heat CHP</v>
      </c>
      <c r="K1638" s="363"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63" t="str">
        <f>IF(ISBLANK(INDEX('Policy Characteristics'!I:I,MATCH($C1638,'Policy Characteristics'!$C:$C,0))),"",INDEX('Policy Characteristics'!I:I,MATCH($C1638,'Policy Characteristics'!$C:$C,0)))</f>
        <v>% non-CHP heat converted</v>
      </c>
      <c r="P1638" s="363"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63" t="str">
        <f>IF(ISBLANK(INDEX('Policy Characteristics'!K:K,MATCH($C1638,'Policy Characteristics'!$C:$C,0))),"",INDEX('Policy Characteristics'!K:K,MATCH($C1638,'Policy Characteristics'!$C:$C,0)))</f>
        <v>district-heating.html#chp</v>
      </c>
      <c r="R1638" s="363" t="str">
        <f>IF(ISBLANK(INDEX('Policy Characteristics'!L:L,MATCH($C1638,'Policy Characteristics'!$C:$C,0))),"",INDEX('Policy Characteristics'!L:L,MATCH($C1638,'Policy Characteristics'!$C:$C,0)))</f>
        <v>convert-non-chp-heat-production.html</v>
      </c>
    </row>
    <row r="1639" spans="1:18" ht="19.95" customHeight="1">
      <c r="A1639" s="363" t="str">
        <f>IF(ISBLANK(INDEX('Policy Characteristics'!A:A,MATCH($C1639,'Policy Characteristics'!$C:$C,0))),"",INDEX('Policy Characteristics'!A:A,MATCH($C1639,'Policy Characteristics'!$C:$C,0)))</f>
        <v>District Heat and Hydrogen</v>
      </c>
      <c r="B1639" s="375" t="str">
        <f>IF(ISBLANK(INDEX('Policy Characteristics'!B:B,MATCH($C1639,'Policy Characteristics'!$C:$C,0))),"",INDEX('Policy Characteristics'!B:B,MATCH($C1639,'Policy Characteristics'!$C:$C,0)))</f>
        <v>Produce District Heat with Electricity</v>
      </c>
      <c r="C1639" t="s">
        <v>564</v>
      </c>
      <c r="D1639" s="255"/>
      <c r="E1639" s="255"/>
      <c r="F1639" s="255"/>
      <c r="G1639" s="255"/>
      <c r="H1639" s="18">
        <v>176</v>
      </c>
      <c r="I1639" s="376" t="s">
        <v>731</v>
      </c>
      <c r="J1639" s="377" t="str">
        <f>IF(ISBLANK(INDEX('Policy Characteristics'!D:D,MATCH($C1639,'Policy Characteristics'!$C:$C,0))),"",INDEX('Policy Characteristics'!D:D,MATCH($C1639,'Policy Characteristics'!$C:$C,0)))</f>
        <v>District Heat Fuel Switching</v>
      </c>
      <c r="K1639" s="363"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63" t="str">
        <f>IF(ISBLANK(INDEX('Policy Characteristics'!I:I,MATCH($C1639,'Policy Characteristics'!$C:$C,0))),"",INDEX('Policy Characteristics'!I:I,MATCH($C1639,'Policy Characteristics'!$C:$C,0)))</f>
        <v>% of fuel use</v>
      </c>
      <c r="P1639" s="363"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39" s="363" t="str">
        <f>IF(ISBLANK(INDEX('Policy Characteristics'!K:K,MATCH($C1639,'Policy Characteristics'!$C:$C,0))),"",INDEX('Policy Characteristics'!K:K,MATCH($C1639,'Policy Characteristics'!$C:$C,0)))</f>
        <v>district-heating.html#convert-coal</v>
      </c>
      <c r="R1639" s="363" t="str">
        <f>IF(ISBLANK(INDEX('Policy Characteristics'!L:L,MATCH($C1639,'Policy Characteristics'!$C:$C,0))),"",INDEX('Policy Characteristics'!L:L,MATCH($C1639,'Policy Characteristics'!$C:$C,0)))</f>
        <v>district-heat-fuel-switching.html</v>
      </c>
    </row>
    <row r="1640" spans="1:18" ht="19.95" customHeight="1">
      <c r="A1640" s="363" t="str">
        <f>IF(ISBLANK(INDEX('Policy Characteristics'!A:A,MATCH($C1640,'Policy Characteristics'!$C:$C,0))),"",INDEX('Policy Characteristics'!A:A,MATCH($C1640,'Policy Characteristics'!$C:$C,0)))</f>
        <v>District Heat and Hydrogen</v>
      </c>
      <c r="B1640" s="375" t="str">
        <f>IF(ISBLANK(INDEX('Policy Characteristics'!B:B,MATCH($C1640,'Policy Characteristics'!$C:$C,0))),"",INDEX('Policy Characteristics'!B:B,MATCH($C1640,'Policy Characteristics'!$C:$C,0)))</f>
        <v>Shift Hydrogen Production Pathways</v>
      </c>
      <c r="C1640" t="s">
        <v>572</v>
      </c>
      <c r="D1640" s="255"/>
      <c r="E1640" s="255"/>
      <c r="F1640" s="255"/>
      <c r="G1640" s="255"/>
      <c r="H1640" s="18">
        <v>450</v>
      </c>
      <c r="I1640" s="376" t="s">
        <v>731</v>
      </c>
      <c r="J1640" s="377" t="str">
        <f>IF(ISBLANK(INDEX('Policy Characteristics'!D:D,MATCH($C1640,'Policy Characteristics'!$C:$C,0))),"",INDEX('Policy Characteristics'!D:D,MATCH($C1640,'Policy Characteristics'!$C:$C,0)))</f>
        <v>Shift Hydrogen Production Pathways</v>
      </c>
      <c r="K1640" s="363"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63" t="str">
        <f>IF(ISBLANK(INDEX('Policy Characteristics'!I:I,MATCH($C1640,'Policy Characteristics'!$C:$C,0))),"",INDEX('Policy Characteristics'!I:I,MATCH($C1640,'Policy Characteristics'!$C:$C,0)))</f>
        <v>% of hydrogen production</v>
      </c>
      <c r="P1640" s="363"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63" t="str">
        <f>IF(ISBLANK(INDEX('Policy Characteristics'!K:K,MATCH($C1640,'Policy Characteristics'!$C:$C,0))),"",INDEX('Policy Characteristics'!K:K,MATCH($C1640,'Policy Characteristics'!$C:$C,0)))</f>
        <v/>
      </c>
      <c r="R1640" s="363" t="str">
        <f>IF(ISBLANK(INDEX('Policy Characteristics'!L:L,MATCH($C1640,'Policy Characteristics'!$C:$C,0))),"",INDEX('Policy Characteristics'!L:L,MATCH($C1640,'Policy Characteristics'!$C:$C,0)))</f>
        <v>switch-hydrogen-production-pathway.html</v>
      </c>
    </row>
    <row r="1641" spans="1:18" ht="19.95" customHeight="1">
      <c r="A1641" s="363" t="str">
        <f>IF(ISBLANK(INDEX('Policy Characteristics'!A:A,MATCH($C1641,'Policy Characteristics'!$C:$C,0))),"",INDEX('Policy Characteristics'!A:A,MATCH($C1641,'Policy Characteristics'!$C:$C,0)))</f>
        <v>District Heat and Hydrogen</v>
      </c>
      <c r="B1641" s="375" t="str">
        <f>IF(ISBLANK(INDEX('Policy Characteristics'!B:B,MATCH($C1641,'Policy Characteristics'!$C:$C,0))),"",INDEX('Policy Characteristics'!B:B,MATCH($C1641,'Policy Characteristics'!$C:$C,0)))</f>
        <v>Non BAU Hydrogen Production Pathways</v>
      </c>
      <c r="C1641" t="s">
        <v>578</v>
      </c>
      <c r="D1641" s="255"/>
      <c r="E1641" s="255"/>
      <c r="F1641" s="255"/>
      <c r="G1641" s="255"/>
      <c r="H1641" s="18">
        <v>2722</v>
      </c>
      <c r="I1641" s="376" t="s">
        <v>731</v>
      </c>
      <c r="J1641" s="377" t="str">
        <f>IF(ISBLANK(INDEX('Policy Characteristics'!D:D,MATCH($C1641,'Policy Characteristics'!$C:$C,0))),"",INDEX('Policy Characteristics'!D:D,MATCH($C1641,'Policy Characteristics'!$C:$C,0)))</f>
        <v>Hydrogen Steam Methane Reforming</v>
      </c>
      <c r="K1641" s="363"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63" t="str">
        <f>IF(ISBLANK(INDEX('Policy Characteristics'!I:I,MATCH($C1641,'Policy Characteristics'!$C:$C,0))),"",INDEX('Policy Characteristics'!I:I,MATCH($C1641,'Policy Characteristics'!$C:$C,0)))</f>
        <v>on/off</v>
      </c>
      <c r="P1641" s="363"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63" t="str">
        <f>IF(ISBLANK(INDEX('Policy Characteristics'!K:K,MATCH($C1641,'Policy Characteristics'!$C:$C,0))),"",INDEX('Policy Characteristics'!K:K,MATCH($C1641,'Policy Characteristics'!$C:$C,0)))</f>
        <v/>
      </c>
      <c r="R1641" s="363" t="str">
        <f>IF(ISBLANK(INDEX('Policy Characteristics'!L:L,MATCH($C1641,'Policy Characteristics'!$C:$C,0))),"",INDEX('Policy Characteristics'!L:L,MATCH($C1641,'Policy Characteristics'!$C:$C,0)))</f>
        <v>switch-hydrogen-production-pathway.html</v>
      </c>
    </row>
    <row r="1642" spans="1:18" s="363" customFormat="1" ht="19.95" customHeight="1">
      <c r="A1642" s="363" t="str">
        <f>IF(ISBLANK(INDEX('Policy Characteristics'!A:A,MATCH($C1642,'Policy Characteristics'!$C:$C,0))),"",INDEX('Policy Characteristics'!A:A,MATCH($C1642,'Policy Characteristics'!$C:$C,0)))</f>
        <v>Cross-Sector</v>
      </c>
      <c r="B1642" s="375" t="str">
        <f>IF(ISBLANK(INDEX('Policy Characteristics'!B:B,MATCH($C1642,'Policy Characteristics'!$C:$C,0))),"",INDEX('Policy Characteristics'!B:B,MATCH($C1642,'Policy Characteristics'!$C:$C,0)))</f>
        <v>Carbon Price</v>
      </c>
      <c r="C1642" t="s">
        <v>584</v>
      </c>
      <c r="D1642" s="255" t="s">
        <v>983</v>
      </c>
      <c r="E1642" s="255"/>
      <c r="F1642" s="255" t="s">
        <v>984</v>
      </c>
      <c r="G1642" s="255"/>
      <c r="H1642" s="18">
        <v>171</v>
      </c>
      <c r="I1642" s="376" t="s">
        <v>731</v>
      </c>
      <c r="J1642" s="377" t="str">
        <f>IF(ISBLANK(INDEX('Policy Characteristics'!D:D,MATCH($C1642,'Policy Characteristics'!$C:$C,0))),"",INDEX('Policy Characteristics'!D:D,MATCH($C1642,'Policy Characteristics'!$C:$C,0)))</f>
        <v>Carbon Price</v>
      </c>
      <c r="K1642" s="363" t="str">
        <f>IF(ISBLANK(INDEX('Policy Characteristics'!E:E,MATCH($C1642,'Policy Characteristics'!$C:$C,0))),"",INDEX('Policy Characteristics'!E:E,MATCH($C1642,'Policy Characteristics'!$C:$C,0)))</f>
        <v>cross carbon tax</v>
      </c>
      <c r="L1642" s="363">
        <f>IF(ISBLANK(INDEX('Policy Characteristics'!F:F,MATCH($C1642,'Policy Characteristics'!$C:$C,0))),"",INDEX('Policy Characteristics'!F:F,MATCH($C1642,'Policy Characteristics'!$C:$C,0)))</f>
        <v>0</v>
      </c>
      <c r="M1642" s="363">
        <f>IF(ISBLANK(INDEX('Policy Characteristics'!G:G,MATCH($C1642,'Policy Characteristics'!$C:$C,0))),"",INDEX('Policy Characteristics'!G:G,MATCH($C1642,'Policy Characteristics'!$C:$C,0)))</f>
        <v>500</v>
      </c>
      <c r="N1642" s="363">
        <f>IF(ISBLANK(INDEX('Policy Characteristics'!H:H,MATCH($C1642,'Policy Characteristics'!$C:$C,0))),"",INDEX('Policy Characteristics'!H:H,MATCH($C1642,'Policy Characteristics'!$C:$C,0)))</f>
        <v>10</v>
      </c>
      <c r="O1642" s="363" t="str">
        <f>IF(ISBLANK(INDEX('Policy Characteristics'!I:I,MATCH($C1642,'Policy Characteristics'!$C:$C,0))),"",INDEX('Policy Characteristics'!I:I,MATCH($C1642,'Policy Characteristics'!$C:$C,0)))</f>
        <v>thousand KRW/metric ton CO2e</v>
      </c>
      <c r="P1642" s="363" t="str">
        <f>IF(ISBLANK(INDEX('Policy Characteristics'!J:J,MATCH($C1642,'Policy Characteristics'!$C:$C,0))),"",INDEX('Policy Characteristics'!J:J,MATCH($C1642,'Policy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2" s="363" t="str">
        <f>IF(ISBLANK(INDEX('Policy Characteristics'!K:K,MATCH($C1642,'Policy Characteristics'!$C:$C,0))),"",INDEX('Policy Characteristics'!K:K,MATCH($C1642,'Policy Characteristics'!$C:$C,0)))</f>
        <v>fuels.html#carbon-tax</v>
      </c>
      <c r="R1642" s="363" t="str">
        <f>IF(ISBLANK(INDEX('Policy Characteristics'!L:L,MATCH($C1642,'Policy Characteristics'!$C:$C,0))),"",INDEX('Policy Characteristics'!L:L,MATCH($C1642,'Policy Characteristics'!$C:$C,0)))</f>
        <v>carbon-tax.html</v>
      </c>
    </row>
    <row r="1643" spans="1:18" s="363" customFormat="1" ht="19.95" customHeight="1">
      <c r="A1643" s="363" t="str">
        <f>IF(ISBLANK(INDEX('Policy Characteristics'!A:A,MATCH($C1643,'Policy Characteristics'!$C:$C,0))),"",INDEX('Policy Characteristics'!A:A,MATCH($C1643,'Policy Characteristics'!$C:$C,0)))</f>
        <v>Cross-Sector</v>
      </c>
      <c r="B1643" s="375" t="str">
        <f>IF(ISBLANK(INDEX('Policy Characteristics'!B:B,MATCH($C1643,'Policy Characteristics'!$C:$C,0))),"",INDEX('Policy Characteristics'!B:B,MATCH($C1643,'Policy Characteristics'!$C:$C,0)))</f>
        <v>Carbon Price</v>
      </c>
      <c r="C1643" s="363" t="str">
        <f t="shared" ref="C1643" si="59">C$1642</f>
        <v>Additional Carbon Tax Rate</v>
      </c>
      <c r="D1643" s="255" t="s">
        <v>985</v>
      </c>
      <c r="E1643" s="255"/>
      <c r="F1643" s="255" t="s">
        <v>986</v>
      </c>
      <c r="G1643" s="255"/>
      <c r="H1643" s="18">
        <v>172</v>
      </c>
      <c r="I1643" s="376" t="s">
        <v>731</v>
      </c>
      <c r="J1643" s="377" t="str">
        <f>IF(ISBLANK(INDEX('Policy Characteristics'!D:D,MATCH($C1643,'Policy Characteristics'!$C:$C,0))),"",INDEX('Policy Characteristics'!D:D,MATCH($C1643,'Policy Characteristics'!$C:$C,0)))</f>
        <v>Carbon Price</v>
      </c>
      <c r="K1643" s="363" t="str">
        <f>IF(ISBLANK(INDEX('Policy Characteristics'!E:E,MATCH($C1643,'Policy Characteristics'!$C:$C,0))),"",INDEX('Policy Characteristics'!E:E,MATCH($C1643,'Policy Characteristics'!$C:$C,0)))</f>
        <v>cross carbon tax</v>
      </c>
      <c r="L1643" s="363">
        <f>IF(ISBLANK(INDEX('Policy Characteristics'!F:F,MATCH($C1643,'Policy Characteristics'!$C:$C,0))),"",INDEX('Policy Characteristics'!F:F,MATCH($C1643,'Policy Characteristics'!$C:$C,0)))</f>
        <v>0</v>
      </c>
      <c r="M1643" s="363">
        <f>IF(ISBLANK(INDEX('Policy Characteristics'!G:G,MATCH($C1643,'Policy Characteristics'!$C:$C,0))),"",INDEX('Policy Characteristics'!G:G,MATCH($C1643,'Policy Characteristics'!$C:$C,0)))</f>
        <v>500</v>
      </c>
      <c r="N1643" s="363">
        <f>IF(ISBLANK(INDEX('Policy Characteristics'!H:H,MATCH($C1643,'Policy Characteristics'!$C:$C,0))),"",INDEX('Policy Characteristics'!H:H,MATCH($C1643,'Policy Characteristics'!$C:$C,0)))</f>
        <v>10</v>
      </c>
      <c r="O1643" s="363" t="str">
        <f>IF(ISBLANK(INDEX('Policy Characteristics'!I:I,MATCH($C1643,'Policy Characteristics'!$C:$C,0))),"",INDEX('Policy Characteristics'!I:I,MATCH($C1643,'Policy Characteristics'!$C:$C,0)))</f>
        <v>thousand KRW/metric ton CO2e</v>
      </c>
      <c r="P1643" s="363"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3" s="363" t="str">
        <f>IF(ISBLANK(INDEX('Policy Characteristics'!K:K,MATCH($C1643,'Policy Characteristics'!$C:$C,0))),"",INDEX('Policy Characteristics'!K:K,MATCH($C1643,'Policy Characteristics'!$C:$C,0)))</f>
        <v>fuels.html#carbon-tax</v>
      </c>
      <c r="R1643" s="363" t="str">
        <f>IF(ISBLANK(INDEX('Policy Characteristics'!L:L,MATCH($C1643,'Policy Characteristics'!$C:$C,0))),"",INDEX('Policy Characteristics'!L:L,MATCH($C1643,'Policy Characteristics'!$C:$C,0)))</f>
        <v>carbon-tax.html</v>
      </c>
    </row>
    <row r="1644" spans="1:18" s="363" customFormat="1" ht="19.95" customHeight="1">
      <c r="A1644" s="363" t="str">
        <f>IF(ISBLANK(INDEX('Policy Characteristics'!A:A,MATCH($C1644,'Policy Characteristics'!$C:$C,0))),"",INDEX('Policy Characteristics'!A:A,MATCH($C1644,'Policy Characteristics'!$C:$C,0)))</f>
        <v>Cross-Sector</v>
      </c>
      <c r="B1644" s="375" t="str">
        <f>IF(ISBLANK(INDEX('Policy Characteristics'!B:B,MATCH($C1644,'Policy Characteristics'!$C:$C,0))),"",INDEX('Policy Characteristics'!B:B,MATCH($C1644,'Policy Characteristics'!$C:$C,0)))</f>
        <v>Carbon Price</v>
      </c>
      <c r="C1644" s="363" t="str">
        <f t="shared" ref="C1644:C1647" si="60">C$1642</f>
        <v>Additional Carbon Tax Rate</v>
      </c>
      <c r="D1644" s="255" t="s">
        <v>987</v>
      </c>
      <c r="E1644" s="255"/>
      <c r="F1644" s="255" t="s">
        <v>988</v>
      </c>
      <c r="G1644" s="255"/>
      <c r="H1644" s="18">
        <v>173</v>
      </c>
      <c r="I1644" s="376" t="s">
        <v>731</v>
      </c>
      <c r="J1644" s="377" t="str">
        <f>IF(ISBLANK(INDEX('Policy Characteristics'!D:D,MATCH($C1644,'Policy Characteristics'!$C:$C,0))),"",INDEX('Policy Characteristics'!D:D,MATCH($C1644,'Policy Characteristics'!$C:$C,0)))</f>
        <v>Carbon Price</v>
      </c>
      <c r="K1644" s="363" t="str">
        <f>IF(ISBLANK(INDEX('Policy Characteristics'!E:E,MATCH($C1644,'Policy Characteristics'!$C:$C,0))),"",INDEX('Policy Characteristics'!E:E,MATCH($C1644,'Policy Characteristics'!$C:$C,0)))</f>
        <v>cross carbon tax</v>
      </c>
      <c r="L1644" s="363">
        <f>IF(ISBLANK(INDEX('Policy Characteristics'!F:F,MATCH($C1644,'Policy Characteristics'!$C:$C,0))),"",INDEX('Policy Characteristics'!F:F,MATCH($C1644,'Policy Characteristics'!$C:$C,0)))</f>
        <v>0</v>
      </c>
      <c r="M1644" s="363">
        <f>IF(ISBLANK(INDEX('Policy Characteristics'!G:G,MATCH($C1644,'Policy Characteristics'!$C:$C,0))),"",INDEX('Policy Characteristics'!G:G,MATCH($C1644,'Policy Characteristics'!$C:$C,0)))</f>
        <v>500</v>
      </c>
      <c r="N1644" s="363">
        <f>IF(ISBLANK(INDEX('Policy Characteristics'!H:H,MATCH($C1644,'Policy Characteristics'!$C:$C,0))),"",INDEX('Policy Characteristics'!H:H,MATCH($C1644,'Policy Characteristics'!$C:$C,0)))</f>
        <v>10</v>
      </c>
      <c r="O1644" s="363" t="str">
        <f>IF(ISBLANK(INDEX('Policy Characteristics'!I:I,MATCH($C1644,'Policy Characteristics'!$C:$C,0))),"",INDEX('Policy Characteristics'!I:I,MATCH($C1644,'Policy Characteristics'!$C:$C,0)))</f>
        <v>thousand KRW/metric ton CO2e</v>
      </c>
      <c r="P1644" s="363"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4" s="363" t="str">
        <f>IF(ISBLANK(INDEX('Policy Characteristics'!K:K,MATCH($C1644,'Policy Characteristics'!$C:$C,0))),"",INDEX('Policy Characteristics'!K:K,MATCH($C1644,'Policy Characteristics'!$C:$C,0)))</f>
        <v>fuels.html#carbon-tax</v>
      </c>
      <c r="R1644" s="363" t="str">
        <f>IF(ISBLANK(INDEX('Policy Characteristics'!L:L,MATCH($C1644,'Policy Characteristics'!$C:$C,0))),"",INDEX('Policy Characteristics'!L:L,MATCH($C1644,'Policy Characteristics'!$C:$C,0)))</f>
        <v>carbon-tax.html</v>
      </c>
    </row>
    <row r="1645" spans="1:18" s="363" customFormat="1" ht="19.95" customHeight="1">
      <c r="A1645" s="363" t="str">
        <f>IF(ISBLANK(INDEX('Policy Characteristics'!A:A,MATCH($C1645,'Policy Characteristics'!$C:$C,0))),"",INDEX('Policy Characteristics'!A:A,MATCH($C1645,'Policy Characteristics'!$C:$C,0)))</f>
        <v>Cross-Sector</v>
      </c>
      <c r="B1645" s="375" t="str">
        <f>IF(ISBLANK(INDEX('Policy Characteristics'!B:B,MATCH($C1645,'Policy Characteristics'!$C:$C,0))),"",INDEX('Policy Characteristics'!B:B,MATCH($C1645,'Policy Characteristics'!$C:$C,0)))</f>
        <v>Carbon Price</v>
      </c>
      <c r="C1645" s="363" t="str">
        <f t="shared" si="60"/>
        <v>Additional Carbon Tax Rate</v>
      </c>
      <c r="D1645" s="255" t="s">
        <v>989</v>
      </c>
      <c r="E1645" s="255"/>
      <c r="F1645" s="255" t="s">
        <v>990</v>
      </c>
      <c r="G1645" s="255"/>
      <c r="H1645" s="18">
        <v>174</v>
      </c>
      <c r="I1645" s="376" t="s">
        <v>731</v>
      </c>
      <c r="J1645" s="377" t="str">
        <f>IF(ISBLANK(INDEX('Policy Characteristics'!D:D,MATCH($C1645,'Policy Characteristics'!$C:$C,0))),"",INDEX('Policy Characteristics'!D:D,MATCH($C1645,'Policy Characteristics'!$C:$C,0)))</f>
        <v>Carbon Price</v>
      </c>
      <c r="K1645" s="363" t="str">
        <f>IF(ISBLANK(INDEX('Policy Characteristics'!E:E,MATCH($C1645,'Policy Characteristics'!$C:$C,0))),"",INDEX('Policy Characteristics'!E:E,MATCH($C1645,'Policy Characteristics'!$C:$C,0)))</f>
        <v>cross carbon tax</v>
      </c>
      <c r="L1645" s="363">
        <f>IF(ISBLANK(INDEX('Policy Characteristics'!F:F,MATCH($C1645,'Policy Characteristics'!$C:$C,0))),"",INDEX('Policy Characteristics'!F:F,MATCH($C1645,'Policy Characteristics'!$C:$C,0)))</f>
        <v>0</v>
      </c>
      <c r="M1645" s="363">
        <f>IF(ISBLANK(INDEX('Policy Characteristics'!G:G,MATCH($C1645,'Policy Characteristics'!$C:$C,0))),"",INDEX('Policy Characteristics'!G:G,MATCH($C1645,'Policy Characteristics'!$C:$C,0)))</f>
        <v>500</v>
      </c>
      <c r="N1645" s="363">
        <f>IF(ISBLANK(INDEX('Policy Characteristics'!H:H,MATCH($C1645,'Policy Characteristics'!$C:$C,0))),"",INDEX('Policy Characteristics'!H:H,MATCH($C1645,'Policy Characteristics'!$C:$C,0)))</f>
        <v>10</v>
      </c>
      <c r="O1645" s="363" t="str">
        <f>IF(ISBLANK(INDEX('Policy Characteristics'!I:I,MATCH($C1645,'Policy Characteristics'!$C:$C,0))),"",INDEX('Policy Characteristics'!I:I,MATCH($C1645,'Policy Characteristics'!$C:$C,0)))</f>
        <v>thousand KRW/metric ton CO2e</v>
      </c>
      <c r="P1645" s="363"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5" s="363" t="str">
        <f>IF(ISBLANK(INDEX('Policy Characteristics'!K:K,MATCH($C1645,'Policy Characteristics'!$C:$C,0))),"",INDEX('Policy Characteristics'!K:K,MATCH($C1645,'Policy Characteristics'!$C:$C,0)))</f>
        <v>fuels.html#carbon-tax</v>
      </c>
      <c r="R1645" s="363" t="str">
        <f>IF(ISBLANK(INDEX('Policy Characteristics'!L:L,MATCH($C1645,'Policy Characteristics'!$C:$C,0))),"",INDEX('Policy Characteristics'!L:L,MATCH($C1645,'Policy Characteristics'!$C:$C,0)))</f>
        <v>carbon-tax.html</v>
      </c>
    </row>
    <row r="1646" spans="1:18" s="363" customFormat="1" ht="19.95" customHeight="1">
      <c r="A1646" s="363" t="str">
        <f>IF(ISBLANK(INDEX('Policy Characteristics'!A:A,MATCH($C1646,'Policy Characteristics'!$C:$C,0))),"",INDEX('Policy Characteristics'!A:A,MATCH($C1646,'Policy Characteristics'!$C:$C,0)))</f>
        <v>Cross-Sector</v>
      </c>
      <c r="B1646" s="375" t="str">
        <f>IF(ISBLANK(INDEX('Policy Characteristics'!B:B,MATCH($C1646,'Policy Characteristics'!$C:$C,0))),"",INDEX('Policy Characteristics'!B:B,MATCH($C1646,'Policy Characteristics'!$C:$C,0)))</f>
        <v>Carbon Price</v>
      </c>
      <c r="C1646" s="363" t="str">
        <f t="shared" si="60"/>
        <v>Additional Carbon Tax Rate</v>
      </c>
      <c r="D1646" s="255" t="s">
        <v>991</v>
      </c>
      <c r="E1646" s="255"/>
      <c r="F1646" s="255" t="s">
        <v>992</v>
      </c>
      <c r="G1646" s="255"/>
      <c r="H1646" s="18">
        <v>175</v>
      </c>
      <c r="I1646" s="376" t="s">
        <v>731</v>
      </c>
      <c r="J1646" s="377" t="str">
        <f>IF(ISBLANK(INDEX('Policy Characteristics'!D:D,MATCH($C1646,'Policy Characteristics'!$C:$C,0))),"",INDEX('Policy Characteristics'!D:D,MATCH($C1646,'Policy Characteristics'!$C:$C,0)))</f>
        <v>Carbon Price</v>
      </c>
      <c r="K1646" s="363" t="str">
        <f>IF(ISBLANK(INDEX('Policy Characteristics'!E:E,MATCH($C1646,'Policy Characteristics'!$C:$C,0))),"",INDEX('Policy Characteristics'!E:E,MATCH($C1646,'Policy Characteristics'!$C:$C,0)))</f>
        <v>cross carbon tax</v>
      </c>
      <c r="L1646" s="363">
        <f>IF(ISBLANK(INDEX('Policy Characteristics'!F:F,MATCH($C1646,'Policy Characteristics'!$C:$C,0))),"",INDEX('Policy Characteristics'!F:F,MATCH($C1646,'Policy Characteristics'!$C:$C,0)))</f>
        <v>0</v>
      </c>
      <c r="M1646" s="363">
        <f>IF(ISBLANK(INDEX('Policy Characteristics'!G:G,MATCH($C1646,'Policy Characteristics'!$C:$C,0))),"",INDEX('Policy Characteristics'!G:G,MATCH($C1646,'Policy Characteristics'!$C:$C,0)))</f>
        <v>500</v>
      </c>
      <c r="N1646" s="363">
        <f>IF(ISBLANK(INDEX('Policy Characteristics'!H:H,MATCH($C1646,'Policy Characteristics'!$C:$C,0))),"",INDEX('Policy Characteristics'!H:H,MATCH($C1646,'Policy Characteristics'!$C:$C,0)))</f>
        <v>10</v>
      </c>
      <c r="O1646" s="363" t="str">
        <f>IF(ISBLANK(INDEX('Policy Characteristics'!I:I,MATCH($C1646,'Policy Characteristics'!$C:$C,0))),"",INDEX('Policy Characteristics'!I:I,MATCH($C1646,'Policy Characteristics'!$C:$C,0)))</f>
        <v>thousand KRW/metric ton CO2e</v>
      </c>
      <c r="P1646" s="363"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6" s="363" t="str">
        <f>IF(ISBLANK(INDEX('Policy Characteristics'!K:K,MATCH($C1646,'Policy Characteristics'!$C:$C,0))),"",INDEX('Policy Characteristics'!K:K,MATCH($C1646,'Policy Characteristics'!$C:$C,0)))</f>
        <v>fuels.html#carbon-tax</v>
      </c>
      <c r="R1646" s="363" t="str">
        <f>IF(ISBLANK(INDEX('Policy Characteristics'!L:L,MATCH($C1646,'Policy Characteristics'!$C:$C,0))),"",INDEX('Policy Characteristics'!L:L,MATCH($C1646,'Policy Characteristics'!$C:$C,0)))</f>
        <v>carbon-tax.html</v>
      </c>
    </row>
    <row r="1647" spans="1:18" s="363" customFormat="1" ht="19.95" customHeight="1">
      <c r="A1647" s="363" t="str">
        <f>IF(ISBLANK(INDEX('Policy Characteristics'!A:A,MATCH($C1647,'Policy Characteristics'!$C:$C,0))),"",INDEX('Policy Characteristics'!A:A,MATCH($C1647,'Policy Characteristics'!$C:$C,0)))</f>
        <v>Cross-Sector</v>
      </c>
      <c r="B1647" s="375" t="str">
        <f>IF(ISBLANK(INDEX('Policy Characteristics'!B:B,MATCH($C1647,'Policy Characteristics'!$C:$C,0))),"",INDEX('Policy Characteristics'!B:B,MATCH($C1647,'Policy Characteristics'!$C:$C,0)))</f>
        <v>Carbon Price</v>
      </c>
      <c r="C1647" s="363" t="str">
        <f t="shared" si="60"/>
        <v>Additional Carbon Tax Rate</v>
      </c>
      <c r="D1647" s="255" t="s">
        <v>993</v>
      </c>
      <c r="E1647" s="255"/>
      <c r="F1647" s="255" t="s">
        <v>994</v>
      </c>
      <c r="G1647" s="255"/>
      <c r="H1647" s="18">
        <v>544</v>
      </c>
      <c r="I1647" s="376" t="s">
        <v>731</v>
      </c>
      <c r="J1647" s="377" t="str">
        <f>IF(ISBLANK(INDEX('Policy Characteristics'!D:D,MATCH($C1647,'Policy Characteristics'!$C:$C,0))),"",INDEX('Policy Characteristics'!D:D,MATCH($C1647,'Policy Characteristics'!$C:$C,0)))</f>
        <v>Carbon Price</v>
      </c>
      <c r="K1647" s="363" t="str">
        <f>IF(ISBLANK(INDEX('Policy Characteristics'!E:E,MATCH($C1647,'Policy Characteristics'!$C:$C,0))),"",INDEX('Policy Characteristics'!E:E,MATCH($C1647,'Policy Characteristics'!$C:$C,0)))</f>
        <v>cross carbon tax</v>
      </c>
      <c r="L1647" s="363">
        <f>IF(ISBLANK(INDEX('Policy Characteristics'!F:F,MATCH($C1647,'Policy Characteristics'!$C:$C,0))),"",INDEX('Policy Characteristics'!F:F,MATCH($C1647,'Policy Characteristics'!$C:$C,0)))</f>
        <v>0</v>
      </c>
      <c r="M1647" s="363">
        <f>IF(ISBLANK(INDEX('Policy Characteristics'!G:G,MATCH($C1647,'Policy Characteristics'!$C:$C,0))),"",INDEX('Policy Characteristics'!G:G,MATCH($C1647,'Policy Characteristics'!$C:$C,0)))</f>
        <v>500</v>
      </c>
      <c r="N1647" s="363">
        <f>IF(ISBLANK(INDEX('Policy Characteristics'!H:H,MATCH($C1647,'Policy Characteristics'!$C:$C,0))),"",INDEX('Policy Characteristics'!H:H,MATCH($C1647,'Policy Characteristics'!$C:$C,0)))</f>
        <v>10</v>
      </c>
      <c r="O1647" s="363" t="str">
        <f>IF(ISBLANK(INDEX('Policy Characteristics'!I:I,MATCH($C1647,'Policy Characteristics'!$C:$C,0))),"",INDEX('Policy Characteristics'!I:I,MATCH($C1647,'Policy Characteristics'!$C:$C,0)))</f>
        <v>thousand KRW/metric ton CO2e</v>
      </c>
      <c r="P1647" s="363"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7" s="363" t="str">
        <f>IF(ISBLANK(INDEX('Policy Characteristics'!K:K,MATCH($C1647,'Policy Characteristics'!$C:$C,0))),"",INDEX('Policy Characteristics'!K:K,MATCH($C1647,'Policy Characteristics'!$C:$C,0)))</f>
        <v>fuels.html#carbon-tax</v>
      </c>
      <c r="R1647" s="363" t="str">
        <f>IF(ISBLANK(INDEX('Policy Characteristics'!L:L,MATCH($C1647,'Policy Characteristics'!$C:$C,0))),"",INDEX('Policy Characteristics'!L:L,MATCH($C1647,'Policy Characteristics'!$C:$C,0)))</f>
        <v>carbon-tax.html</v>
      </c>
    </row>
    <row r="1648" spans="1:18" s="363" customFormat="1" ht="19.95" customHeight="1">
      <c r="A1648" s="363" t="str">
        <f>IF(ISBLANK(INDEX('Policy Characteristics'!A:A,MATCH($C1648,'Policy Characteristics'!$C:$C,0))),"",INDEX('Policy Characteristics'!A:A,MATCH($C1648,'Policy Characteristics'!$C:$C,0)))</f>
        <v>Cross-Sector</v>
      </c>
      <c r="B1648" s="375" t="str">
        <f>IF(ISBLANK(INDEX('Policy Characteristics'!B:B,MATCH($C1648,'Policy Characteristics'!$C:$C,0))),"",INDEX('Policy Characteristics'!B:B,MATCH($C1648,'Policy Characteristics'!$C:$C,0)))</f>
        <v>End Existing Subsidies</v>
      </c>
      <c r="C1648" t="s">
        <v>592</v>
      </c>
      <c r="D1648" s="255" t="s">
        <v>995</v>
      </c>
      <c r="E1648" s="255"/>
      <c r="F1648" s="255" t="s">
        <v>996</v>
      </c>
      <c r="G1648" s="255"/>
      <c r="H1648" s="18">
        <v>706</v>
      </c>
      <c r="I1648" s="376" t="s">
        <v>741</v>
      </c>
      <c r="J1648" s="377" t="str">
        <f>IF(ISBLANK(INDEX('Policy Characteristics'!D:D,MATCH($C1648,'Policy Characteristics'!$C:$C,0))),"",INDEX('Policy Characteristics'!D:D,MATCH($C1648,'Policy Characteristics'!$C:$C,0)))</f>
        <v>End Existing Subsidies</v>
      </c>
      <c r="K1648" s="363"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63" t="str">
        <f>IF(ISBLANK(INDEX('Policy Characteristics'!I:I,MATCH($C1648,'Policy Characteristics'!$C:$C,0))),"",INDEX('Policy Characteristics'!I:I,MATCH($C1648,'Policy Characteristics'!$C:$C,0)))</f>
        <v>% reduction in BAU subsidies</v>
      </c>
      <c r="P1648" s="363"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63" t="str">
        <f>IF(ISBLANK(INDEX('Policy Characteristics'!K:K,MATCH($C1648,'Policy Characteristics'!$C:$C,0))),"",INDEX('Policy Characteristics'!K:K,MATCH($C1648,'Policy Characteristics'!$C:$C,0)))</f>
        <v>fuels.html#end-subsidies</v>
      </c>
      <c r="R1648" s="363" t="str">
        <f>IF(ISBLANK(INDEX('Policy Characteristics'!L:L,MATCH($C1648,'Policy Characteristics'!$C:$C,0))),"",INDEX('Policy Characteristics'!L:L,MATCH($C1648,'Policy Characteristics'!$C:$C,0)))</f>
        <v>end-existing-subsidies.html</v>
      </c>
    </row>
    <row r="1649" spans="1:18" s="363" customFormat="1" ht="19.95" customHeight="1">
      <c r="A1649" s="363" t="str">
        <f>IF(ISBLANK(INDEX('Policy Characteristics'!A:A,MATCH($C1649,'Policy Characteristics'!$C:$C,0))),"",INDEX('Policy Characteristics'!A:A,MATCH($C1649,'Policy Characteristics'!$C:$C,0)))</f>
        <v>Cross-Sector</v>
      </c>
      <c r="B1649" s="375" t="str">
        <f>IF(ISBLANK(INDEX('Policy Characteristics'!B:B,MATCH($C1649,'Policy Characteristics'!$C:$C,0))),"",INDEX('Policy Characteristics'!B:B,MATCH($C1649,'Policy Characteristics'!$C:$C,0)))</f>
        <v>End Existing Subsidies</v>
      </c>
      <c r="C1649" s="363" t="str">
        <f t="shared" ref="C1649:C1664" si="61">C$1648</f>
        <v>Percent Reduction in BAU Subsidies</v>
      </c>
      <c r="D1649" s="255" t="s">
        <v>968</v>
      </c>
      <c r="E1649" s="255"/>
      <c r="F1649" s="255" t="s">
        <v>798</v>
      </c>
      <c r="G1649" s="255"/>
      <c r="H1649" s="18">
        <v>69</v>
      </c>
      <c r="I1649" s="376" t="s">
        <v>731</v>
      </c>
      <c r="J1649" s="377" t="str">
        <f>IF(ISBLANK(INDEX('Policy Characteristics'!D:D,MATCH($C1649,'Policy Characteristics'!$C:$C,0))),"",INDEX('Policy Characteristics'!D:D,MATCH($C1649,'Policy Characteristics'!$C:$C,0)))</f>
        <v>End Existing Subsidies</v>
      </c>
      <c r="K1649" s="363"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63" t="str">
        <f>IF(ISBLANK(INDEX('Policy Characteristics'!I:I,MATCH($C1649,'Policy Characteristics'!$C:$C,0))),"",INDEX('Policy Characteristics'!I:I,MATCH($C1649,'Policy Characteristics'!$C:$C,0)))</f>
        <v>% reduction in BAU subsidies</v>
      </c>
      <c r="P1649" s="363"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63" t="str">
        <f>IF(ISBLANK(INDEX('Policy Characteristics'!K:K,MATCH($C1649,'Policy Characteristics'!$C:$C,0))),"",INDEX('Policy Characteristics'!K:K,MATCH($C1649,'Policy Characteristics'!$C:$C,0)))</f>
        <v>fuels.html#end-subsidies</v>
      </c>
      <c r="R1649" s="363" t="str">
        <f>IF(ISBLANK(INDEX('Policy Characteristics'!L:L,MATCH($C1649,'Policy Characteristics'!$C:$C,0))),"",INDEX('Policy Characteristics'!L:L,MATCH($C1649,'Policy Characteristics'!$C:$C,0)))</f>
        <v>end-existing-subsidies.html</v>
      </c>
    </row>
    <row r="1650" spans="1:18" s="363" customFormat="1" ht="19.95" customHeight="1">
      <c r="A1650" s="363" t="str">
        <f>IF(ISBLANK(INDEX('Policy Characteristics'!A:A,MATCH($C1650,'Policy Characteristics'!$C:$C,0))),"",INDEX('Policy Characteristics'!A:A,MATCH($C1650,'Policy Characteristics'!$C:$C,0)))</f>
        <v>Cross-Sector</v>
      </c>
      <c r="B1650" s="375" t="str">
        <f>IF(ISBLANK(INDEX('Policy Characteristics'!B:B,MATCH($C1650,'Policy Characteristics'!$C:$C,0))),"",INDEX('Policy Characteristics'!B:B,MATCH($C1650,'Policy Characteristics'!$C:$C,0)))</f>
        <v>End Existing Subsidies</v>
      </c>
      <c r="C1650" s="363" t="str">
        <f t="shared" si="61"/>
        <v>Percent Reduction in BAU Subsidies</v>
      </c>
      <c r="D1650" s="255" t="s">
        <v>969</v>
      </c>
      <c r="E1650" s="255"/>
      <c r="F1650" s="255" t="s">
        <v>970</v>
      </c>
      <c r="G1650" s="255"/>
      <c r="H1650" s="18">
        <v>70</v>
      </c>
      <c r="I1650" s="376" t="s">
        <v>731</v>
      </c>
      <c r="J1650" s="377" t="str">
        <f>IF(ISBLANK(INDEX('Policy Characteristics'!D:D,MATCH($C1650,'Policy Characteristics'!$C:$C,0))),"",INDEX('Policy Characteristics'!D:D,MATCH($C1650,'Policy Characteristics'!$C:$C,0)))</f>
        <v>End Existing Subsidies</v>
      </c>
      <c r="K1650" s="363"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63" t="str">
        <f>IF(ISBLANK(INDEX('Policy Characteristics'!I:I,MATCH($C1650,'Policy Characteristics'!$C:$C,0))),"",INDEX('Policy Characteristics'!I:I,MATCH($C1650,'Policy Characteristics'!$C:$C,0)))</f>
        <v>% reduction in BAU subsidies</v>
      </c>
      <c r="P1650" s="363"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63" t="str">
        <f>IF(ISBLANK(INDEX('Policy Characteristics'!K:K,MATCH($C1650,'Policy Characteristics'!$C:$C,0))),"",INDEX('Policy Characteristics'!K:K,MATCH($C1650,'Policy Characteristics'!$C:$C,0)))</f>
        <v>fuels.html#end-subsidies</v>
      </c>
      <c r="R1650" s="363" t="str">
        <f>IF(ISBLANK(INDEX('Policy Characteristics'!L:L,MATCH($C1650,'Policy Characteristics'!$C:$C,0))),"",INDEX('Policy Characteristics'!L:L,MATCH($C1650,'Policy Characteristics'!$C:$C,0)))</f>
        <v>end-existing-subsidies.html</v>
      </c>
    </row>
    <row r="1651" spans="1:18" s="363" customFormat="1" ht="19.95" customHeight="1">
      <c r="A1651" s="363" t="str">
        <f>IF(ISBLANK(INDEX('Policy Characteristics'!A:A,MATCH($C1651,'Policy Characteristics'!$C:$C,0))),"",INDEX('Policy Characteristics'!A:A,MATCH($C1651,'Policy Characteristics'!$C:$C,0)))</f>
        <v>Cross-Sector</v>
      </c>
      <c r="B1651" s="375" t="str">
        <f>IF(ISBLANK(INDEX('Policy Characteristics'!B:B,MATCH($C1651,'Policy Characteristics'!$C:$C,0))),"",INDEX('Policy Characteristics'!B:B,MATCH($C1651,'Policy Characteristics'!$C:$C,0)))</f>
        <v>End Existing Subsidies</v>
      </c>
      <c r="C1651" s="363" t="str">
        <f t="shared" si="61"/>
        <v>Percent Reduction in BAU Subsidies</v>
      </c>
      <c r="D1651" s="255" t="s">
        <v>997</v>
      </c>
      <c r="E1651" s="255"/>
      <c r="F1651" s="255" t="s">
        <v>998</v>
      </c>
      <c r="G1651" s="255"/>
      <c r="H1651" s="18">
        <v>71</v>
      </c>
      <c r="I1651" s="376" t="s">
        <v>731</v>
      </c>
      <c r="J1651" s="377" t="str">
        <f>IF(ISBLANK(INDEX('Policy Characteristics'!D:D,MATCH($C1651,'Policy Characteristics'!$C:$C,0))),"",INDEX('Policy Characteristics'!D:D,MATCH($C1651,'Policy Characteristics'!$C:$C,0)))</f>
        <v>End Existing Subsidies</v>
      </c>
      <c r="K1651" s="363"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63" t="str">
        <f>IF(ISBLANK(INDEX('Policy Characteristics'!I:I,MATCH($C1651,'Policy Characteristics'!$C:$C,0))),"",INDEX('Policy Characteristics'!I:I,MATCH($C1651,'Policy Characteristics'!$C:$C,0)))</f>
        <v>% reduction in BAU subsidies</v>
      </c>
      <c r="P1651" s="363"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63" t="str">
        <f>IF(ISBLANK(INDEX('Policy Characteristics'!K:K,MATCH($C1651,'Policy Characteristics'!$C:$C,0))),"",INDEX('Policy Characteristics'!K:K,MATCH($C1651,'Policy Characteristics'!$C:$C,0)))</f>
        <v>fuels.html#end-subsidies</v>
      </c>
      <c r="R1651" s="363" t="str">
        <f>IF(ISBLANK(INDEX('Policy Characteristics'!L:L,MATCH($C1651,'Policy Characteristics'!$C:$C,0))),"",INDEX('Policy Characteristics'!L:L,MATCH($C1651,'Policy Characteristics'!$C:$C,0)))</f>
        <v>end-existing-subsidies.html</v>
      </c>
    </row>
    <row r="1652" spans="1:18" s="363" customFormat="1" ht="19.95" customHeight="1">
      <c r="A1652" s="363" t="str">
        <f>IF(ISBLANK(INDEX('Policy Characteristics'!A:A,MATCH($C1652,'Policy Characteristics'!$C:$C,0))),"",INDEX('Policy Characteristics'!A:A,MATCH($C1652,'Policy Characteristics'!$C:$C,0)))</f>
        <v>Cross-Sector</v>
      </c>
      <c r="B1652" s="375" t="str">
        <f>IF(ISBLANK(INDEX('Policy Characteristics'!B:B,MATCH($C1652,'Policy Characteristics'!$C:$C,0))),"",INDEX('Policy Characteristics'!B:B,MATCH($C1652,'Policy Characteristics'!$C:$C,0)))</f>
        <v>End Existing Subsidies</v>
      </c>
      <c r="C1652" s="363" t="str">
        <f t="shared" si="61"/>
        <v>Percent Reduction in BAU Subsidies</v>
      </c>
      <c r="D1652" s="255" t="s">
        <v>999</v>
      </c>
      <c r="E1652" s="255"/>
      <c r="F1652" s="255" t="s">
        <v>806</v>
      </c>
      <c r="G1652" s="255"/>
      <c r="H1652" s="18">
        <v>72</v>
      </c>
      <c r="I1652" s="376" t="s">
        <v>741</v>
      </c>
      <c r="J1652" s="377" t="str">
        <f>IF(ISBLANK(INDEX('Policy Characteristics'!D:D,MATCH($C1652,'Policy Characteristics'!$C:$C,0))),"",INDEX('Policy Characteristics'!D:D,MATCH($C1652,'Policy Characteristics'!$C:$C,0)))</f>
        <v>End Existing Subsidies</v>
      </c>
      <c r="K1652" s="363"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63" t="str">
        <f>IF(ISBLANK(INDEX('Policy Characteristics'!I:I,MATCH($C1652,'Policy Characteristics'!$C:$C,0))),"",INDEX('Policy Characteristics'!I:I,MATCH($C1652,'Policy Characteristics'!$C:$C,0)))</f>
        <v>% reduction in BAU subsidies</v>
      </c>
      <c r="P1652" s="363"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63" t="str">
        <f>IF(ISBLANK(INDEX('Policy Characteristics'!K:K,MATCH($C1652,'Policy Characteristics'!$C:$C,0))),"",INDEX('Policy Characteristics'!K:K,MATCH($C1652,'Policy Characteristics'!$C:$C,0)))</f>
        <v>fuels.html#end-subsidies</v>
      </c>
      <c r="R1652" s="363" t="str">
        <f>IF(ISBLANK(INDEX('Policy Characteristics'!L:L,MATCH($C1652,'Policy Characteristics'!$C:$C,0))),"",INDEX('Policy Characteristics'!L:L,MATCH($C1652,'Policy Characteristics'!$C:$C,0)))</f>
        <v>end-existing-subsidies.html</v>
      </c>
    </row>
    <row r="1653" spans="1:18" s="363" customFormat="1" ht="19.95" customHeight="1">
      <c r="A1653" s="363" t="str">
        <f>IF(ISBLANK(INDEX('Policy Characteristics'!A:A,MATCH($C1653,'Policy Characteristics'!$C:$C,0))),"",INDEX('Policy Characteristics'!A:A,MATCH($C1653,'Policy Characteristics'!$C:$C,0)))</f>
        <v>Cross-Sector</v>
      </c>
      <c r="B1653" s="375" t="str">
        <f>IF(ISBLANK(INDEX('Policy Characteristics'!B:B,MATCH($C1653,'Policy Characteristics'!$C:$C,0))),"",INDEX('Policy Characteristics'!B:B,MATCH($C1653,'Policy Characteristics'!$C:$C,0)))</f>
        <v>End Existing Subsidies</v>
      </c>
      <c r="C1653" s="363" t="str">
        <f t="shared" si="61"/>
        <v>Percent Reduction in BAU Subsidies</v>
      </c>
      <c r="D1653" s="255" t="s">
        <v>1000</v>
      </c>
      <c r="E1653" s="255"/>
      <c r="F1653" s="255" t="s">
        <v>1001</v>
      </c>
      <c r="G1653" s="255"/>
      <c r="H1653" s="18">
        <v>73</v>
      </c>
      <c r="I1653" s="376" t="s">
        <v>731</v>
      </c>
      <c r="J1653" s="377" t="str">
        <f>IF(ISBLANK(INDEX('Policy Characteristics'!D:D,MATCH($C1653,'Policy Characteristics'!$C:$C,0))),"",INDEX('Policy Characteristics'!D:D,MATCH($C1653,'Policy Characteristics'!$C:$C,0)))</f>
        <v>End Existing Subsidies</v>
      </c>
      <c r="K1653" s="363"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63" t="str">
        <f>IF(ISBLANK(INDEX('Policy Characteristics'!I:I,MATCH($C1653,'Policy Characteristics'!$C:$C,0))),"",INDEX('Policy Characteristics'!I:I,MATCH($C1653,'Policy Characteristics'!$C:$C,0)))</f>
        <v>% reduction in BAU subsidies</v>
      </c>
      <c r="P1653" s="363"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63" t="str">
        <f>IF(ISBLANK(INDEX('Policy Characteristics'!K:K,MATCH($C1653,'Policy Characteristics'!$C:$C,0))),"",INDEX('Policy Characteristics'!K:K,MATCH($C1653,'Policy Characteristics'!$C:$C,0)))</f>
        <v>fuels.html#end-subsidies</v>
      </c>
      <c r="R1653" s="363" t="str">
        <f>IF(ISBLANK(INDEX('Policy Characteristics'!L:L,MATCH($C1653,'Policy Characteristics'!$C:$C,0))),"",INDEX('Policy Characteristics'!L:L,MATCH($C1653,'Policy Characteristics'!$C:$C,0)))</f>
        <v>end-existing-subsidies.html</v>
      </c>
    </row>
    <row r="1654" spans="1:18" s="363" customFormat="1" ht="19.95" customHeight="1">
      <c r="A1654" s="363" t="str">
        <f>IF(ISBLANK(INDEX('Policy Characteristics'!A:A,MATCH($C1654,'Policy Characteristics'!$C:$C,0))),"",INDEX('Policy Characteristics'!A:A,MATCH($C1654,'Policy Characteristics'!$C:$C,0)))</f>
        <v>Cross-Sector</v>
      </c>
      <c r="B1654" s="375" t="str">
        <f>IF(ISBLANK(INDEX('Policy Characteristics'!B:B,MATCH($C1654,'Policy Characteristics'!$C:$C,0))),"",INDEX('Policy Characteristics'!B:B,MATCH($C1654,'Policy Characteristics'!$C:$C,0)))</f>
        <v>End Existing Subsidies</v>
      </c>
      <c r="C1654" s="363" t="str">
        <f t="shared" si="61"/>
        <v>Percent Reduction in BAU Subsidies</v>
      </c>
      <c r="D1654" s="255" t="s">
        <v>1002</v>
      </c>
      <c r="E1654" s="255"/>
      <c r="F1654" s="255" t="s">
        <v>1003</v>
      </c>
      <c r="G1654" s="255"/>
      <c r="H1654" s="18">
        <v>74</v>
      </c>
      <c r="I1654" s="376" t="s">
        <v>731</v>
      </c>
      <c r="J1654" s="377" t="str">
        <f>IF(ISBLANK(INDEX('Policy Characteristics'!D:D,MATCH($C1654,'Policy Characteristics'!$C:$C,0))),"",INDEX('Policy Characteristics'!D:D,MATCH($C1654,'Policy Characteristics'!$C:$C,0)))</f>
        <v>End Existing Subsidies</v>
      </c>
      <c r="K1654" s="363"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63" t="str">
        <f>IF(ISBLANK(INDEX('Policy Characteristics'!I:I,MATCH($C1654,'Policy Characteristics'!$C:$C,0))),"",INDEX('Policy Characteristics'!I:I,MATCH($C1654,'Policy Characteristics'!$C:$C,0)))</f>
        <v>% reduction in BAU subsidies</v>
      </c>
      <c r="P1654" s="363"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63" t="str">
        <f>IF(ISBLANK(INDEX('Policy Characteristics'!K:K,MATCH($C1654,'Policy Characteristics'!$C:$C,0))),"",INDEX('Policy Characteristics'!K:K,MATCH($C1654,'Policy Characteristics'!$C:$C,0)))</f>
        <v>fuels.html#end-subsidies</v>
      </c>
      <c r="R1654" s="363" t="str">
        <f>IF(ISBLANK(INDEX('Policy Characteristics'!L:L,MATCH($C1654,'Policy Characteristics'!$C:$C,0))),"",INDEX('Policy Characteristics'!L:L,MATCH($C1654,'Policy Characteristics'!$C:$C,0)))</f>
        <v>end-existing-subsidies.html</v>
      </c>
    </row>
    <row r="1655" spans="1:18" s="363" customFormat="1" ht="19.95" customHeight="1">
      <c r="A1655" s="363" t="str">
        <f>IF(ISBLANK(INDEX('Policy Characteristics'!A:A,MATCH($C1655,'Policy Characteristics'!$C:$C,0))),"",INDEX('Policy Characteristics'!A:A,MATCH($C1655,'Policy Characteristics'!$C:$C,0)))</f>
        <v>Cross-Sector</v>
      </c>
      <c r="B1655" s="375" t="str">
        <f>IF(ISBLANK(INDEX('Policy Characteristics'!B:B,MATCH($C1655,'Policy Characteristics'!$C:$C,0))),"",INDEX('Policy Characteristics'!B:B,MATCH($C1655,'Policy Characteristics'!$C:$C,0)))</f>
        <v>End Existing Subsidies</v>
      </c>
      <c r="C1655" s="363" t="str">
        <f t="shared" si="61"/>
        <v>Percent Reduction in BAU Subsidies</v>
      </c>
      <c r="D1655" s="255" t="s">
        <v>1004</v>
      </c>
      <c r="E1655" s="255"/>
      <c r="F1655" s="255" t="s">
        <v>814</v>
      </c>
      <c r="G1655" s="255"/>
      <c r="H1655" s="18">
        <v>707</v>
      </c>
      <c r="I1655" s="376" t="s">
        <v>741</v>
      </c>
      <c r="J1655" s="377" t="str">
        <f>IF(ISBLANK(INDEX('Policy Characteristics'!D:D,MATCH($C1655,'Policy Characteristics'!$C:$C,0))),"",INDEX('Policy Characteristics'!D:D,MATCH($C1655,'Policy Characteristics'!$C:$C,0)))</f>
        <v>End Existing Subsidies</v>
      </c>
      <c r="K1655" s="363"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63" t="str">
        <f>IF(ISBLANK(INDEX('Policy Characteristics'!I:I,MATCH($C1655,'Policy Characteristics'!$C:$C,0))),"",INDEX('Policy Characteristics'!I:I,MATCH($C1655,'Policy Characteristics'!$C:$C,0)))</f>
        <v>% reduction in BAU subsidies</v>
      </c>
      <c r="P1655" s="363"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63" t="str">
        <f>IF(ISBLANK(INDEX('Policy Characteristics'!K:K,MATCH($C1655,'Policy Characteristics'!$C:$C,0))),"",INDEX('Policy Characteristics'!K:K,MATCH($C1655,'Policy Characteristics'!$C:$C,0)))</f>
        <v>fuels.html#end-subsidies</v>
      </c>
      <c r="R1655" s="363" t="str">
        <f>IF(ISBLANK(INDEX('Policy Characteristics'!L:L,MATCH($C1655,'Policy Characteristics'!$C:$C,0))),"",INDEX('Policy Characteristics'!L:L,MATCH($C1655,'Policy Characteristics'!$C:$C,0)))</f>
        <v>end-existing-subsidies.html</v>
      </c>
    </row>
    <row r="1656" spans="1:18" s="363" customFormat="1" ht="19.95" customHeight="1">
      <c r="A1656" s="363" t="str">
        <f>IF(ISBLANK(INDEX('Policy Characteristics'!A:A,MATCH($C1656,'Policy Characteristics'!$C:$C,0))),"",INDEX('Policy Characteristics'!A:A,MATCH($C1656,'Policy Characteristics'!$C:$C,0)))</f>
        <v>Cross-Sector</v>
      </c>
      <c r="B1656" s="375" t="str">
        <f>IF(ISBLANK(INDEX('Policy Characteristics'!B:B,MATCH($C1656,'Policy Characteristics'!$C:$C,0))),"",INDEX('Policy Characteristics'!B:B,MATCH($C1656,'Policy Characteristics'!$C:$C,0)))</f>
        <v>End Existing Subsidies</v>
      </c>
      <c r="C1656" s="363" t="str">
        <f t="shared" si="61"/>
        <v>Percent Reduction in BAU Subsidies</v>
      </c>
      <c r="D1656" s="255" t="s">
        <v>971</v>
      </c>
      <c r="E1656" s="255"/>
      <c r="F1656" s="255" t="s">
        <v>972</v>
      </c>
      <c r="G1656" s="255"/>
      <c r="H1656" s="18">
        <v>75</v>
      </c>
      <c r="I1656" s="376" t="s">
        <v>731</v>
      </c>
      <c r="J1656" s="377" t="str">
        <f>IF(ISBLANK(INDEX('Policy Characteristics'!D:D,MATCH($C1656,'Policy Characteristics'!$C:$C,0))),"",INDEX('Policy Characteristics'!D:D,MATCH($C1656,'Policy Characteristics'!$C:$C,0)))</f>
        <v>End Existing Subsidies</v>
      </c>
      <c r="K1656" s="363"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63" t="str">
        <f>IF(ISBLANK(INDEX('Policy Characteristics'!I:I,MATCH($C1656,'Policy Characteristics'!$C:$C,0))),"",INDEX('Policy Characteristics'!I:I,MATCH($C1656,'Policy Characteristics'!$C:$C,0)))</f>
        <v>% reduction in BAU subsidies</v>
      </c>
      <c r="P1656" s="363"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63" t="str">
        <f>IF(ISBLANK(INDEX('Policy Characteristics'!K:K,MATCH($C1656,'Policy Characteristics'!$C:$C,0))),"",INDEX('Policy Characteristics'!K:K,MATCH($C1656,'Policy Characteristics'!$C:$C,0)))</f>
        <v>fuels.html#end-subsidies</v>
      </c>
      <c r="R1656" s="363" t="str">
        <f>IF(ISBLANK(INDEX('Policy Characteristics'!L:L,MATCH($C1656,'Policy Characteristics'!$C:$C,0))),"",INDEX('Policy Characteristics'!L:L,MATCH($C1656,'Policy Characteristics'!$C:$C,0)))</f>
        <v>end-existing-subsidies.html</v>
      </c>
    </row>
    <row r="1657" spans="1:18" s="363" customFormat="1" ht="19.95" customHeight="1">
      <c r="A1657" s="363" t="str">
        <f>IF(ISBLANK(INDEX('Policy Characteristics'!A:A,MATCH($C1657,'Policy Characteristics'!$C:$C,0))),"",INDEX('Policy Characteristics'!A:A,MATCH($C1657,'Policy Characteristics'!$C:$C,0)))</f>
        <v>Cross-Sector</v>
      </c>
      <c r="B1657" s="375" t="str">
        <f>IF(ISBLANK(INDEX('Policy Characteristics'!B:B,MATCH($C1657,'Policy Characteristics'!$C:$C,0))),"",INDEX('Policy Characteristics'!B:B,MATCH($C1657,'Policy Characteristics'!$C:$C,0)))</f>
        <v>End Existing Subsidies</v>
      </c>
      <c r="C1657" s="363" t="str">
        <f t="shared" si="61"/>
        <v>Percent Reduction in BAU Subsidies</v>
      </c>
      <c r="D1657" s="255" t="s">
        <v>973</v>
      </c>
      <c r="E1657" s="255"/>
      <c r="F1657" s="255" t="s">
        <v>974</v>
      </c>
      <c r="G1657" s="255"/>
      <c r="H1657" s="18">
        <v>76</v>
      </c>
      <c r="I1657" s="376" t="s">
        <v>731</v>
      </c>
      <c r="J1657" s="377" t="str">
        <f>IF(ISBLANK(INDEX('Policy Characteristics'!D:D,MATCH($C1657,'Policy Characteristics'!$C:$C,0))),"",INDEX('Policy Characteristics'!D:D,MATCH($C1657,'Policy Characteristics'!$C:$C,0)))</f>
        <v>End Existing Subsidies</v>
      </c>
      <c r="K1657" s="363"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63" t="str">
        <f>IF(ISBLANK(INDEX('Policy Characteristics'!I:I,MATCH($C1657,'Policy Characteristics'!$C:$C,0))),"",INDEX('Policy Characteristics'!I:I,MATCH($C1657,'Policy Characteristics'!$C:$C,0)))</f>
        <v>% reduction in BAU subsidies</v>
      </c>
      <c r="P1657" s="363"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63" t="str">
        <f>IF(ISBLANK(INDEX('Policy Characteristics'!K:K,MATCH($C1657,'Policy Characteristics'!$C:$C,0))),"",INDEX('Policy Characteristics'!K:K,MATCH($C1657,'Policy Characteristics'!$C:$C,0)))</f>
        <v>fuels.html#end-subsidies</v>
      </c>
      <c r="R1657" s="363" t="str">
        <f>IF(ISBLANK(INDEX('Policy Characteristics'!L:L,MATCH($C1657,'Policy Characteristics'!$C:$C,0))),"",INDEX('Policy Characteristics'!L:L,MATCH($C1657,'Policy Characteristics'!$C:$C,0)))</f>
        <v>end-existing-subsidies.html</v>
      </c>
    </row>
    <row r="1658" spans="1:18" s="363" customFormat="1" ht="19.95" customHeight="1">
      <c r="A1658" s="363" t="str">
        <f>IF(ISBLANK(INDEX('Policy Characteristics'!A:A,MATCH($C1658,'Policy Characteristics'!$C:$C,0))),"",INDEX('Policy Characteristics'!A:A,MATCH($C1658,'Policy Characteristics'!$C:$C,0)))</f>
        <v>Cross-Sector</v>
      </c>
      <c r="B1658" s="375" t="str">
        <f>IF(ISBLANK(INDEX('Policy Characteristics'!B:B,MATCH($C1658,'Policy Characteristics'!$C:$C,0))),"",INDEX('Policy Characteristics'!B:B,MATCH($C1658,'Policy Characteristics'!$C:$C,0)))</f>
        <v>End Existing Subsidies</v>
      </c>
      <c r="C1658" s="363" t="str">
        <f t="shared" si="61"/>
        <v>Percent Reduction in BAU Subsidies</v>
      </c>
      <c r="D1658" s="255" t="s">
        <v>1005</v>
      </c>
      <c r="E1658" s="255"/>
      <c r="F1658" s="255" t="s">
        <v>1006</v>
      </c>
      <c r="G1658" s="255"/>
      <c r="H1658" s="18">
        <v>708</v>
      </c>
      <c r="I1658" s="376" t="s">
        <v>741</v>
      </c>
      <c r="J1658" s="377" t="str">
        <f>IF(ISBLANK(INDEX('Policy Characteristics'!D:D,MATCH($C1658,'Policy Characteristics'!$C:$C,0))),"",INDEX('Policy Characteristics'!D:D,MATCH($C1658,'Policy Characteristics'!$C:$C,0)))</f>
        <v>End Existing Subsidies</v>
      </c>
      <c r="K1658" s="363"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63" t="str">
        <f>IF(ISBLANK(INDEX('Policy Characteristics'!I:I,MATCH($C1658,'Policy Characteristics'!$C:$C,0))),"",INDEX('Policy Characteristics'!I:I,MATCH($C1658,'Policy Characteristics'!$C:$C,0)))</f>
        <v>% reduction in BAU subsidies</v>
      </c>
      <c r="P1658" s="363"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63" t="str">
        <f>IF(ISBLANK(INDEX('Policy Characteristics'!K:K,MATCH($C1658,'Policy Characteristics'!$C:$C,0))),"",INDEX('Policy Characteristics'!K:K,MATCH($C1658,'Policy Characteristics'!$C:$C,0)))</f>
        <v>fuels.html#end-subsidies</v>
      </c>
      <c r="R1658" s="363" t="str">
        <f>IF(ISBLANK(INDEX('Policy Characteristics'!L:L,MATCH($C1658,'Policy Characteristics'!$C:$C,0))),"",INDEX('Policy Characteristics'!L:L,MATCH($C1658,'Policy Characteristics'!$C:$C,0)))</f>
        <v>end-existing-subsidies.html</v>
      </c>
    </row>
    <row r="1659" spans="1:18" s="363" customFormat="1" ht="19.95" customHeight="1">
      <c r="A1659" s="363" t="str">
        <f>IF(ISBLANK(INDEX('Policy Characteristics'!A:A,MATCH($C1659,'Policy Characteristics'!$C:$C,0))),"",INDEX('Policy Characteristics'!A:A,MATCH($C1659,'Policy Characteristics'!$C:$C,0)))</f>
        <v>Cross-Sector</v>
      </c>
      <c r="B1659" s="375" t="str">
        <f>IF(ISBLANK(INDEX('Policy Characteristics'!B:B,MATCH($C1659,'Policy Characteristics'!$C:$C,0))),"",INDEX('Policy Characteristics'!B:B,MATCH($C1659,'Policy Characteristics'!$C:$C,0)))</f>
        <v>End Existing Subsidies</v>
      </c>
      <c r="C1659" s="363" t="str">
        <f t="shared" si="61"/>
        <v>Percent Reduction in BAU Subsidies</v>
      </c>
      <c r="D1659" s="255" t="s">
        <v>1007</v>
      </c>
      <c r="E1659" s="255"/>
      <c r="F1659" s="255" t="s">
        <v>1008</v>
      </c>
      <c r="G1659" s="255"/>
      <c r="H1659" s="18">
        <v>709</v>
      </c>
      <c r="I1659" s="376" t="s">
        <v>741</v>
      </c>
      <c r="J1659" s="377" t="str">
        <f>IF(ISBLANK(INDEX('Policy Characteristics'!D:D,MATCH($C1659,'Policy Characteristics'!$C:$C,0))),"",INDEX('Policy Characteristics'!D:D,MATCH($C1659,'Policy Characteristics'!$C:$C,0)))</f>
        <v>End Existing Subsidies</v>
      </c>
      <c r="K1659" s="363"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63" t="str">
        <f>IF(ISBLANK(INDEX('Policy Characteristics'!I:I,MATCH($C1659,'Policy Characteristics'!$C:$C,0))),"",INDEX('Policy Characteristics'!I:I,MATCH($C1659,'Policy Characteristics'!$C:$C,0)))</f>
        <v>% reduction in BAU subsidies</v>
      </c>
      <c r="P1659" s="363"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63" t="str">
        <f>IF(ISBLANK(INDEX('Policy Characteristics'!K:K,MATCH($C1659,'Policy Characteristics'!$C:$C,0))),"",INDEX('Policy Characteristics'!K:K,MATCH($C1659,'Policy Characteristics'!$C:$C,0)))</f>
        <v>fuels.html#end-subsidies</v>
      </c>
      <c r="R1659" s="363" t="str">
        <f>IF(ISBLANK(INDEX('Policy Characteristics'!L:L,MATCH($C1659,'Policy Characteristics'!$C:$C,0))),"",INDEX('Policy Characteristics'!L:L,MATCH($C1659,'Policy Characteristics'!$C:$C,0)))</f>
        <v>end-existing-subsidies.html</v>
      </c>
    </row>
    <row r="1660" spans="1:18" s="363" customFormat="1" ht="19.95" customHeight="1">
      <c r="A1660" s="363" t="str">
        <f>IF(ISBLANK(INDEX('Policy Characteristics'!A:A,MATCH($C1660,'Policy Characteristics'!$C:$C,0))),"",INDEX('Policy Characteristics'!A:A,MATCH($C1660,'Policy Characteristics'!$C:$C,0)))</f>
        <v>Cross-Sector</v>
      </c>
      <c r="B1660" s="375" t="str">
        <f>IF(ISBLANK(INDEX('Policy Characteristics'!B:B,MATCH($C1660,'Policy Characteristics'!$C:$C,0))),"",INDEX('Policy Characteristics'!B:B,MATCH($C1660,'Policy Characteristics'!$C:$C,0)))</f>
        <v>End Existing Subsidies</v>
      </c>
      <c r="C1660" s="363" t="str">
        <f t="shared" si="61"/>
        <v>Percent Reduction in BAU Subsidies</v>
      </c>
      <c r="D1660" s="255" t="s">
        <v>975</v>
      </c>
      <c r="E1660" s="255"/>
      <c r="F1660" s="255" t="s">
        <v>976</v>
      </c>
      <c r="G1660" s="255"/>
      <c r="H1660" s="18">
        <v>710</v>
      </c>
      <c r="I1660" s="376" t="s">
        <v>741</v>
      </c>
      <c r="J1660" s="377" t="str">
        <f>IF(ISBLANK(INDEX('Policy Characteristics'!D:D,MATCH($C1660,'Policy Characteristics'!$C:$C,0))),"",INDEX('Policy Characteristics'!D:D,MATCH($C1660,'Policy Characteristics'!$C:$C,0)))</f>
        <v>End Existing Subsidies</v>
      </c>
      <c r="K1660" s="363"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63" t="str">
        <f>IF(ISBLANK(INDEX('Policy Characteristics'!I:I,MATCH($C1660,'Policy Characteristics'!$C:$C,0))),"",INDEX('Policy Characteristics'!I:I,MATCH($C1660,'Policy Characteristics'!$C:$C,0)))</f>
        <v>% reduction in BAU subsidies</v>
      </c>
      <c r="P1660" s="363"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63" t="str">
        <f>IF(ISBLANK(INDEX('Policy Characteristics'!K:K,MATCH($C1660,'Policy Characteristics'!$C:$C,0))),"",INDEX('Policy Characteristics'!K:K,MATCH($C1660,'Policy Characteristics'!$C:$C,0)))</f>
        <v>fuels.html#end-subsidies</v>
      </c>
      <c r="R1660" s="363" t="str">
        <f>IF(ISBLANK(INDEX('Policy Characteristics'!L:L,MATCH($C1660,'Policy Characteristics'!$C:$C,0))),"",INDEX('Policy Characteristics'!L:L,MATCH($C1660,'Policy Characteristics'!$C:$C,0)))</f>
        <v>end-existing-subsidies.html</v>
      </c>
    </row>
    <row r="1661" spans="1:18" s="363" customFormat="1" ht="19.95" customHeight="1">
      <c r="A1661" s="363" t="str">
        <f>IF(ISBLANK(INDEX('Policy Characteristics'!A:A,MATCH($C1661,'Policy Characteristics'!$C:$C,0))),"",INDEX('Policy Characteristics'!A:A,MATCH($C1661,'Policy Characteristics'!$C:$C,0)))</f>
        <v>Cross-Sector</v>
      </c>
      <c r="B1661" s="375" t="str">
        <f>IF(ISBLANK(INDEX('Policy Characteristics'!B:B,MATCH($C1661,'Policy Characteristics'!$C:$C,0))),"",INDEX('Policy Characteristics'!B:B,MATCH($C1661,'Policy Characteristics'!$C:$C,0)))</f>
        <v>End Existing Subsidies</v>
      </c>
      <c r="C1661" s="363" t="str">
        <f t="shared" si="61"/>
        <v>Percent Reduction in BAU Subsidies</v>
      </c>
      <c r="D1661" s="255" t="s">
        <v>1009</v>
      </c>
      <c r="E1661" s="255"/>
      <c r="F1661" s="255" t="s">
        <v>1010</v>
      </c>
      <c r="G1661" s="255"/>
      <c r="H1661" s="18">
        <v>711</v>
      </c>
      <c r="I1661" s="376" t="s">
        <v>741</v>
      </c>
      <c r="J1661" s="377" t="str">
        <f>IF(ISBLANK(INDEX('Policy Characteristics'!D:D,MATCH($C1661,'Policy Characteristics'!$C:$C,0))),"",INDEX('Policy Characteristics'!D:D,MATCH($C1661,'Policy Characteristics'!$C:$C,0)))</f>
        <v>End Existing Subsidies</v>
      </c>
      <c r="K1661" s="363"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63" t="str">
        <f>IF(ISBLANK(INDEX('Policy Characteristics'!I:I,MATCH($C1661,'Policy Characteristics'!$C:$C,0))),"",INDEX('Policy Characteristics'!I:I,MATCH($C1661,'Policy Characteristics'!$C:$C,0)))</f>
        <v>% reduction in BAU subsidies</v>
      </c>
      <c r="P1661" s="363"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63" t="str">
        <f>IF(ISBLANK(INDEX('Policy Characteristics'!K:K,MATCH($C1661,'Policy Characteristics'!$C:$C,0))),"",INDEX('Policy Characteristics'!K:K,MATCH($C1661,'Policy Characteristics'!$C:$C,0)))</f>
        <v>fuels.html#end-subsidies</v>
      </c>
      <c r="R1661" s="363" t="str">
        <f>IF(ISBLANK(INDEX('Policy Characteristics'!L:L,MATCH($C1661,'Policy Characteristics'!$C:$C,0))),"",INDEX('Policy Characteristics'!L:L,MATCH($C1661,'Policy Characteristics'!$C:$C,0)))</f>
        <v>end-existing-subsidies.html</v>
      </c>
    </row>
    <row r="1662" spans="1:18" s="363" customFormat="1" ht="19.95" customHeight="1">
      <c r="A1662" s="363" t="str">
        <f>IF(ISBLANK(INDEX('Policy Characteristics'!A:A,MATCH($C1662,'Policy Characteristics'!$C:$C,0))),"",INDEX('Policy Characteristics'!A:A,MATCH($C1662,'Policy Characteristics'!$C:$C,0)))</f>
        <v>Cross-Sector</v>
      </c>
      <c r="B1662" s="375" t="str">
        <f>IF(ISBLANK(INDEX('Policy Characteristics'!B:B,MATCH($C1662,'Policy Characteristics'!$C:$C,0))),"",INDEX('Policy Characteristics'!B:B,MATCH($C1662,'Policy Characteristics'!$C:$C,0)))</f>
        <v>End Existing Subsidies</v>
      </c>
      <c r="C1662" s="363" t="str">
        <f t="shared" si="61"/>
        <v>Percent Reduction in BAU Subsidies</v>
      </c>
      <c r="D1662" s="255" t="s">
        <v>1011</v>
      </c>
      <c r="E1662" s="255"/>
      <c r="F1662" s="255" t="s">
        <v>816</v>
      </c>
      <c r="G1662" s="255"/>
      <c r="H1662" s="18">
        <v>712</v>
      </c>
      <c r="I1662" s="376" t="s">
        <v>731</v>
      </c>
      <c r="J1662" s="377" t="str">
        <f>IF(ISBLANK(INDEX('Policy Characteristics'!D:D,MATCH($C1662,'Policy Characteristics'!$C:$C,0))),"",INDEX('Policy Characteristics'!D:D,MATCH($C1662,'Policy Characteristics'!$C:$C,0)))</f>
        <v>End Existing Subsidies</v>
      </c>
      <c r="K1662" s="363"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63" t="str">
        <f>IF(ISBLANK(INDEX('Policy Characteristics'!I:I,MATCH($C1662,'Policy Characteristics'!$C:$C,0))),"",INDEX('Policy Characteristics'!I:I,MATCH($C1662,'Policy Characteristics'!$C:$C,0)))</f>
        <v>% reduction in BAU subsidies</v>
      </c>
      <c r="P1662" s="363"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63" t="str">
        <f>IF(ISBLANK(INDEX('Policy Characteristics'!K:K,MATCH($C1662,'Policy Characteristics'!$C:$C,0))),"",INDEX('Policy Characteristics'!K:K,MATCH($C1662,'Policy Characteristics'!$C:$C,0)))</f>
        <v>fuels.html#end-subsidies</v>
      </c>
      <c r="R1662" s="363" t="str">
        <f>IF(ISBLANK(INDEX('Policy Characteristics'!L:L,MATCH($C1662,'Policy Characteristics'!$C:$C,0))),"",INDEX('Policy Characteristics'!L:L,MATCH($C1662,'Policy Characteristics'!$C:$C,0)))</f>
        <v>end-existing-subsidies.html</v>
      </c>
    </row>
    <row r="1663" spans="1:18" s="363" customFormat="1" ht="19.95" customHeight="1">
      <c r="A1663" s="363" t="str">
        <f>IF(ISBLANK(INDEX('Policy Characteristics'!A:A,MATCH($C1663,'Policy Characteristics'!$C:$C,0))),"",INDEX('Policy Characteristics'!A:A,MATCH($C1663,'Policy Characteristics'!$C:$C,0)))</f>
        <v>Cross-Sector</v>
      </c>
      <c r="B1663" s="375" t="str">
        <f>IF(ISBLANK(INDEX('Policy Characteristics'!B:B,MATCH($C1663,'Policy Characteristics'!$C:$C,0))),"",INDEX('Policy Characteristics'!B:B,MATCH($C1663,'Policy Characteristics'!$C:$C,0)))</f>
        <v>End Existing Subsidies</v>
      </c>
      <c r="C1663" s="363" t="str">
        <f t="shared" si="61"/>
        <v>Percent Reduction in BAU Subsidies</v>
      </c>
      <c r="D1663" s="255" t="s">
        <v>977</v>
      </c>
      <c r="E1663" s="255"/>
      <c r="F1663" s="255" t="s">
        <v>822</v>
      </c>
      <c r="G1663" s="255"/>
      <c r="H1663" s="18">
        <v>713</v>
      </c>
      <c r="I1663" s="376" t="s">
        <v>741</v>
      </c>
      <c r="J1663" s="377" t="str">
        <f>IF(ISBLANK(INDEX('Policy Characteristics'!D:D,MATCH($C1663,'Policy Characteristics'!$C:$C,0))),"",INDEX('Policy Characteristics'!D:D,MATCH($C1663,'Policy Characteristics'!$C:$C,0)))</f>
        <v>End Existing Subsidies</v>
      </c>
      <c r="K1663" s="363"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63" t="str">
        <f>IF(ISBLANK(INDEX('Policy Characteristics'!I:I,MATCH($C1663,'Policy Characteristics'!$C:$C,0))),"",INDEX('Policy Characteristics'!I:I,MATCH($C1663,'Policy Characteristics'!$C:$C,0)))</f>
        <v>% reduction in BAU subsidies</v>
      </c>
      <c r="P1663" s="363"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63" t="str">
        <f>IF(ISBLANK(INDEX('Policy Characteristics'!K:K,MATCH($C1663,'Policy Characteristics'!$C:$C,0))),"",INDEX('Policy Characteristics'!K:K,MATCH($C1663,'Policy Characteristics'!$C:$C,0)))</f>
        <v>fuels.html#end-subsidies</v>
      </c>
      <c r="R1663" s="363" t="str">
        <f>IF(ISBLANK(INDEX('Policy Characteristics'!L:L,MATCH($C1663,'Policy Characteristics'!$C:$C,0))),"",INDEX('Policy Characteristics'!L:L,MATCH($C1663,'Policy Characteristics'!$C:$C,0)))</f>
        <v>end-existing-subsidies.html</v>
      </c>
    </row>
    <row r="1664" spans="1:18" s="363" customFormat="1" ht="19.95" customHeight="1">
      <c r="A1664" s="363" t="str">
        <f>IF(ISBLANK(INDEX('Policy Characteristics'!A:A,MATCH($C1664,'Policy Characteristics'!$C:$C,0))),"",INDEX('Policy Characteristics'!A:A,MATCH($C1664,'Policy Characteristics'!$C:$C,0)))</f>
        <v>Cross-Sector</v>
      </c>
      <c r="B1664" s="375" t="str">
        <f>IF(ISBLANK(INDEX('Policy Characteristics'!B:B,MATCH($C1664,'Policy Characteristics'!$C:$C,0))),"",INDEX('Policy Characteristics'!B:B,MATCH($C1664,'Policy Characteristics'!$C:$C,0)))</f>
        <v>End Existing Subsidies</v>
      </c>
      <c r="C1664" s="363" t="str">
        <f t="shared" si="61"/>
        <v>Percent Reduction in BAU Subsidies</v>
      </c>
      <c r="D1664" s="255" t="s">
        <v>978</v>
      </c>
      <c r="E1664" s="255"/>
      <c r="F1664" s="255" t="s">
        <v>826</v>
      </c>
      <c r="G1664" s="255"/>
      <c r="H1664" s="18">
        <v>714</v>
      </c>
      <c r="I1664" s="376" t="s">
        <v>741</v>
      </c>
      <c r="J1664" s="377" t="str">
        <f>IF(ISBLANK(INDEX('Policy Characteristics'!D:D,MATCH($C1664,'Policy Characteristics'!$C:$C,0))),"",INDEX('Policy Characteristics'!D:D,MATCH($C1664,'Policy Characteristics'!$C:$C,0)))</f>
        <v>End Existing Subsidies</v>
      </c>
      <c r="K1664" s="363"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63" t="str">
        <f>IF(ISBLANK(INDEX('Policy Characteristics'!I:I,MATCH($C1664,'Policy Characteristics'!$C:$C,0))),"",INDEX('Policy Characteristics'!I:I,MATCH($C1664,'Policy Characteristics'!$C:$C,0)))</f>
        <v>% reduction in BAU subsidies</v>
      </c>
      <c r="P1664" s="363"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63" t="str">
        <f>IF(ISBLANK(INDEX('Policy Characteristics'!K:K,MATCH($C1664,'Policy Characteristics'!$C:$C,0))),"",INDEX('Policy Characteristics'!K:K,MATCH($C1664,'Policy Characteristics'!$C:$C,0)))</f>
        <v>fuels.html#end-subsidies</v>
      </c>
      <c r="R1664" s="363" t="str">
        <f>IF(ISBLANK(INDEX('Policy Characteristics'!L:L,MATCH($C1664,'Policy Characteristics'!$C:$C,0))),"",INDEX('Policy Characteristics'!L:L,MATCH($C1664,'Policy Characteristics'!$C:$C,0)))</f>
        <v>end-existing-subsidies.html</v>
      </c>
    </row>
    <row r="1665" spans="1:18" s="363" customFormat="1" ht="19.95" customHeight="1">
      <c r="A1665" s="363" t="str">
        <f>IF(ISBLANK(INDEX('Policy Characteristics'!A:A,MATCH($C1665,'Policy Characteristics'!$C:$C,0))),"",INDEX('Policy Characteristics'!A:A,MATCH($C1665,'Policy Characteristics'!$C:$C,0)))</f>
        <v>Cross-Sector</v>
      </c>
      <c r="B1665" s="375" t="str">
        <f>IF(ISBLANK(INDEX('Policy Characteristics'!B:B,MATCH($C1665,'Policy Characteristics'!$C:$C,0))),"",INDEX('Policy Characteristics'!B:B,MATCH($C1665,'Policy Characteristics'!$C:$C,0)))</f>
        <v>End Existing Subsidies</v>
      </c>
      <c r="C1665" s="363" t="str">
        <f t="shared" ref="C1665" si="62">C$1648</f>
        <v>Percent Reduction in BAU Subsidies</v>
      </c>
      <c r="D1665" s="255" t="s">
        <v>979</v>
      </c>
      <c r="E1665" s="255"/>
      <c r="F1665" s="255" t="s">
        <v>980</v>
      </c>
      <c r="G1665" s="255"/>
      <c r="H1665" s="18">
        <v>715</v>
      </c>
      <c r="I1665" s="376" t="s">
        <v>741</v>
      </c>
      <c r="J1665" s="377" t="str">
        <f>IF(ISBLANK(INDEX('Policy Characteristics'!D:D,MATCH($C1665,'Policy Characteristics'!$C:$C,0))),"",INDEX('Policy Characteristics'!D:D,MATCH($C1665,'Policy Characteristics'!$C:$C,0)))</f>
        <v>End Existing Subsidies</v>
      </c>
      <c r="K1665" s="363"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63" t="str">
        <f>IF(ISBLANK(INDEX('Policy Characteristics'!I:I,MATCH($C1665,'Policy Characteristics'!$C:$C,0))),"",INDEX('Policy Characteristics'!I:I,MATCH($C1665,'Policy Characteristics'!$C:$C,0)))</f>
        <v>% reduction in BAU subsidies</v>
      </c>
      <c r="P1665" s="363"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63" t="str">
        <f>IF(ISBLANK(INDEX('Policy Characteristics'!K:K,MATCH($C1665,'Policy Characteristics'!$C:$C,0))),"",INDEX('Policy Characteristics'!K:K,MATCH($C1665,'Policy Characteristics'!$C:$C,0)))</f>
        <v>fuels.html#end-subsidies</v>
      </c>
      <c r="R1665" s="363" t="str">
        <f>IF(ISBLANK(INDEX('Policy Characteristics'!L:L,MATCH($C1665,'Policy Characteristics'!$C:$C,0))),"",INDEX('Policy Characteristics'!L:L,MATCH($C1665,'Policy Characteristics'!$C:$C,0)))</f>
        <v>end-existing-subsidies.html</v>
      </c>
    </row>
    <row r="1666" spans="1:18" s="363" customFormat="1" ht="19.95" customHeight="1">
      <c r="A1666" s="363" t="str">
        <f>IF(ISBLANK(INDEX('Policy Characteristics'!A:A,MATCH($C1666,'Policy Characteristics'!$C:$C,0))),"",INDEX('Policy Characteristics'!A:A,MATCH($C1666,'Policy Characteristics'!$C:$C,0)))</f>
        <v>Cross-Sector</v>
      </c>
      <c r="B1666" s="375" t="str">
        <f>IF(ISBLANK(INDEX('Policy Characteristics'!B:B,MATCH($C1666,'Policy Characteristics'!$C:$C,0))),"",INDEX('Policy Characteristics'!B:B,MATCH($C1666,'Policy Characteristics'!$C:$C,0)))</f>
        <v>End Existing Subsidies</v>
      </c>
      <c r="C1666" s="363" t="str">
        <f t="shared" ref="C1666:C1668" si="63">C$1648</f>
        <v>Percent Reduction in BAU Subsidies</v>
      </c>
      <c r="D1666" s="255" t="s">
        <v>981</v>
      </c>
      <c r="E1666" s="255"/>
      <c r="F1666" s="255" t="s">
        <v>982</v>
      </c>
      <c r="G1666" s="255"/>
      <c r="H1666" s="18">
        <v>716</v>
      </c>
      <c r="I1666" s="376" t="s">
        <v>741</v>
      </c>
      <c r="J1666" s="377" t="str">
        <f>IF(ISBLANK(INDEX('Policy Characteristics'!D:D,MATCH($C1666,'Policy Characteristics'!$C:$C,0))),"",INDEX('Policy Characteristics'!D:D,MATCH($C1666,'Policy Characteristics'!$C:$C,0)))</f>
        <v>End Existing Subsidies</v>
      </c>
      <c r="K1666" s="363"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63" t="str">
        <f>IF(ISBLANK(INDEX('Policy Characteristics'!I:I,MATCH($C1666,'Policy Characteristics'!$C:$C,0))),"",INDEX('Policy Characteristics'!I:I,MATCH($C1666,'Policy Characteristics'!$C:$C,0)))</f>
        <v>% reduction in BAU subsidies</v>
      </c>
      <c r="P1666" s="363"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63" t="str">
        <f>IF(ISBLANK(INDEX('Policy Characteristics'!K:K,MATCH($C1666,'Policy Characteristics'!$C:$C,0))),"",INDEX('Policy Characteristics'!K:K,MATCH($C1666,'Policy Characteristics'!$C:$C,0)))</f>
        <v>fuels.html#end-subsidies</v>
      </c>
      <c r="R1666" s="363" t="str">
        <f>IF(ISBLANK(INDEX('Policy Characteristics'!L:L,MATCH($C1666,'Policy Characteristics'!$C:$C,0))),"",INDEX('Policy Characteristics'!L:L,MATCH($C1666,'Policy Characteristics'!$C:$C,0)))</f>
        <v>end-existing-subsidies.html</v>
      </c>
    </row>
    <row r="1667" spans="1:18" s="363" customFormat="1" ht="19.95" customHeight="1">
      <c r="A1667" s="363" t="str">
        <f>IF(ISBLANK(INDEX('Policy Characteristics'!A:A,MATCH($C1667,'Policy Characteristics'!$C:$C,0))),"",INDEX('Policy Characteristics'!A:A,MATCH($C1667,'Policy Characteristics'!$C:$C,0)))</f>
        <v>Cross-Sector</v>
      </c>
      <c r="B1667" s="375" t="str">
        <f>IF(ISBLANK(INDEX('Policy Characteristics'!B:B,MATCH($C1667,'Policy Characteristics'!$C:$C,0))),"",INDEX('Policy Characteristics'!B:B,MATCH($C1667,'Policy Characteristics'!$C:$C,0)))</f>
        <v>End Existing Subsidies</v>
      </c>
      <c r="C1667" s="363" t="str">
        <f t="shared" si="63"/>
        <v>Percent Reduction in BAU Subsidies</v>
      </c>
      <c r="D1667" s="255" t="s">
        <v>1012</v>
      </c>
      <c r="E1667" s="255"/>
      <c r="F1667" s="255" t="s">
        <v>830</v>
      </c>
      <c r="G1667" s="255"/>
      <c r="H1667" s="18">
        <v>717</v>
      </c>
      <c r="I1667" s="376" t="s">
        <v>741</v>
      </c>
      <c r="J1667" s="377" t="str">
        <f>IF(ISBLANK(INDEX('Policy Characteristics'!D:D,MATCH($C1667,'Policy Characteristics'!$C:$C,0))),"",INDEX('Policy Characteristics'!D:D,MATCH($C1667,'Policy Characteristics'!$C:$C,0)))</f>
        <v>End Existing Subsidies</v>
      </c>
      <c r="K1667" s="363"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63" t="str">
        <f>IF(ISBLANK(INDEX('Policy Characteristics'!I:I,MATCH($C1667,'Policy Characteristics'!$C:$C,0))),"",INDEX('Policy Characteristics'!I:I,MATCH($C1667,'Policy Characteristics'!$C:$C,0)))</f>
        <v>% reduction in BAU subsidies</v>
      </c>
      <c r="P1667" s="363"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63" t="str">
        <f>IF(ISBLANK(INDEX('Policy Characteristics'!K:K,MATCH($C1667,'Policy Characteristics'!$C:$C,0))),"",INDEX('Policy Characteristics'!K:K,MATCH($C1667,'Policy Characteristics'!$C:$C,0)))</f>
        <v>fuels.html#end-subsidies</v>
      </c>
      <c r="R1667" s="363" t="str">
        <f>IF(ISBLANK(INDEX('Policy Characteristics'!L:L,MATCH($C1667,'Policy Characteristics'!$C:$C,0))),"",INDEX('Policy Characteristics'!L:L,MATCH($C1667,'Policy Characteristics'!$C:$C,0)))</f>
        <v>end-existing-subsidies.html</v>
      </c>
    </row>
    <row r="1668" spans="1:18" s="363" customFormat="1" ht="19.95" customHeight="1">
      <c r="A1668" s="363" t="str">
        <f>IF(ISBLANK(INDEX('Policy Characteristics'!A:A,MATCH($C1668,'Policy Characteristics'!$C:$C,0))),"",INDEX('Policy Characteristics'!A:A,MATCH($C1668,'Policy Characteristics'!$C:$C,0)))</f>
        <v>Cross-Sector</v>
      </c>
      <c r="B1668" s="375" t="str">
        <f>IF(ISBLANK(INDEX('Policy Characteristics'!B:B,MATCH($C1668,'Policy Characteristics'!$C:$C,0))),"",INDEX('Policy Characteristics'!B:B,MATCH($C1668,'Policy Characteristics'!$C:$C,0)))</f>
        <v>End Existing Subsidies</v>
      </c>
      <c r="C1668" s="363" t="str">
        <f t="shared" si="63"/>
        <v>Percent Reduction in BAU Subsidies</v>
      </c>
      <c r="D1668" s="255" t="s">
        <v>1013</v>
      </c>
      <c r="E1668" s="255"/>
      <c r="F1668" s="255" t="s">
        <v>1014</v>
      </c>
      <c r="G1668" s="255"/>
      <c r="H1668" s="18">
        <v>718</v>
      </c>
      <c r="I1668" s="376" t="s">
        <v>731</v>
      </c>
      <c r="J1668" s="377" t="str">
        <f>IF(ISBLANK(INDEX('Policy Characteristics'!D:D,MATCH($C1668,'Policy Characteristics'!$C:$C,0))),"",INDEX('Policy Characteristics'!D:D,MATCH($C1668,'Policy Characteristics'!$C:$C,0)))</f>
        <v>End Existing Subsidies</v>
      </c>
      <c r="K1668" s="363"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63" t="str">
        <f>IF(ISBLANK(INDEX('Policy Characteristics'!I:I,MATCH($C1668,'Policy Characteristics'!$C:$C,0))),"",INDEX('Policy Characteristics'!I:I,MATCH($C1668,'Policy Characteristics'!$C:$C,0)))</f>
        <v>% reduction in BAU subsidies</v>
      </c>
      <c r="P1668" s="363"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63" t="str">
        <f>IF(ISBLANK(INDEX('Policy Characteristics'!K:K,MATCH($C1668,'Policy Characteristics'!$C:$C,0))),"",INDEX('Policy Characteristics'!K:K,MATCH($C1668,'Policy Characteristics'!$C:$C,0)))</f>
        <v>fuels.html#end-subsidies</v>
      </c>
      <c r="R1668" s="363" t="str">
        <f>IF(ISBLANK(INDEX('Policy Characteristics'!L:L,MATCH($C1668,'Policy Characteristics'!$C:$C,0))),"",INDEX('Policy Characteristics'!L:L,MATCH($C1668,'Policy Characteristics'!$C:$C,0)))</f>
        <v>end-existing-subsidies.html</v>
      </c>
    </row>
    <row r="1669" spans="1:18" ht="19.95" customHeight="1">
      <c r="A1669" s="363" t="str">
        <f>IF(ISBLANK(INDEX('Policy Characteristics'!A:A,MATCH($C1669,'Policy Characteristics'!$C:$C,0))),"",INDEX('Policy Characteristics'!A:A,MATCH($C1669,'Policy Characteristics'!$C:$C,0)))</f>
        <v>Cross-Sector</v>
      </c>
      <c r="B1669" s="375" t="str">
        <f>IF(ISBLANK(INDEX('Policy Characteristics'!B:B,MATCH($C1669,'Policy Characteristics'!$C:$C,0))),"",INDEX('Policy Characteristics'!B:B,MATCH($C1669,'Policy Characteristics'!$C:$C,0)))</f>
        <v>Exempt Non-CO2 Emissions from C Tax</v>
      </c>
      <c r="C1669" t="s">
        <v>599</v>
      </c>
      <c r="D1669" s="255"/>
      <c r="E1669" s="255"/>
      <c r="F1669" s="255"/>
      <c r="G1669" s="255"/>
      <c r="H1669" s="18">
        <v>719</v>
      </c>
      <c r="I1669" s="376" t="s">
        <v>741</v>
      </c>
      <c r="J1669" s="377" t="str">
        <f>IF(ISBLANK(INDEX('Policy Characteristics'!D:D,MATCH($C1669,'Policy Characteristics'!$C:$C,0))),"",INDEX('Policy Characteristics'!D:D,MATCH($C1669,'Policy Characteristics'!$C:$C,0)))</f>
        <v/>
      </c>
      <c r="K1669" s="363" t="str">
        <f>IF(ISBLANK(INDEX('Policy Characteristics'!E:E,MATCH($C1669,'Policy Characteristics'!$C:$C,0))),"",INDEX('Policy Characteristics'!E:E,MATCH($C1669,'Policy Characteristics'!$C:$C,0)))</f>
        <v>cross toggle whether carbon tax affects non CO2 emissions</v>
      </c>
      <c r="L1669" s="363">
        <f>IF(ISBLANK(INDEX('Policy Characteristics'!F:F,MATCH($C1669,'Policy Characteristics'!$C:$C,0))),"",INDEX('Policy Characteristics'!F:F,MATCH($C1669,'Policy Characteristics'!$C:$C,0)))</f>
        <v>0</v>
      </c>
      <c r="M1669" s="363">
        <f>IF(ISBLANK(INDEX('Policy Characteristics'!G:G,MATCH($C1669,'Policy Characteristics'!$C:$C,0))),"",INDEX('Policy Characteristics'!G:G,MATCH($C1669,'Policy Characteristics'!$C:$C,0)))</f>
        <v>1</v>
      </c>
      <c r="N1669" s="363">
        <f>IF(ISBLANK(INDEX('Policy Characteristics'!H:H,MATCH($C1669,'Policy Characteristics'!$C:$C,0))),"",INDEX('Policy Characteristics'!H:H,MATCH($C1669,'Policy Characteristics'!$C:$C,0)))</f>
        <v>1</v>
      </c>
      <c r="O1669" s="363" t="str">
        <f>IF(ISBLANK(INDEX('Policy Characteristics'!I:I,MATCH($C1669,'Policy Characteristics'!$C:$C,0))),"",INDEX('Policy Characteristics'!I:I,MATCH($C1669,'Policy Characteristics'!$C:$C,0)))</f>
        <v>on/off</v>
      </c>
      <c r="P1669" s="363"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63" t="str">
        <f>IF(ISBLANK(INDEX('Policy Characteristics'!K:K,MATCH($C1669,'Policy Characteristics'!$C:$C,0))),"",INDEX('Policy Characteristics'!K:K,MATCH($C1669,'Policy Characteristics'!$C:$C,0)))</f>
        <v>fuels.html#carbon-tax</v>
      </c>
      <c r="R1669" s="363" t="str">
        <f>IF(ISBLANK(INDEX('Policy Characteristics'!L:L,MATCH($C1669,'Policy Characteristics'!$C:$C,0))),"",INDEX('Policy Characteristics'!L:L,MATCH($C1669,'Policy Characteristics'!$C:$C,0)))</f>
        <v>carbon-tax.html</v>
      </c>
    </row>
    <row r="1670" spans="1:18" ht="19.95" customHeight="1">
      <c r="A1670" s="363" t="str">
        <f>IF(ISBLANK(INDEX('Policy Characteristics'!A:A,MATCH($C1670,'Policy Characteristics'!$C:$C,0))),"",INDEX('Policy Characteristics'!A:A,MATCH($C1670,'Policy Characteristics'!$C:$C,0)))</f>
        <v>Cross-Sector</v>
      </c>
      <c r="B1670" s="375" t="str">
        <f>IF(ISBLANK(INDEX('Policy Characteristics'!B:B,MATCH($C1670,'Policy Characteristics'!$C:$C,0))),"",INDEX('Policy Characteristics'!B:B,MATCH($C1670,'Policy Characteristics'!$C:$C,0)))</f>
        <v>Exempt Process Emissions from C Tax</v>
      </c>
      <c r="C1670" t="s">
        <v>603</v>
      </c>
      <c r="D1670" s="255" t="s">
        <v>845</v>
      </c>
      <c r="E1670" s="255"/>
      <c r="F1670" t="s">
        <v>846</v>
      </c>
      <c r="G1670" s="255"/>
      <c r="H1670" s="18">
        <v>1628</v>
      </c>
      <c r="I1670" s="376" t="s">
        <v>731</v>
      </c>
      <c r="J1670" s="377" t="str">
        <f>IF(ISBLANK(INDEX('Policy Characteristics'!D:D,MATCH($C1670,'Policy Characteristics'!$C:$C,0))),"",INDEX('Policy Characteristics'!D:D,MATCH($C1670,'Policy Characteristics'!$C:$C,0)))</f>
        <v/>
      </c>
      <c r="K1670" s="363" t="str">
        <f>IF(ISBLANK(INDEX('Policy Characteristics'!E:E,MATCH($C1670,'Policy Characteristics'!$C:$C,0))),"",INDEX('Policy Characteristics'!E:E,MATCH($C1670,'Policy Characteristics'!$C:$C,0)))</f>
        <v>cross toggle whether carbon tax affects process emissions</v>
      </c>
      <c r="L1670" s="363">
        <f>IF(ISBLANK(INDEX('Policy Characteristics'!F:F,MATCH($C1670,'Policy Characteristics'!$C:$C,0))),"",INDEX('Policy Characteristics'!F:F,MATCH($C1670,'Policy Characteristics'!$C:$C,0)))</f>
        <v>0</v>
      </c>
      <c r="M1670" s="363">
        <f>IF(ISBLANK(INDEX('Policy Characteristics'!G:G,MATCH($C1670,'Policy Characteristics'!$C:$C,0))),"",INDEX('Policy Characteristics'!G:G,MATCH($C1670,'Policy Characteristics'!$C:$C,0)))</f>
        <v>1</v>
      </c>
      <c r="N1670" s="363">
        <f>IF(ISBLANK(INDEX('Policy Characteristics'!H:H,MATCH($C1670,'Policy Characteristics'!$C:$C,0))),"",INDEX('Policy Characteristics'!H:H,MATCH($C1670,'Policy Characteristics'!$C:$C,0)))</f>
        <v>1</v>
      </c>
      <c r="O1670" s="363" t="str">
        <f>IF(ISBLANK(INDEX('Policy Characteristics'!I:I,MATCH($C1670,'Policy Characteristics'!$C:$C,0))),"",INDEX('Policy Characteristics'!I:I,MATCH($C1670,'Policy Characteristics'!$C:$C,0)))</f>
        <v>on/off</v>
      </c>
      <c r="P1670" s="363"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63" t="str">
        <f>IF(ISBLANK(INDEX('Policy Characteristics'!K:K,MATCH($C1670,'Policy Characteristics'!$C:$C,0))),"",INDEX('Policy Characteristics'!K:K,MATCH($C1670,'Policy Characteristics'!$C:$C,0)))</f>
        <v>fuels.html#carbon-tax</v>
      </c>
      <c r="R1670" s="363" t="str">
        <f>IF(ISBLANK(INDEX('Policy Characteristics'!L:L,MATCH($C1670,'Policy Characteristics'!$C:$C,0))),"",INDEX('Policy Characteristics'!L:L,MATCH($C1670,'Policy Characteristics'!$C:$C,0)))</f>
        <v>carbon-tax.html</v>
      </c>
    </row>
    <row r="1671" spans="1:18" ht="19.95" customHeight="1">
      <c r="A1671" s="363" t="str">
        <f>IF(ISBLANK(INDEX('Policy Characteristics'!A:A,MATCH($C1671,'Policy Characteristics'!$C:$C,0))),"",INDEX('Policy Characteristics'!A:A,MATCH($C1671,'Policy Characteristics'!$C:$C,0)))</f>
        <v>Cross-Sector</v>
      </c>
      <c r="B1671" s="375" t="str">
        <f>IF(ISBLANK(INDEX('Policy Characteristics'!B:B,MATCH($C1671,'Policy Characteristics'!$C:$C,0))),"",INDEX('Policy Characteristics'!B:B,MATCH($C1671,'Policy Characteristics'!$C:$C,0)))</f>
        <v>Exempt Process Emissions from C Tax</v>
      </c>
      <c r="C1671" s="363" t="str">
        <f>C$1670</f>
        <v>BEPEfCT Boolean Exempt Process Emissions from Carbon Tax</v>
      </c>
      <c r="D1671" s="255" t="s">
        <v>847</v>
      </c>
      <c r="E1671" s="255"/>
      <c r="F1671" t="s">
        <v>848</v>
      </c>
      <c r="G1671" s="255"/>
      <c r="H1671" s="18">
        <v>1629</v>
      </c>
      <c r="I1671" s="376" t="s">
        <v>731</v>
      </c>
      <c r="J1671" s="377" t="str">
        <f>IF(ISBLANK(INDEX('Policy Characteristics'!D:D,MATCH($C1671,'Policy Characteristics'!$C:$C,0))),"",INDEX('Policy Characteristics'!D:D,MATCH($C1671,'Policy Characteristics'!$C:$C,0)))</f>
        <v/>
      </c>
      <c r="K1671" s="363" t="str">
        <f>IF(ISBLANK(INDEX('Policy Characteristics'!E:E,MATCH($C1671,'Policy Characteristics'!$C:$C,0))),"",INDEX('Policy Characteristics'!E:E,MATCH($C1671,'Policy Characteristics'!$C:$C,0)))</f>
        <v>cross toggle whether carbon tax affects process emissions</v>
      </c>
      <c r="L1671" s="363">
        <f>IF(ISBLANK(INDEX('Policy Characteristics'!F:F,MATCH($C1671,'Policy Characteristics'!$C:$C,0))),"",INDEX('Policy Characteristics'!F:F,MATCH($C1671,'Policy Characteristics'!$C:$C,0)))</f>
        <v>0</v>
      </c>
      <c r="M1671" s="363">
        <f>IF(ISBLANK(INDEX('Policy Characteristics'!G:G,MATCH($C1671,'Policy Characteristics'!$C:$C,0))),"",INDEX('Policy Characteristics'!G:G,MATCH($C1671,'Policy Characteristics'!$C:$C,0)))</f>
        <v>1</v>
      </c>
      <c r="N1671" s="363">
        <f>IF(ISBLANK(INDEX('Policy Characteristics'!H:H,MATCH($C1671,'Policy Characteristics'!$C:$C,0))),"",INDEX('Policy Characteristics'!H:H,MATCH($C1671,'Policy Characteristics'!$C:$C,0)))</f>
        <v>1</v>
      </c>
      <c r="O1671" s="363" t="str">
        <f>IF(ISBLANK(INDEX('Policy Characteristics'!I:I,MATCH($C1671,'Policy Characteristics'!$C:$C,0))),"",INDEX('Policy Characteristics'!I:I,MATCH($C1671,'Policy Characteristics'!$C:$C,0)))</f>
        <v>on/off</v>
      </c>
      <c r="P1671" s="363"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63" t="str">
        <f>IF(ISBLANK(INDEX('Policy Characteristics'!K:K,MATCH($C1671,'Policy Characteristics'!$C:$C,0))),"",INDEX('Policy Characteristics'!K:K,MATCH($C1671,'Policy Characteristics'!$C:$C,0)))</f>
        <v>fuels.html#carbon-tax</v>
      </c>
      <c r="R1671" s="363" t="str">
        <f>IF(ISBLANK(INDEX('Policy Characteristics'!L:L,MATCH($C1671,'Policy Characteristics'!$C:$C,0))),"",INDEX('Policy Characteristics'!L:L,MATCH($C1671,'Policy Characteristics'!$C:$C,0)))</f>
        <v>carbon-tax.html</v>
      </c>
    </row>
    <row r="1672" spans="1:18" ht="19.95" customHeight="1">
      <c r="A1672" s="363" t="str">
        <f>IF(ISBLANK(INDEX('Policy Characteristics'!A:A,MATCH($C1672,'Policy Characteristics'!$C:$C,0))),"",INDEX('Policy Characteristics'!A:A,MATCH($C1672,'Policy Characteristics'!$C:$C,0)))</f>
        <v>Cross-Sector</v>
      </c>
      <c r="B1672" s="375" t="str">
        <f>IF(ISBLANK(INDEX('Policy Characteristics'!B:B,MATCH($C1672,'Policy Characteristics'!$C:$C,0))),"",INDEX('Policy Characteristics'!B:B,MATCH($C1672,'Policy Characteristics'!$C:$C,0)))</f>
        <v>Exempt Process Emissions from C Tax</v>
      </c>
      <c r="C1672" s="363" t="str">
        <f t="shared" ref="C1672:C1694" si="64">C$1670</f>
        <v>BEPEfCT Boolean Exempt Process Emissions from Carbon Tax</v>
      </c>
      <c r="D1672" s="255" t="s">
        <v>849</v>
      </c>
      <c r="E1672" s="255"/>
      <c r="F1672" t="s">
        <v>850</v>
      </c>
      <c r="G1672" s="255"/>
      <c r="H1672" s="18">
        <v>1630</v>
      </c>
      <c r="I1672" s="376" t="s">
        <v>731</v>
      </c>
      <c r="J1672" s="377" t="str">
        <f>IF(ISBLANK(INDEX('Policy Characteristics'!D:D,MATCH($C1672,'Policy Characteristics'!$C:$C,0))),"",INDEX('Policy Characteristics'!D:D,MATCH($C1672,'Policy Characteristics'!$C:$C,0)))</f>
        <v/>
      </c>
      <c r="K1672" s="363" t="str">
        <f>IF(ISBLANK(INDEX('Policy Characteristics'!E:E,MATCH($C1672,'Policy Characteristics'!$C:$C,0))),"",INDEX('Policy Characteristics'!E:E,MATCH($C1672,'Policy Characteristics'!$C:$C,0)))</f>
        <v>cross toggle whether carbon tax affects process emissions</v>
      </c>
      <c r="L1672" s="363">
        <f>IF(ISBLANK(INDEX('Policy Characteristics'!F:F,MATCH($C1672,'Policy Characteristics'!$C:$C,0))),"",INDEX('Policy Characteristics'!F:F,MATCH($C1672,'Policy Characteristics'!$C:$C,0)))</f>
        <v>0</v>
      </c>
      <c r="M1672" s="363">
        <f>IF(ISBLANK(INDEX('Policy Characteristics'!G:G,MATCH($C1672,'Policy Characteristics'!$C:$C,0))),"",INDEX('Policy Characteristics'!G:G,MATCH($C1672,'Policy Characteristics'!$C:$C,0)))</f>
        <v>1</v>
      </c>
      <c r="N1672" s="363">
        <f>IF(ISBLANK(INDEX('Policy Characteristics'!H:H,MATCH($C1672,'Policy Characteristics'!$C:$C,0))),"",INDEX('Policy Characteristics'!H:H,MATCH($C1672,'Policy Characteristics'!$C:$C,0)))</f>
        <v>1</v>
      </c>
      <c r="O1672" s="363" t="str">
        <f>IF(ISBLANK(INDEX('Policy Characteristics'!I:I,MATCH($C1672,'Policy Characteristics'!$C:$C,0))),"",INDEX('Policy Characteristics'!I:I,MATCH($C1672,'Policy Characteristics'!$C:$C,0)))</f>
        <v>on/off</v>
      </c>
      <c r="P1672" s="363"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63" t="str">
        <f>IF(ISBLANK(INDEX('Policy Characteristics'!K:K,MATCH($C1672,'Policy Characteristics'!$C:$C,0))),"",INDEX('Policy Characteristics'!K:K,MATCH($C1672,'Policy Characteristics'!$C:$C,0)))</f>
        <v>fuels.html#carbon-tax</v>
      </c>
      <c r="R1672" s="363" t="str">
        <f>IF(ISBLANK(INDEX('Policy Characteristics'!L:L,MATCH($C1672,'Policy Characteristics'!$C:$C,0))),"",INDEX('Policy Characteristics'!L:L,MATCH($C1672,'Policy Characteristics'!$C:$C,0)))</f>
        <v>carbon-tax.html</v>
      </c>
    </row>
    <row r="1673" spans="1:18" ht="19.95" customHeight="1">
      <c r="A1673" s="363" t="str">
        <f>IF(ISBLANK(INDEX('Policy Characteristics'!A:A,MATCH($C1673,'Policy Characteristics'!$C:$C,0))),"",INDEX('Policy Characteristics'!A:A,MATCH($C1673,'Policy Characteristics'!$C:$C,0)))</f>
        <v>Cross-Sector</v>
      </c>
      <c r="B1673" s="375" t="str">
        <f>IF(ISBLANK(INDEX('Policy Characteristics'!B:B,MATCH($C1673,'Policy Characteristics'!$C:$C,0))),"",INDEX('Policy Characteristics'!B:B,MATCH($C1673,'Policy Characteristics'!$C:$C,0)))</f>
        <v>Exempt Process Emissions from C Tax</v>
      </c>
      <c r="C1673" s="363" t="str">
        <f t="shared" si="64"/>
        <v>BEPEfCT Boolean Exempt Process Emissions from Carbon Tax</v>
      </c>
      <c r="D1673" s="255" t="s">
        <v>851</v>
      </c>
      <c r="E1673" s="255"/>
      <c r="F1673" t="s">
        <v>852</v>
      </c>
      <c r="G1673" s="255"/>
      <c r="H1673" s="18">
        <v>1631</v>
      </c>
      <c r="I1673" s="376" t="s">
        <v>741</v>
      </c>
      <c r="J1673" s="377" t="str">
        <f>IF(ISBLANK(INDEX('Policy Characteristics'!D:D,MATCH($C1673,'Policy Characteristics'!$C:$C,0))),"",INDEX('Policy Characteristics'!D:D,MATCH($C1673,'Policy Characteristics'!$C:$C,0)))</f>
        <v/>
      </c>
      <c r="K1673" s="363" t="str">
        <f>IF(ISBLANK(INDEX('Policy Characteristics'!E:E,MATCH($C1673,'Policy Characteristics'!$C:$C,0))),"",INDEX('Policy Characteristics'!E:E,MATCH($C1673,'Policy Characteristics'!$C:$C,0)))</f>
        <v>cross toggle whether carbon tax affects process emissions</v>
      </c>
      <c r="L1673" s="363">
        <f>IF(ISBLANK(INDEX('Policy Characteristics'!F:F,MATCH($C1673,'Policy Characteristics'!$C:$C,0))),"",INDEX('Policy Characteristics'!F:F,MATCH($C1673,'Policy Characteristics'!$C:$C,0)))</f>
        <v>0</v>
      </c>
      <c r="M1673" s="363">
        <f>IF(ISBLANK(INDEX('Policy Characteristics'!G:G,MATCH($C1673,'Policy Characteristics'!$C:$C,0))),"",INDEX('Policy Characteristics'!G:G,MATCH($C1673,'Policy Characteristics'!$C:$C,0)))</f>
        <v>1</v>
      </c>
      <c r="N1673" s="363">
        <f>IF(ISBLANK(INDEX('Policy Characteristics'!H:H,MATCH($C1673,'Policy Characteristics'!$C:$C,0))),"",INDEX('Policy Characteristics'!H:H,MATCH($C1673,'Policy Characteristics'!$C:$C,0)))</f>
        <v>1</v>
      </c>
      <c r="O1673" s="363" t="str">
        <f>IF(ISBLANK(INDEX('Policy Characteristics'!I:I,MATCH($C1673,'Policy Characteristics'!$C:$C,0))),"",INDEX('Policy Characteristics'!I:I,MATCH($C1673,'Policy Characteristics'!$C:$C,0)))</f>
        <v>on/off</v>
      </c>
      <c r="P1673" s="363"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63" t="str">
        <f>IF(ISBLANK(INDEX('Policy Characteristics'!K:K,MATCH($C1673,'Policy Characteristics'!$C:$C,0))),"",INDEX('Policy Characteristics'!K:K,MATCH($C1673,'Policy Characteristics'!$C:$C,0)))</f>
        <v>fuels.html#carbon-tax</v>
      </c>
      <c r="R1673" s="363" t="str">
        <f>IF(ISBLANK(INDEX('Policy Characteristics'!L:L,MATCH($C1673,'Policy Characteristics'!$C:$C,0))),"",INDEX('Policy Characteristics'!L:L,MATCH($C1673,'Policy Characteristics'!$C:$C,0)))</f>
        <v>carbon-tax.html</v>
      </c>
    </row>
    <row r="1674" spans="1:18" ht="19.95" customHeight="1">
      <c r="A1674" s="363" t="str">
        <f>IF(ISBLANK(INDEX('Policy Characteristics'!A:A,MATCH($C1674,'Policy Characteristics'!$C:$C,0))),"",INDEX('Policy Characteristics'!A:A,MATCH($C1674,'Policy Characteristics'!$C:$C,0)))</f>
        <v>Cross-Sector</v>
      </c>
      <c r="B1674" s="375" t="str">
        <f>IF(ISBLANK(INDEX('Policy Characteristics'!B:B,MATCH($C1674,'Policy Characteristics'!$C:$C,0))),"",INDEX('Policy Characteristics'!B:B,MATCH($C1674,'Policy Characteristics'!$C:$C,0)))</f>
        <v>Exempt Process Emissions from C Tax</v>
      </c>
      <c r="C1674" s="363" t="str">
        <f t="shared" si="64"/>
        <v>BEPEfCT Boolean Exempt Process Emissions from Carbon Tax</v>
      </c>
      <c r="D1674" s="255" t="s">
        <v>853</v>
      </c>
      <c r="E1674" s="255"/>
      <c r="F1674" t="s">
        <v>854</v>
      </c>
      <c r="G1674" s="255"/>
      <c r="H1674" s="18">
        <v>1632</v>
      </c>
      <c r="I1674" s="376" t="s">
        <v>741</v>
      </c>
      <c r="J1674" s="377" t="str">
        <f>IF(ISBLANK(INDEX('Policy Characteristics'!D:D,MATCH($C1674,'Policy Characteristics'!$C:$C,0))),"",INDEX('Policy Characteristics'!D:D,MATCH($C1674,'Policy Characteristics'!$C:$C,0)))</f>
        <v/>
      </c>
      <c r="K1674" s="363" t="str">
        <f>IF(ISBLANK(INDEX('Policy Characteristics'!E:E,MATCH($C1674,'Policy Characteristics'!$C:$C,0))),"",INDEX('Policy Characteristics'!E:E,MATCH($C1674,'Policy Characteristics'!$C:$C,0)))</f>
        <v>cross toggle whether carbon tax affects process emissions</v>
      </c>
      <c r="L1674" s="363">
        <f>IF(ISBLANK(INDEX('Policy Characteristics'!F:F,MATCH($C1674,'Policy Characteristics'!$C:$C,0))),"",INDEX('Policy Characteristics'!F:F,MATCH($C1674,'Policy Characteristics'!$C:$C,0)))</f>
        <v>0</v>
      </c>
      <c r="M1674" s="363">
        <f>IF(ISBLANK(INDEX('Policy Characteristics'!G:G,MATCH($C1674,'Policy Characteristics'!$C:$C,0))),"",INDEX('Policy Characteristics'!G:G,MATCH($C1674,'Policy Characteristics'!$C:$C,0)))</f>
        <v>1</v>
      </c>
      <c r="N1674" s="363">
        <f>IF(ISBLANK(INDEX('Policy Characteristics'!H:H,MATCH($C1674,'Policy Characteristics'!$C:$C,0))),"",INDEX('Policy Characteristics'!H:H,MATCH($C1674,'Policy Characteristics'!$C:$C,0)))</f>
        <v>1</v>
      </c>
      <c r="O1674" s="363" t="str">
        <f>IF(ISBLANK(INDEX('Policy Characteristics'!I:I,MATCH($C1674,'Policy Characteristics'!$C:$C,0))),"",INDEX('Policy Characteristics'!I:I,MATCH($C1674,'Policy Characteristics'!$C:$C,0)))</f>
        <v>on/off</v>
      </c>
      <c r="P1674" s="363"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63" t="str">
        <f>IF(ISBLANK(INDEX('Policy Characteristics'!K:K,MATCH($C1674,'Policy Characteristics'!$C:$C,0))),"",INDEX('Policy Characteristics'!K:K,MATCH($C1674,'Policy Characteristics'!$C:$C,0)))</f>
        <v>fuels.html#carbon-tax</v>
      </c>
      <c r="R1674" s="363" t="str">
        <f>IF(ISBLANK(INDEX('Policy Characteristics'!L:L,MATCH($C1674,'Policy Characteristics'!$C:$C,0))),"",INDEX('Policy Characteristics'!L:L,MATCH($C1674,'Policy Characteristics'!$C:$C,0)))</f>
        <v>carbon-tax.html</v>
      </c>
    </row>
    <row r="1675" spans="1:18" ht="19.95" customHeight="1">
      <c r="A1675" s="363" t="str">
        <f>IF(ISBLANK(INDEX('Policy Characteristics'!A:A,MATCH($C1675,'Policy Characteristics'!$C:$C,0))),"",INDEX('Policy Characteristics'!A:A,MATCH($C1675,'Policy Characteristics'!$C:$C,0)))</f>
        <v>Cross-Sector</v>
      </c>
      <c r="B1675" s="375" t="str">
        <f>IF(ISBLANK(INDEX('Policy Characteristics'!B:B,MATCH($C1675,'Policy Characteristics'!$C:$C,0))),"",INDEX('Policy Characteristics'!B:B,MATCH($C1675,'Policy Characteristics'!$C:$C,0)))</f>
        <v>Exempt Process Emissions from C Tax</v>
      </c>
      <c r="C1675" s="363" t="str">
        <f t="shared" si="64"/>
        <v>BEPEfCT Boolean Exempt Process Emissions from Carbon Tax</v>
      </c>
      <c r="D1675" s="255" t="s">
        <v>855</v>
      </c>
      <c r="E1675" s="255"/>
      <c r="F1675" t="s">
        <v>856</v>
      </c>
      <c r="G1675" s="255"/>
      <c r="H1675" s="18">
        <v>1633</v>
      </c>
      <c r="I1675" s="376" t="s">
        <v>741</v>
      </c>
      <c r="J1675" s="377" t="str">
        <f>IF(ISBLANK(INDEX('Policy Characteristics'!D:D,MATCH($C1675,'Policy Characteristics'!$C:$C,0))),"",INDEX('Policy Characteristics'!D:D,MATCH($C1675,'Policy Characteristics'!$C:$C,0)))</f>
        <v/>
      </c>
      <c r="K1675" s="363" t="str">
        <f>IF(ISBLANK(INDEX('Policy Characteristics'!E:E,MATCH($C1675,'Policy Characteristics'!$C:$C,0))),"",INDEX('Policy Characteristics'!E:E,MATCH($C1675,'Policy Characteristics'!$C:$C,0)))</f>
        <v>cross toggle whether carbon tax affects process emissions</v>
      </c>
      <c r="L1675" s="363">
        <f>IF(ISBLANK(INDEX('Policy Characteristics'!F:F,MATCH($C1675,'Policy Characteristics'!$C:$C,0))),"",INDEX('Policy Characteristics'!F:F,MATCH($C1675,'Policy Characteristics'!$C:$C,0)))</f>
        <v>0</v>
      </c>
      <c r="M1675" s="363">
        <f>IF(ISBLANK(INDEX('Policy Characteristics'!G:G,MATCH($C1675,'Policy Characteristics'!$C:$C,0))),"",INDEX('Policy Characteristics'!G:G,MATCH($C1675,'Policy Characteristics'!$C:$C,0)))</f>
        <v>1</v>
      </c>
      <c r="N1675" s="363">
        <f>IF(ISBLANK(INDEX('Policy Characteristics'!H:H,MATCH($C1675,'Policy Characteristics'!$C:$C,0))),"",INDEX('Policy Characteristics'!H:H,MATCH($C1675,'Policy Characteristics'!$C:$C,0)))</f>
        <v>1</v>
      </c>
      <c r="O1675" s="363" t="str">
        <f>IF(ISBLANK(INDEX('Policy Characteristics'!I:I,MATCH($C1675,'Policy Characteristics'!$C:$C,0))),"",INDEX('Policy Characteristics'!I:I,MATCH($C1675,'Policy Characteristics'!$C:$C,0)))</f>
        <v>on/off</v>
      </c>
      <c r="P1675" s="363"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63" t="str">
        <f>IF(ISBLANK(INDEX('Policy Characteristics'!K:K,MATCH($C1675,'Policy Characteristics'!$C:$C,0))),"",INDEX('Policy Characteristics'!K:K,MATCH($C1675,'Policy Characteristics'!$C:$C,0)))</f>
        <v>fuels.html#carbon-tax</v>
      </c>
      <c r="R1675" s="363" t="str">
        <f>IF(ISBLANK(INDEX('Policy Characteristics'!L:L,MATCH($C1675,'Policy Characteristics'!$C:$C,0))),"",INDEX('Policy Characteristics'!L:L,MATCH($C1675,'Policy Characteristics'!$C:$C,0)))</f>
        <v>carbon-tax.html</v>
      </c>
    </row>
    <row r="1676" spans="1:18" ht="19.95" customHeight="1">
      <c r="A1676" s="363" t="str">
        <f>IF(ISBLANK(INDEX('Policy Characteristics'!A:A,MATCH($C1676,'Policy Characteristics'!$C:$C,0))),"",INDEX('Policy Characteristics'!A:A,MATCH($C1676,'Policy Characteristics'!$C:$C,0)))</f>
        <v>Cross-Sector</v>
      </c>
      <c r="B1676" s="375" t="str">
        <f>IF(ISBLANK(INDEX('Policy Characteristics'!B:B,MATCH($C1676,'Policy Characteristics'!$C:$C,0))),"",INDEX('Policy Characteristics'!B:B,MATCH($C1676,'Policy Characteristics'!$C:$C,0)))</f>
        <v>Exempt Process Emissions from C Tax</v>
      </c>
      <c r="C1676" s="363" t="str">
        <f t="shared" si="64"/>
        <v>BEPEfCT Boolean Exempt Process Emissions from Carbon Tax</v>
      </c>
      <c r="D1676" s="255" t="s">
        <v>857</v>
      </c>
      <c r="E1676" s="255"/>
      <c r="F1676" t="s">
        <v>858</v>
      </c>
      <c r="G1676" s="255"/>
      <c r="H1676" s="18">
        <v>1634</v>
      </c>
      <c r="I1676" s="376" t="s">
        <v>741</v>
      </c>
      <c r="J1676" s="377" t="str">
        <f>IF(ISBLANK(INDEX('Policy Characteristics'!D:D,MATCH($C1676,'Policy Characteristics'!$C:$C,0))),"",INDEX('Policy Characteristics'!D:D,MATCH($C1676,'Policy Characteristics'!$C:$C,0)))</f>
        <v/>
      </c>
      <c r="K1676" s="363" t="str">
        <f>IF(ISBLANK(INDEX('Policy Characteristics'!E:E,MATCH($C1676,'Policy Characteristics'!$C:$C,0))),"",INDEX('Policy Characteristics'!E:E,MATCH($C1676,'Policy Characteristics'!$C:$C,0)))</f>
        <v>cross toggle whether carbon tax affects process emissions</v>
      </c>
      <c r="L1676" s="363">
        <f>IF(ISBLANK(INDEX('Policy Characteristics'!F:F,MATCH($C1676,'Policy Characteristics'!$C:$C,0))),"",INDEX('Policy Characteristics'!F:F,MATCH($C1676,'Policy Characteristics'!$C:$C,0)))</f>
        <v>0</v>
      </c>
      <c r="M1676" s="363">
        <f>IF(ISBLANK(INDEX('Policy Characteristics'!G:G,MATCH($C1676,'Policy Characteristics'!$C:$C,0))),"",INDEX('Policy Characteristics'!G:G,MATCH($C1676,'Policy Characteristics'!$C:$C,0)))</f>
        <v>1</v>
      </c>
      <c r="N1676" s="363">
        <f>IF(ISBLANK(INDEX('Policy Characteristics'!H:H,MATCH($C1676,'Policy Characteristics'!$C:$C,0))),"",INDEX('Policy Characteristics'!H:H,MATCH($C1676,'Policy Characteristics'!$C:$C,0)))</f>
        <v>1</v>
      </c>
      <c r="O1676" s="363" t="str">
        <f>IF(ISBLANK(INDEX('Policy Characteristics'!I:I,MATCH($C1676,'Policy Characteristics'!$C:$C,0))),"",INDEX('Policy Characteristics'!I:I,MATCH($C1676,'Policy Characteristics'!$C:$C,0)))</f>
        <v>on/off</v>
      </c>
      <c r="P1676" s="363"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63" t="str">
        <f>IF(ISBLANK(INDEX('Policy Characteristics'!K:K,MATCH($C1676,'Policy Characteristics'!$C:$C,0))),"",INDEX('Policy Characteristics'!K:K,MATCH($C1676,'Policy Characteristics'!$C:$C,0)))</f>
        <v>fuels.html#carbon-tax</v>
      </c>
      <c r="R1676" s="363" t="str">
        <f>IF(ISBLANK(INDEX('Policy Characteristics'!L:L,MATCH($C1676,'Policy Characteristics'!$C:$C,0))),"",INDEX('Policy Characteristics'!L:L,MATCH($C1676,'Policy Characteristics'!$C:$C,0)))</f>
        <v>carbon-tax.html</v>
      </c>
    </row>
    <row r="1677" spans="1:18" ht="19.95" customHeight="1">
      <c r="A1677" s="363" t="str">
        <f>IF(ISBLANK(INDEX('Policy Characteristics'!A:A,MATCH($C1677,'Policy Characteristics'!$C:$C,0))),"",INDEX('Policy Characteristics'!A:A,MATCH($C1677,'Policy Characteristics'!$C:$C,0)))</f>
        <v>Cross-Sector</v>
      </c>
      <c r="B1677" s="375" t="str">
        <f>IF(ISBLANK(INDEX('Policy Characteristics'!B:B,MATCH($C1677,'Policy Characteristics'!$C:$C,0))),"",INDEX('Policy Characteristics'!B:B,MATCH($C1677,'Policy Characteristics'!$C:$C,0)))</f>
        <v>Exempt Process Emissions from C Tax</v>
      </c>
      <c r="C1677" s="363" t="str">
        <f t="shared" si="64"/>
        <v>BEPEfCT Boolean Exempt Process Emissions from Carbon Tax</v>
      </c>
      <c r="D1677" s="255" t="s">
        <v>859</v>
      </c>
      <c r="E1677" s="255"/>
      <c r="F1677" t="s">
        <v>860</v>
      </c>
      <c r="G1677" s="255"/>
      <c r="H1677" s="18">
        <v>1635</v>
      </c>
      <c r="I1677" s="376" t="s">
        <v>741</v>
      </c>
      <c r="J1677" s="377" t="str">
        <f>IF(ISBLANK(INDEX('Policy Characteristics'!D:D,MATCH($C1677,'Policy Characteristics'!$C:$C,0))),"",INDEX('Policy Characteristics'!D:D,MATCH($C1677,'Policy Characteristics'!$C:$C,0)))</f>
        <v/>
      </c>
      <c r="K1677" s="363" t="str">
        <f>IF(ISBLANK(INDEX('Policy Characteristics'!E:E,MATCH($C1677,'Policy Characteristics'!$C:$C,0))),"",INDEX('Policy Characteristics'!E:E,MATCH($C1677,'Policy Characteristics'!$C:$C,0)))</f>
        <v>cross toggle whether carbon tax affects process emissions</v>
      </c>
      <c r="L1677" s="363">
        <f>IF(ISBLANK(INDEX('Policy Characteristics'!F:F,MATCH($C1677,'Policy Characteristics'!$C:$C,0))),"",INDEX('Policy Characteristics'!F:F,MATCH($C1677,'Policy Characteristics'!$C:$C,0)))</f>
        <v>0</v>
      </c>
      <c r="M1677" s="363">
        <f>IF(ISBLANK(INDEX('Policy Characteristics'!G:G,MATCH($C1677,'Policy Characteristics'!$C:$C,0))),"",INDEX('Policy Characteristics'!G:G,MATCH($C1677,'Policy Characteristics'!$C:$C,0)))</f>
        <v>1</v>
      </c>
      <c r="N1677" s="363">
        <f>IF(ISBLANK(INDEX('Policy Characteristics'!H:H,MATCH($C1677,'Policy Characteristics'!$C:$C,0))),"",INDEX('Policy Characteristics'!H:H,MATCH($C1677,'Policy Characteristics'!$C:$C,0)))</f>
        <v>1</v>
      </c>
      <c r="O1677" s="363" t="str">
        <f>IF(ISBLANK(INDEX('Policy Characteristics'!I:I,MATCH($C1677,'Policy Characteristics'!$C:$C,0))),"",INDEX('Policy Characteristics'!I:I,MATCH($C1677,'Policy Characteristics'!$C:$C,0)))</f>
        <v>on/off</v>
      </c>
      <c r="P1677" s="363"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63" t="str">
        <f>IF(ISBLANK(INDEX('Policy Characteristics'!K:K,MATCH($C1677,'Policy Characteristics'!$C:$C,0))),"",INDEX('Policy Characteristics'!K:K,MATCH($C1677,'Policy Characteristics'!$C:$C,0)))</f>
        <v>fuels.html#carbon-tax</v>
      </c>
      <c r="R1677" s="363" t="str">
        <f>IF(ISBLANK(INDEX('Policy Characteristics'!L:L,MATCH($C1677,'Policy Characteristics'!$C:$C,0))),"",INDEX('Policy Characteristics'!L:L,MATCH($C1677,'Policy Characteristics'!$C:$C,0)))</f>
        <v>carbon-tax.html</v>
      </c>
    </row>
    <row r="1678" spans="1:18" ht="19.95" customHeight="1">
      <c r="A1678" s="363" t="str">
        <f>IF(ISBLANK(INDEX('Policy Characteristics'!A:A,MATCH($C1678,'Policy Characteristics'!$C:$C,0))),"",INDEX('Policy Characteristics'!A:A,MATCH($C1678,'Policy Characteristics'!$C:$C,0)))</f>
        <v>Cross-Sector</v>
      </c>
      <c r="B1678" s="375" t="str">
        <f>IF(ISBLANK(INDEX('Policy Characteristics'!B:B,MATCH($C1678,'Policy Characteristics'!$C:$C,0))),"",INDEX('Policy Characteristics'!B:B,MATCH($C1678,'Policy Characteristics'!$C:$C,0)))</f>
        <v>Exempt Process Emissions from C Tax</v>
      </c>
      <c r="C1678" s="363" t="str">
        <f t="shared" si="64"/>
        <v>BEPEfCT Boolean Exempt Process Emissions from Carbon Tax</v>
      </c>
      <c r="D1678" s="255" t="s">
        <v>861</v>
      </c>
      <c r="E1678" s="255"/>
      <c r="F1678" t="s">
        <v>862</v>
      </c>
      <c r="G1678" s="255"/>
      <c r="H1678" s="18">
        <v>1636</v>
      </c>
      <c r="I1678" s="376" t="s">
        <v>741</v>
      </c>
      <c r="J1678" s="377" t="str">
        <f>IF(ISBLANK(INDEX('Policy Characteristics'!D:D,MATCH($C1678,'Policy Characteristics'!$C:$C,0))),"",INDEX('Policy Characteristics'!D:D,MATCH($C1678,'Policy Characteristics'!$C:$C,0)))</f>
        <v/>
      </c>
      <c r="K1678" s="363" t="str">
        <f>IF(ISBLANK(INDEX('Policy Characteristics'!E:E,MATCH($C1678,'Policy Characteristics'!$C:$C,0))),"",INDEX('Policy Characteristics'!E:E,MATCH($C1678,'Policy Characteristics'!$C:$C,0)))</f>
        <v>cross toggle whether carbon tax affects process emissions</v>
      </c>
      <c r="L1678" s="363">
        <f>IF(ISBLANK(INDEX('Policy Characteristics'!F:F,MATCH($C1678,'Policy Characteristics'!$C:$C,0))),"",INDEX('Policy Characteristics'!F:F,MATCH($C1678,'Policy Characteristics'!$C:$C,0)))</f>
        <v>0</v>
      </c>
      <c r="M1678" s="363">
        <f>IF(ISBLANK(INDEX('Policy Characteristics'!G:G,MATCH($C1678,'Policy Characteristics'!$C:$C,0))),"",INDEX('Policy Characteristics'!G:G,MATCH($C1678,'Policy Characteristics'!$C:$C,0)))</f>
        <v>1</v>
      </c>
      <c r="N1678" s="363">
        <f>IF(ISBLANK(INDEX('Policy Characteristics'!H:H,MATCH($C1678,'Policy Characteristics'!$C:$C,0))),"",INDEX('Policy Characteristics'!H:H,MATCH($C1678,'Policy Characteristics'!$C:$C,0)))</f>
        <v>1</v>
      </c>
      <c r="O1678" s="363" t="str">
        <f>IF(ISBLANK(INDEX('Policy Characteristics'!I:I,MATCH($C1678,'Policy Characteristics'!$C:$C,0))),"",INDEX('Policy Characteristics'!I:I,MATCH($C1678,'Policy Characteristics'!$C:$C,0)))</f>
        <v>on/off</v>
      </c>
      <c r="P1678" s="363"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63" t="str">
        <f>IF(ISBLANK(INDEX('Policy Characteristics'!K:K,MATCH($C1678,'Policy Characteristics'!$C:$C,0))),"",INDEX('Policy Characteristics'!K:K,MATCH($C1678,'Policy Characteristics'!$C:$C,0)))</f>
        <v>fuels.html#carbon-tax</v>
      </c>
      <c r="R1678" s="363" t="str">
        <f>IF(ISBLANK(INDEX('Policy Characteristics'!L:L,MATCH($C1678,'Policy Characteristics'!$C:$C,0))),"",INDEX('Policy Characteristics'!L:L,MATCH($C1678,'Policy Characteristics'!$C:$C,0)))</f>
        <v>carbon-tax.html</v>
      </c>
    </row>
    <row r="1679" spans="1:18" ht="19.95" customHeight="1">
      <c r="A1679" s="363" t="str">
        <f>IF(ISBLANK(INDEX('Policy Characteristics'!A:A,MATCH($C1679,'Policy Characteristics'!$C:$C,0))),"",INDEX('Policy Characteristics'!A:A,MATCH($C1679,'Policy Characteristics'!$C:$C,0)))</f>
        <v>Cross-Sector</v>
      </c>
      <c r="B1679" s="375" t="str">
        <f>IF(ISBLANK(INDEX('Policy Characteristics'!B:B,MATCH($C1679,'Policy Characteristics'!$C:$C,0))),"",INDEX('Policy Characteristics'!B:B,MATCH($C1679,'Policy Characteristics'!$C:$C,0)))</f>
        <v>Exempt Process Emissions from C Tax</v>
      </c>
      <c r="C1679" s="363" t="str">
        <f t="shared" si="64"/>
        <v>BEPEfCT Boolean Exempt Process Emissions from Carbon Tax</v>
      </c>
      <c r="D1679" s="255" t="s">
        <v>863</v>
      </c>
      <c r="E1679" s="255"/>
      <c r="F1679" t="s">
        <v>864</v>
      </c>
      <c r="G1679" s="255"/>
      <c r="H1679" s="18">
        <v>1637</v>
      </c>
      <c r="I1679" s="376" t="s">
        <v>731</v>
      </c>
      <c r="J1679" s="377" t="str">
        <f>IF(ISBLANK(INDEX('Policy Characteristics'!D:D,MATCH($C1679,'Policy Characteristics'!$C:$C,0))),"",INDEX('Policy Characteristics'!D:D,MATCH($C1679,'Policy Characteristics'!$C:$C,0)))</f>
        <v/>
      </c>
      <c r="K1679" s="363" t="str">
        <f>IF(ISBLANK(INDEX('Policy Characteristics'!E:E,MATCH($C1679,'Policy Characteristics'!$C:$C,0))),"",INDEX('Policy Characteristics'!E:E,MATCH($C1679,'Policy Characteristics'!$C:$C,0)))</f>
        <v>cross toggle whether carbon tax affects process emissions</v>
      </c>
      <c r="L1679" s="363">
        <f>IF(ISBLANK(INDEX('Policy Characteristics'!F:F,MATCH($C1679,'Policy Characteristics'!$C:$C,0))),"",INDEX('Policy Characteristics'!F:F,MATCH($C1679,'Policy Characteristics'!$C:$C,0)))</f>
        <v>0</v>
      </c>
      <c r="M1679" s="363">
        <f>IF(ISBLANK(INDEX('Policy Characteristics'!G:G,MATCH($C1679,'Policy Characteristics'!$C:$C,0))),"",INDEX('Policy Characteristics'!G:G,MATCH($C1679,'Policy Characteristics'!$C:$C,0)))</f>
        <v>1</v>
      </c>
      <c r="N1679" s="363">
        <f>IF(ISBLANK(INDEX('Policy Characteristics'!H:H,MATCH($C1679,'Policy Characteristics'!$C:$C,0))),"",INDEX('Policy Characteristics'!H:H,MATCH($C1679,'Policy Characteristics'!$C:$C,0)))</f>
        <v>1</v>
      </c>
      <c r="O1679" s="363" t="str">
        <f>IF(ISBLANK(INDEX('Policy Characteristics'!I:I,MATCH($C1679,'Policy Characteristics'!$C:$C,0))),"",INDEX('Policy Characteristics'!I:I,MATCH($C1679,'Policy Characteristics'!$C:$C,0)))</f>
        <v>on/off</v>
      </c>
      <c r="P1679" s="363"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63" t="str">
        <f>IF(ISBLANK(INDEX('Policy Characteristics'!K:K,MATCH($C1679,'Policy Characteristics'!$C:$C,0))),"",INDEX('Policy Characteristics'!K:K,MATCH($C1679,'Policy Characteristics'!$C:$C,0)))</f>
        <v>fuels.html#carbon-tax</v>
      </c>
      <c r="R1679" s="363" t="str">
        <f>IF(ISBLANK(INDEX('Policy Characteristics'!L:L,MATCH($C1679,'Policy Characteristics'!$C:$C,0))),"",INDEX('Policy Characteristics'!L:L,MATCH($C1679,'Policy Characteristics'!$C:$C,0)))</f>
        <v>carbon-tax.html</v>
      </c>
    </row>
    <row r="1680" spans="1:18" ht="19.95" customHeight="1">
      <c r="A1680" s="363" t="str">
        <f>IF(ISBLANK(INDEX('Policy Characteristics'!A:A,MATCH($C1680,'Policy Characteristics'!$C:$C,0))),"",INDEX('Policy Characteristics'!A:A,MATCH($C1680,'Policy Characteristics'!$C:$C,0)))</f>
        <v>Cross-Sector</v>
      </c>
      <c r="B1680" s="375" t="str">
        <f>IF(ISBLANK(INDEX('Policy Characteristics'!B:B,MATCH($C1680,'Policy Characteristics'!$C:$C,0))),"",INDEX('Policy Characteristics'!B:B,MATCH($C1680,'Policy Characteristics'!$C:$C,0)))</f>
        <v>Exempt Process Emissions from C Tax</v>
      </c>
      <c r="C1680" s="363" t="str">
        <f t="shared" si="64"/>
        <v>BEPEfCT Boolean Exempt Process Emissions from Carbon Tax</v>
      </c>
      <c r="D1680" s="255" t="s">
        <v>865</v>
      </c>
      <c r="E1680" s="255"/>
      <c r="F1680" t="s">
        <v>866</v>
      </c>
      <c r="G1680" s="255"/>
      <c r="H1680" s="18">
        <v>1638</v>
      </c>
      <c r="I1680" s="376" t="s">
        <v>741</v>
      </c>
      <c r="J1680" s="377" t="str">
        <f>IF(ISBLANK(INDEX('Policy Characteristics'!D:D,MATCH($C1680,'Policy Characteristics'!$C:$C,0))),"",INDEX('Policy Characteristics'!D:D,MATCH($C1680,'Policy Characteristics'!$C:$C,0)))</f>
        <v/>
      </c>
      <c r="K1680" s="363" t="str">
        <f>IF(ISBLANK(INDEX('Policy Characteristics'!E:E,MATCH($C1680,'Policy Characteristics'!$C:$C,0))),"",INDEX('Policy Characteristics'!E:E,MATCH($C1680,'Policy Characteristics'!$C:$C,0)))</f>
        <v>cross toggle whether carbon tax affects process emissions</v>
      </c>
      <c r="L1680" s="363">
        <f>IF(ISBLANK(INDEX('Policy Characteristics'!F:F,MATCH($C1680,'Policy Characteristics'!$C:$C,0))),"",INDEX('Policy Characteristics'!F:F,MATCH($C1680,'Policy Characteristics'!$C:$C,0)))</f>
        <v>0</v>
      </c>
      <c r="M1680" s="363">
        <f>IF(ISBLANK(INDEX('Policy Characteristics'!G:G,MATCH($C1680,'Policy Characteristics'!$C:$C,0))),"",INDEX('Policy Characteristics'!G:G,MATCH($C1680,'Policy Characteristics'!$C:$C,0)))</f>
        <v>1</v>
      </c>
      <c r="N1680" s="363">
        <f>IF(ISBLANK(INDEX('Policy Characteristics'!H:H,MATCH($C1680,'Policy Characteristics'!$C:$C,0))),"",INDEX('Policy Characteristics'!H:H,MATCH($C1680,'Policy Characteristics'!$C:$C,0)))</f>
        <v>1</v>
      </c>
      <c r="O1680" s="363" t="str">
        <f>IF(ISBLANK(INDEX('Policy Characteristics'!I:I,MATCH($C1680,'Policy Characteristics'!$C:$C,0))),"",INDEX('Policy Characteristics'!I:I,MATCH($C1680,'Policy Characteristics'!$C:$C,0)))</f>
        <v>on/off</v>
      </c>
      <c r="P1680" s="363"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63" t="str">
        <f>IF(ISBLANK(INDEX('Policy Characteristics'!K:K,MATCH($C1680,'Policy Characteristics'!$C:$C,0))),"",INDEX('Policy Characteristics'!K:K,MATCH($C1680,'Policy Characteristics'!$C:$C,0)))</f>
        <v>fuels.html#carbon-tax</v>
      </c>
      <c r="R1680" s="363" t="str">
        <f>IF(ISBLANK(INDEX('Policy Characteristics'!L:L,MATCH($C1680,'Policy Characteristics'!$C:$C,0))),"",INDEX('Policy Characteristics'!L:L,MATCH($C1680,'Policy Characteristics'!$C:$C,0)))</f>
        <v>carbon-tax.html</v>
      </c>
    </row>
    <row r="1681" spans="1:18" ht="19.95" customHeight="1">
      <c r="A1681" s="363" t="str">
        <f>IF(ISBLANK(INDEX('Policy Characteristics'!A:A,MATCH($C1681,'Policy Characteristics'!$C:$C,0))),"",INDEX('Policy Characteristics'!A:A,MATCH($C1681,'Policy Characteristics'!$C:$C,0)))</f>
        <v>Cross-Sector</v>
      </c>
      <c r="B1681" s="375" t="str">
        <f>IF(ISBLANK(INDEX('Policy Characteristics'!B:B,MATCH($C1681,'Policy Characteristics'!$C:$C,0))),"",INDEX('Policy Characteristics'!B:B,MATCH($C1681,'Policy Characteristics'!$C:$C,0)))</f>
        <v>Exempt Process Emissions from C Tax</v>
      </c>
      <c r="C1681" s="363" t="str">
        <f t="shared" si="64"/>
        <v>BEPEfCT Boolean Exempt Process Emissions from Carbon Tax</v>
      </c>
      <c r="D1681" s="255" t="s">
        <v>867</v>
      </c>
      <c r="E1681" s="255"/>
      <c r="F1681" t="s">
        <v>868</v>
      </c>
      <c r="G1681" s="255"/>
      <c r="H1681" s="18">
        <v>1639</v>
      </c>
      <c r="I1681" s="376" t="s">
        <v>741</v>
      </c>
      <c r="J1681" s="377" t="str">
        <f>IF(ISBLANK(INDEX('Policy Characteristics'!D:D,MATCH($C1681,'Policy Characteristics'!$C:$C,0))),"",INDEX('Policy Characteristics'!D:D,MATCH($C1681,'Policy Characteristics'!$C:$C,0)))</f>
        <v/>
      </c>
      <c r="K1681" s="363" t="str">
        <f>IF(ISBLANK(INDEX('Policy Characteristics'!E:E,MATCH($C1681,'Policy Characteristics'!$C:$C,0))),"",INDEX('Policy Characteristics'!E:E,MATCH($C1681,'Policy Characteristics'!$C:$C,0)))</f>
        <v>cross toggle whether carbon tax affects process emissions</v>
      </c>
      <c r="L1681" s="363">
        <f>IF(ISBLANK(INDEX('Policy Characteristics'!F:F,MATCH($C1681,'Policy Characteristics'!$C:$C,0))),"",INDEX('Policy Characteristics'!F:F,MATCH($C1681,'Policy Characteristics'!$C:$C,0)))</f>
        <v>0</v>
      </c>
      <c r="M1681" s="363">
        <f>IF(ISBLANK(INDEX('Policy Characteristics'!G:G,MATCH($C1681,'Policy Characteristics'!$C:$C,0))),"",INDEX('Policy Characteristics'!G:G,MATCH($C1681,'Policy Characteristics'!$C:$C,0)))</f>
        <v>1</v>
      </c>
      <c r="N1681" s="363">
        <f>IF(ISBLANK(INDEX('Policy Characteristics'!H:H,MATCH($C1681,'Policy Characteristics'!$C:$C,0))),"",INDEX('Policy Characteristics'!H:H,MATCH($C1681,'Policy Characteristics'!$C:$C,0)))</f>
        <v>1</v>
      </c>
      <c r="O1681" s="363" t="str">
        <f>IF(ISBLANK(INDEX('Policy Characteristics'!I:I,MATCH($C1681,'Policy Characteristics'!$C:$C,0))),"",INDEX('Policy Characteristics'!I:I,MATCH($C1681,'Policy Characteristics'!$C:$C,0)))</f>
        <v>on/off</v>
      </c>
      <c r="P1681" s="363"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63" t="str">
        <f>IF(ISBLANK(INDEX('Policy Characteristics'!K:K,MATCH($C1681,'Policy Characteristics'!$C:$C,0))),"",INDEX('Policy Characteristics'!K:K,MATCH($C1681,'Policy Characteristics'!$C:$C,0)))</f>
        <v>fuels.html#carbon-tax</v>
      </c>
      <c r="R1681" s="363" t="str">
        <f>IF(ISBLANK(INDEX('Policy Characteristics'!L:L,MATCH($C1681,'Policy Characteristics'!$C:$C,0))),"",INDEX('Policy Characteristics'!L:L,MATCH($C1681,'Policy Characteristics'!$C:$C,0)))</f>
        <v>carbon-tax.html</v>
      </c>
    </row>
    <row r="1682" spans="1:18" ht="19.95" customHeight="1">
      <c r="A1682" s="363" t="str">
        <f>IF(ISBLANK(INDEX('Policy Characteristics'!A:A,MATCH($C1682,'Policy Characteristics'!$C:$C,0))),"",INDEX('Policy Characteristics'!A:A,MATCH($C1682,'Policy Characteristics'!$C:$C,0)))</f>
        <v>Cross-Sector</v>
      </c>
      <c r="B1682" s="375" t="str">
        <f>IF(ISBLANK(INDEX('Policy Characteristics'!B:B,MATCH($C1682,'Policy Characteristics'!$C:$C,0))),"",INDEX('Policy Characteristics'!B:B,MATCH($C1682,'Policy Characteristics'!$C:$C,0)))</f>
        <v>Exempt Process Emissions from C Tax</v>
      </c>
      <c r="C1682" s="363" t="str">
        <f t="shared" si="64"/>
        <v>BEPEfCT Boolean Exempt Process Emissions from Carbon Tax</v>
      </c>
      <c r="D1682" s="255" t="s">
        <v>869</v>
      </c>
      <c r="E1682" s="255"/>
      <c r="F1682" t="s">
        <v>870</v>
      </c>
      <c r="G1682" s="255"/>
      <c r="H1682" s="18">
        <v>1640</v>
      </c>
      <c r="I1682" s="376" t="s">
        <v>741</v>
      </c>
      <c r="J1682" s="377" t="str">
        <f>IF(ISBLANK(INDEX('Policy Characteristics'!D:D,MATCH($C1682,'Policy Characteristics'!$C:$C,0))),"",INDEX('Policy Characteristics'!D:D,MATCH($C1682,'Policy Characteristics'!$C:$C,0)))</f>
        <v/>
      </c>
      <c r="K1682" s="363" t="str">
        <f>IF(ISBLANK(INDEX('Policy Characteristics'!E:E,MATCH($C1682,'Policy Characteristics'!$C:$C,0))),"",INDEX('Policy Characteristics'!E:E,MATCH($C1682,'Policy Characteristics'!$C:$C,0)))</f>
        <v>cross toggle whether carbon tax affects process emissions</v>
      </c>
      <c r="L1682" s="363">
        <f>IF(ISBLANK(INDEX('Policy Characteristics'!F:F,MATCH($C1682,'Policy Characteristics'!$C:$C,0))),"",INDEX('Policy Characteristics'!F:F,MATCH($C1682,'Policy Characteristics'!$C:$C,0)))</f>
        <v>0</v>
      </c>
      <c r="M1682" s="363">
        <f>IF(ISBLANK(INDEX('Policy Characteristics'!G:G,MATCH($C1682,'Policy Characteristics'!$C:$C,0))),"",INDEX('Policy Characteristics'!G:G,MATCH($C1682,'Policy Characteristics'!$C:$C,0)))</f>
        <v>1</v>
      </c>
      <c r="N1682" s="363">
        <f>IF(ISBLANK(INDEX('Policy Characteristics'!H:H,MATCH($C1682,'Policy Characteristics'!$C:$C,0))),"",INDEX('Policy Characteristics'!H:H,MATCH($C1682,'Policy Characteristics'!$C:$C,0)))</f>
        <v>1</v>
      </c>
      <c r="O1682" s="363" t="str">
        <f>IF(ISBLANK(INDEX('Policy Characteristics'!I:I,MATCH($C1682,'Policy Characteristics'!$C:$C,0))),"",INDEX('Policy Characteristics'!I:I,MATCH($C1682,'Policy Characteristics'!$C:$C,0)))</f>
        <v>on/off</v>
      </c>
      <c r="P1682" s="363"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63" t="str">
        <f>IF(ISBLANK(INDEX('Policy Characteristics'!K:K,MATCH($C1682,'Policy Characteristics'!$C:$C,0))),"",INDEX('Policy Characteristics'!K:K,MATCH($C1682,'Policy Characteristics'!$C:$C,0)))</f>
        <v>fuels.html#carbon-tax</v>
      </c>
      <c r="R1682" s="363" t="str">
        <f>IF(ISBLANK(INDEX('Policy Characteristics'!L:L,MATCH($C1682,'Policy Characteristics'!$C:$C,0))),"",INDEX('Policy Characteristics'!L:L,MATCH($C1682,'Policy Characteristics'!$C:$C,0)))</f>
        <v>carbon-tax.html</v>
      </c>
    </row>
    <row r="1683" spans="1:18" ht="19.95" customHeight="1">
      <c r="A1683" s="363" t="str">
        <f>IF(ISBLANK(INDEX('Policy Characteristics'!A:A,MATCH($C1683,'Policy Characteristics'!$C:$C,0))),"",INDEX('Policy Characteristics'!A:A,MATCH($C1683,'Policy Characteristics'!$C:$C,0)))</f>
        <v>Cross-Sector</v>
      </c>
      <c r="B1683" s="375" t="str">
        <f>IF(ISBLANK(INDEX('Policy Characteristics'!B:B,MATCH($C1683,'Policy Characteristics'!$C:$C,0))),"",INDEX('Policy Characteristics'!B:B,MATCH($C1683,'Policy Characteristics'!$C:$C,0)))</f>
        <v>Exempt Process Emissions from C Tax</v>
      </c>
      <c r="C1683" s="363" t="str">
        <f t="shared" si="64"/>
        <v>BEPEfCT Boolean Exempt Process Emissions from Carbon Tax</v>
      </c>
      <c r="D1683" s="255" t="s">
        <v>871</v>
      </c>
      <c r="E1683" s="255"/>
      <c r="F1683" t="s">
        <v>872</v>
      </c>
      <c r="G1683" s="255"/>
      <c r="H1683" s="18">
        <v>1641</v>
      </c>
      <c r="I1683" s="376" t="s">
        <v>741</v>
      </c>
      <c r="J1683" s="377" t="str">
        <f>IF(ISBLANK(INDEX('Policy Characteristics'!D:D,MATCH($C1683,'Policy Characteristics'!$C:$C,0))),"",INDEX('Policy Characteristics'!D:D,MATCH($C1683,'Policy Characteristics'!$C:$C,0)))</f>
        <v/>
      </c>
      <c r="K1683" s="363" t="str">
        <f>IF(ISBLANK(INDEX('Policy Characteristics'!E:E,MATCH($C1683,'Policy Characteristics'!$C:$C,0))),"",INDEX('Policy Characteristics'!E:E,MATCH($C1683,'Policy Characteristics'!$C:$C,0)))</f>
        <v>cross toggle whether carbon tax affects process emissions</v>
      </c>
      <c r="L1683" s="363">
        <f>IF(ISBLANK(INDEX('Policy Characteristics'!F:F,MATCH($C1683,'Policy Characteristics'!$C:$C,0))),"",INDEX('Policy Characteristics'!F:F,MATCH($C1683,'Policy Characteristics'!$C:$C,0)))</f>
        <v>0</v>
      </c>
      <c r="M1683" s="363">
        <f>IF(ISBLANK(INDEX('Policy Characteristics'!G:G,MATCH($C1683,'Policy Characteristics'!$C:$C,0))),"",INDEX('Policy Characteristics'!G:G,MATCH($C1683,'Policy Characteristics'!$C:$C,0)))</f>
        <v>1</v>
      </c>
      <c r="N1683" s="363">
        <f>IF(ISBLANK(INDEX('Policy Characteristics'!H:H,MATCH($C1683,'Policy Characteristics'!$C:$C,0))),"",INDEX('Policy Characteristics'!H:H,MATCH($C1683,'Policy Characteristics'!$C:$C,0)))</f>
        <v>1</v>
      </c>
      <c r="O1683" s="363" t="str">
        <f>IF(ISBLANK(INDEX('Policy Characteristics'!I:I,MATCH($C1683,'Policy Characteristics'!$C:$C,0))),"",INDEX('Policy Characteristics'!I:I,MATCH($C1683,'Policy Characteristics'!$C:$C,0)))</f>
        <v>on/off</v>
      </c>
      <c r="P1683" s="363"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63" t="str">
        <f>IF(ISBLANK(INDEX('Policy Characteristics'!K:K,MATCH($C1683,'Policy Characteristics'!$C:$C,0))),"",INDEX('Policy Characteristics'!K:K,MATCH($C1683,'Policy Characteristics'!$C:$C,0)))</f>
        <v>fuels.html#carbon-tax</v>
      </c>
      <c r="R1683" s="363" t="str">
        <f>IF(ISBLANK(INDEX('Policy Characteristics'!L:L,MATCH($C1683,'Policy Characteristics'!$C:$C,0))),"",INDEX('Policy Characteristics'!L:L,MATCH($C1683,'Policy Characteristics'!$C:$C,0)))</f>
        <v>carbon-tax.html</v>
      </c>
    </row>
    <row r="1684" spans="1:18" ht="19.95" customHeight="1">
      <c r="A1684" s="363" t="str">
        <f>IF(ISBLANK(INDEX('Policy Characteristics'!A:A,MATCH($C1684,'Policy Characteristics'!$C:$C,0))),"",INDEX('Policy Characteristics'!A:A,MATCH($C1684,'Policy Characteristics'!$C:$C,0)))</f>
        <v>Cross-Sector</v>
      </c>
      <c r="B1684" s="375" t="str">
        <f>IF(ISBLANK(INDEX('Policy Characteristics'!B:B,MATCH($C1684,'Policy Characteristics'!$C:$C,0))),"",INDEX('Policy Characteristics'!B:B,MATCH($C1684,'Policy Characteristics'!$C:$C,0)))</f>
        <v>Exempt Process Emissions from C Tax</v>
      </c>
      <c r="C1684" s="363" t="str">
        <f t="shared" si="64"/>
        <v>BEPEfCT Boolean Exempt Process Emissions from Carbon Tax</v>
      </c>
      <c r="D1684" s="255" t="s">
        <v>873</v>
      </c>
      <c r="E1684" s="255"/>
      <c r="F1684" t="s">
        <v>874</v>
      </c>
      <c r="G1684" s="255"/>
      <c r="H1684" s="18">
        <v>1642</v>
      </c>
      <c r="I1684" s="376" t="s">
        <v>741</v>
      </c>
      <c r="J1684" s="377" t="str">
        <f>IF(ISBLANK(INDEX('Policy Characteristics'!D:D,MATCH($C1684,'Policy Characteristics'!$C:$C,0))),"",INDEX('Policy Characteristics'!D:D,MATCH($C1684,'Policy Characteristics'!$C:$C,0)))</f>
        <v/>
      </c>
      <c r="K1684" s="363" t="str">
        <f>IF(ISBLANK(INDEX('Policy Characteristics'!E:E,MATCH($C1684,'Policy Characteristics'!$C:$C,0))),"",INDEX('Policy Characteristics'!E:E,MATCH($C1684,'Policy Characteristics'!$C:$C,0)))</f>
        <v>cross toggle whether carbon tax affects process emissions</v>
      </c>
      <c r="L1684" s="363">
        <f>IF(ISBLANK(INDEX('Policy Characteristics'!F:F,MATCH($C1684,'Policy Characteristics'!$C:$C,0))),"",INDEX('Policy Characteristics'!F:F,MATCH($C1684,'Policy Characteristics'!$C:$C,0)))</f>
        <v>0</v>
      </c>
      <c r="M1684" s="363">
        <f>IF(ISBLANK(INDEX('Policy Characteristics'!G:G,MATCH($C1684,'Policy Characteristics'!$C:$C,0))),"",INDEX('Policy Characteristics'!G:G,MATCH($C1684,'Policy Characteristics'!$C:$C,0)))</f>
        <v>1</v>
      </c>
      <c r="N1684" s="363">
        <f>IF(ISBLANK(INDEX('Policy Characteristics'!H:H,MATCH($C1684,'Policy Characteristics'!$C:$C,0))),"",INDEX('Policy Characteristics'!H:H,MATCH($C1684,'Policy Characteristics'!$C:$C,0)))</f>
        <v>1</v>
      </c>
      <c r="O1684" s="363" t="str">
        <f>IF(ISBLANK(INDEX('Policy Characteristics'!I:I,MATCH($C1684,'Policy Characteristics'!$C:$C,0))),"",INDEX('Policy Characteristics'!I:I,MATCH($C1684,'Policy Characteristics'!$C:$C,0)))</f>
        <v>on/off</v>
      </c>
      <c r="P1684" s="363"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63" t="str">
        <f>IF(ISBLANK(INDEX('Policy Characteristics'!K:K,MATCH($C1684,'Policy Characteristics'!$C:$C,0))),"",INDEX('Policy Characteristics'!K:K,MATCH($C1684,'Policy Characteristics'!$C:$C,0)))</f>
        <v>fuels.html#carbon-tax</v>
      </c>
      <c r="R1684" s="363" t="str">
        <f>IF(ISBLANK(INDEX('Policy Characteristics'!L:L,MATCH($C1684,'Policy Characteristics'!$C:$C,0))),"",INDEX('Policy Characteristics'!L:L,MATCH($C1684,'Policy Characteristics'!$C:$C,0)))</f>
        <v>carbon-tax.html</v>
      </c>
    </row>
    <row r="1685" spans="1:18" ht="19.95" customHeight="1">
      <c r="A1685" s="363" t="str">
        <f>IF(ISBLANK(INDEX('Policy Characteristics'!A:A,MATCH($C1685,'Policy Characteristics'!$C:$C,0))),"",INDEX('Policy Characteristics'!A:A,MATCH($C1685,'Policy Characteristics'!$C:$C,0)))</f>
        <v>Cross-Sector</v>
      </c>
      <c r="B1685" s="375" t="str">
        <f>IF(ISBLANK(INDEX('Policy Characteristics'!B:B,MATCH($C1685,'Policy Characteristics'!$C:$C,0))),"",INDEX('Policy Characteristics'!B:B,MATCH($C1685,'Policy Characteristics'!$C:$C,0)))</f>
        <v>Exempt Process Emissions from C Tax</v>
      </c>
      <c r="C1685" s="363" t="str">
        <f t="shared" si="64"/>
        <v>BEPEfCT Boolean Exempt Process Emissions from Carbon Tax</v>
      </c>
      <c r="D1685" s="255" t="s">
        <v>875</v>
      </c>
      <c r="E1685" s="255"/>
      <c r="F1685" t="s">
        <v>876</v>
      </c>
      <c r="G1685" s="255"/>
      <c r="H1685" s="18">
        <v>1643</v>
      </c>
      <c r="I1685" s="376" t="s">
        <v>741</v>
      </c>
      <c r="J1685" s="377" t="str">
        <f>IF(ISBLANK(INDEX('Policy Characteristics'!D:D,MATCH($C1685,'Policy Characteristics'!$C:$C,0))),"",INDEX('Policy Characteristics'!D:D,MATCH($C1685,'Policy Characteristics'!$C:$C,0)))</f>
        <v/>
      </c>
      <c r="K1685" s="363" t="str">
        <f>IF(ISBLANK(INDEX('Policy Characteristics'!E:E,MATCH($C1685,'Policy Characteristics'!$C:$C,0))),"",INDEX('Policy Characteristics'!E:E,MATCH($C1685,'Policy Characteristics'!$C:$C,0)))</f>
        <v>cross toggle whether carbon tax affects process emissions</v>
      </c>
      <c r="L1685" s="363">
        <f>IF(ISBLANK(INDEX('Policy Characteristics'!F:F,MATCH($C1685,'Policy Characteristics'!$C:$C,0))),"",INDEX('Policy Characteristics'!F:F,MATCH($C1685,'Policy Characteristics'!$C:$C,0)))</f>
        <v>0</v>
      </c>
      <c r="M1685" s="363">
        <f>IF(ISBLANK(INDEX('Policy Characteristics'!G:G,MATCH($C1685,'Policy Characteristics'!$C:$C,0))),"",INDEX('Policy Characteristics'!G:G,MATCH($C1685,'Policy Characteristics'!$C:$C,0)))</f>
        <v>1</v>
      </c>
      <c r="N1685" s="363">
        <f>IF(ISBLANK(INDEX('Policy Characteristics'!H:H,MATCH($C1685,'Policy Characteristics'!$C:$C,0))),"",INDEX('Policy Characteristics'!H:H,MATCH($C1685,'Policy Characteristics'!$C:$C,0)))</f>
        <v>1</v>
      </c>
      <c r="O1685" s="363" t="str">
        <f>IF(ISBLANK(INDEX('Policy Characteristics'!I:I,MATCH($C1685,'Policy Characteristics'!$C:$C,0))),"",INDEX('Policy Characteristics'!I:I,MATCH($C1685,'Policy Characteristics'!$C:$C,0)))</f>
        <v>on/off</v>
      </c>
      <c r="P1685" s="363"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63" t="str">
        <f>IF(ISBLANK(INDEX('Policy Characteristics'!K:K,MATCH($C1685,'Policy Characteristics'!$C:$C,0))),"",INDEX('Policy Characteristics'!K:K,MATCH($C1685,'Policy Characteristics'!$C:$C,0)))</f>
        <v>fuels.html#carbon-tax</v>
      </c>
      <c r="R1685" s="363" t="str">
        <f>IF(ISBLANK(INDEX('Policy Characteristics'!L:L,MATCH($C1685,'Policy Characteristics'!$C:$C,0))),"",INDEX('Policy Characteristics'!L:L,MATCH($C1685,'Policy Characteristics'!$C:$C,0)))</f>
        <v>carbon-tax.html</v>
      </c>
    </row>
    <row r="1686" spans="1:18" ht="19.95" customHeight="1">
      <c r="A1686" s="363" t="str">
        <f>IF(ISBLANK(INDEX('Policy Characteristics'!A:A,MATCH($C1686,'Policy Characteristics'!$C:$C,0))),"",INDEX('Policy Characteristics'!A:A,MATCH($C1686,'Policy Characteristics'!$C:$C,0)))</f>
        <v>Cross-Sector</v>
      </c>
      <c r="B1686" s="375" t="str">
        <f>IF(ISBLANK(INDEX('Policy Characteristics'!B:B,MATCH($C1686,'Policy Characteristics'!$C:$C,0))),"",INDEX('Policy Characteristics'!B:B,MATCH($C1686,'Policy Characteristics'!$C:$C,0)))</f>
        <v>Exempt Process Emissions from C Tax</v>
      </c>
      <c r="C1686" s="363" t="str">
        <f t="shared" si="64"/>
        <v>BEPEfCT Boolean Exempt Process Emissions from Carbon Tax</v>
      </c>
      <c r="D1686" s="255" t="s">
        <v>877</v>
      </c>
      <c r="E1686" s="255"/>
      <c r="F1686" t="s">
        <v>878</v>
      </c>
      <c r="G1686" s="255"/>
      <c r="H1686" s="18">
        <v>1644</v>
      </c>
      <c r="I1686" s="376" t="s">
        <v>741</v>
      </c>
      <c r="J1686" s="377" t="str">
        <f>IF(ISBLANK(INDEX('Policy Characteristics'!D:D,MATCH($C1686,'Policy Characteristics'!$C:$C,0))),"",INDEX('Policy Characteristics'!D:D,MATCH($C1686,'Policy Characteristics'!$C:$C,0)))</f>
        <v/>
      </c>
      <c r="K1686" s="363" t="str">
        <f>IF(ISBLANK(INDEX('Policy Characteristics'!E:E,MATCH($C1686,'Policy Characteristics'!$C:$C,0))),"",INDEX('Policy Characteristics'!E:E,MATCH($C1686,'Policy Characteristics'!$C:$C,0)))</f>
        <v>cross toggle whether carbon tax affects process emissions</v>
      </c>
      <c r="L1686" s="363">
        <f>IF(ISBLANK(INDEX('Policy Characteristics'!F:F,MATCH($C1686,'Policy Characteristics'!$C:$C,0))),"",INDEX('Policy Characteristics'!F:F,MATCH($C1686,'Policy Characteristics'!$C:$C,0)))</f>
        <v>0</v>
      </c>
      <c r="M1686" s="363">
        <f>IF(ISBLANK(INDEX('Policy Characteristics'!G:G,MATCH($C1686,'Policy Characteristics'!$C:$C,0))),"",INDEX('Policy Characteristics'!G:G,MATCH($C1686,'Policy Characteristics'!$C:$C,0)))</f>
        <v>1</v>
      </c>
      <c r="N1686" s="363">
        <f>IF(ISBLANK(INDEX('Policy Characteristics'!H:H,MATCH($C1686,'Policy Characteristics'!$C:$C,0))),"",INDEX('Policy Characteristics'!H:H,MATCH($C1686,'Policy Characteristics'!$C:$C,0)))</f>
        <v>1</v>
      </c>
      <c r="O1686" s="363" t="str">
        <f>IF(ISBLANK(INDEX('Policy Characteristics'!I:I,MATCH($C1686,'Policy Characteristics'!$C:$C,0))),"",INDEX('Policy Characteristics'!I:I,MATCH($C1686,'Policy Characteristics'!$C:$C,0)))</f>
        <v>on/off</v>
      </c>
      <c r="P1686" s="363"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63" t="str">
        <f>IF(ISBLANK(INDEX('Policy Characteristics'!K:K,MATCH($C1686,'Policy Characteristics'!$C:$C,0))),"",INDEX('Policy Characteristics'!K:K,MATCH($C1686,'Policy Characteristics'!$C:$C,0)))</f>
        <v>fuels.html#carbon-tax</v>
      </c>
      <c r="R1686" s="363" t="str">
        <f>IF(ISBLANK(INDEX('Policy Characteristics'!L:L,MATCH($C1686,'Policy Characteristics'!$C:$C,0))),"",INDEX('Policy Characteristics'!L:L,MATCH($C1686,'Policy Characteristics'!$C:$C,0)))</f>
        <v>carbon-tax.html</v>
      </c>
    </row>
    <row r="1687" spans="1:18" ht="19.95" customHeight="1">
      <c r="A1687" s="363" t="str">
        <f>IF(ISBLANK(INDEX('Policy Characteristics'!A:A,MATCH($C1687,'Policy Characteristics'!$C:$C,0))),"",INDEX('Policy Characteristics'!A:A,MATCH($C1687,'Policy Characteristics'!$C:$C,0)))</f>
        <v>Cross-Sector</v>
      </c>
      <c r="B1687" s="375" t="str">
        <f>IF(ISBLANK(INDEX('Policy Characteristics'!B:B,MATCH($C1687,'Policy Characteristics'!$C:$C,0))),"",INDEX('Policy Characteristics'!B:B,MATCH($C1687,'Policy Characteristics'!$C:$C,0)))</f>
        <v>Exempt Process Emissions from C Tax</v>
      </c>
      <c r="C1687" s="363" t="str">
        <f t="shared" si="64"/>
        <v>BEPEfCT Boolean Exempt Process Emissions from Carbon Tax</v>
      </c>
      <c r="D1687" s="255" t="s">
        <v>879</v>
      </c>
      <c r="E1687" s="255"/>
      <c r="F1687" t="s">
        <v>880</v>
      </c>
      <c r="G1687" s="255"/>
      <c r="H1687" s="18">
        <v>1645</v>
      </c>
      <c r="I1687" s="376" t="s">
        <v>741</v>
      </c>
      <c r="J1687" s="377" t="str">
        <f>IF(ISBLANK(INDEX('Policy Characteristics'!D:D,MATCH($C1687,'Policy Characteristics'!$C:$C,0))),"",INDEX('Policy Characteristics'!D:D,MATCH($C1687,'Policy Characteristics'!$C:$C,0)))</f>
        <v/>
      </c>
      <c r="K1687" s="363" t="str">
        <f>IF(ISBLANK(INDEX('Policy Characteristics'!E:E,MATCH($C1687,'Policy Characteristics'!$C:$C,0))),"",INDEX('Policy Characteristics'!E:E,MATCH($C1687,'Policy Characteristics'!$C:$C,0)))</f>
        <v>cross toggle whether carbon tax affects process emissions</v>
      </c>
      <c r="L1687" s="363">
        <f>IF(ISBLANK(INDEX('Policy Characteristics'!F:F,MATCH($C1687,'Policy Characteristics'!$C:$C,0))),"",INDEX('Policy Characteristics'!F:F,MATCH($C1687,'Policy Characteristics'!$C:$C,0)))</f>
        <v>0</v>
      </c>
      <c r="M1687" s="363">
        <f>IF(ISBLANK(INDEX('Policy Characteristics'!G:G,MATCH($C1687,'Policy Characteristics'!$C:$C,0))),"",INDEX('Policy Characteristics'!G:G,MATCH($C1687,'Policy Characteristics'!$C:$C,0)))</f>
        <v>1</v>
      </c>
      <c r="N1687" s="363">
        <f>IF(ISBLANK(INDEX('Policy Characteristics'!H:H,MATCH($C1687,'Policy Characteristics'!$C:$C,0))),"",INDEX('Policy Characteristics'!H:H,MATCH($C1687,'Policy Characteristics'!$C:$C,0)))</f>
        <v>1</v>
      </c>
      <c r="O1687" s="363" t="str">
        <f>IF(ISBLANK(INDEX('Policy Characteristics'!I:I,MATCH($C1687,'Policy Characteristics'!$C:$C,0))),"",INDEX('Policy Characteristics'!I:I,MATCH($C1687,'Policy Characteristics'!$C:$C,0)))</f>
        <v>on/off</v>
      </c>
      <c r="P1687" s="363"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63" t="str">
        <f>IF(ISBLANK(INDEX('Policy Characteristics'!K:K,MATCH($C1687,'Policy Characteristics'!$C:$C,0))),"",INDEX('Policy Characteristics'!K:K,MATCH($C1687,'Policy Characteristics'!$C:$C,0)))</f>
        <v>fuels.html#carbon-tax</v>
      </c>
      <c r="R1687" s="363" t="str">
        <f>IF(ISBLANK(INDEX('Policy Characteristics'!L:L,MATCH($C1687,'Policy Characteristics'!$C:$C,0))),"",INDEX('Policy Characteristics'!L:L,MATCH($C1687,'Policy Characteristics'!$C:$C,0)))</f>
        <v>carbon-tax.html</v>
      </c>
    </row>
    <row r="1688" spans="1:18" ht="19.95" customHeight="1">
      <c r="A1688" s="363" t="str">
        <f>IF(ISBLANK(INDEX('Policy Characteristics'!A:A,MATCH($C1688,'Policy Characteristics'!$C:$C,0))),"",INDEX('Policy Characteristics'!A:A,MATCH($C1688,'Policy Characteristics'!$C:$C,0)))</f>
        <v>Cross-Sector</v>
      </c>
      <c r="B1688" s="375" t="str">
        <f>IF(ISBLANK(INDEX('Policy Characteristics'!B:B,MATCH($C1688,'Policy Characteristics'!$C:$C,0))),"",INDEX('Policy Characteristics'!B:B,MATCH($C1688,'Policy Characteristics'!$C:$C,0)))</f>
        <v>Exempt Process Emissions from C Tax</v>
      </c>
      <c r="C1688" s="363" t="str">
        <f t="shared" si="64"/>
        <v>BEPEfCT Boolean Exempt Process Emissions from Carbon Tax</v>
      </c>
      <c r="D1688" s="255" t="s">
        <v>881</v>
      </c>
      <c r="E1688" s="255"/>
      <c r="F1688" t="s">
        <v>882</v>
      </c>
      <c r="G1688" s="255"/>
      <c r="H1688" s="18">
        <v>1646</v>
      </c>
      <c r="I1688" s="376" t="s">
        <v>741</v>
      </c>
      <c r="J1688" s="377" t="str">
        <f>IF(ISBLANK(INDEX('Policy Characteristics'!D:D,MATCH($C1688,'Policy Characteristics'!$C:$C,0))),"",INDEX('Policy Characteristics'!D:D,MATCH($C1688,'Policy Characteristics'!$C:$C,0)))</f>
        <v/>
      </c>
      <c r="K1688" s="363" t="str">
        <f>IF(ISBLANK(INDEX('Policy Characteristics'!E:E,MATCH($C1688,'Policy Characteristics'!$C:$C,0))),"",INDEX('Policy Characteristics'!E:E,MATCH($C1688,'Policy Characteristics'!$C:$C,0)))</f>
        <v>cross toggle whether carbon tax affects process emissions</v>
      </c>
      <c r="L1688" s="363">
        <f>IF(ISBLANK(INDEX('Policy Characteristics'!F:F,MATCH($C1688,'Policy Characteristics'!$C:$C,0))),"",INDEX('Policy Characteristics'!F:F,MATCH($C1688,'Policy Characteristics'!$C:$C,0)))</f>
        <v>0</v>
      </c>
      <c r="M1688" s="363">
        <f>IF(ISBLANK(INDEX('Policy Characteristics'!G:G,MATCH($C1688,'Policy Characteristics'!$C:$C,0))),"",INDEX('Policy Characteristics'!G:G,MATCH($C1688,'Policy Characteristics'!$C:$C,0)))</f>
        <v>1</v>
      </c>
      <c r="N1688" s="363">
        <f>IF(ISBLANK(INDEX('Policy Characteristics'!H:H,MATCH($C1688,'Policy Characteristics'!$C:$C,0))),"",INDEX('Policy Characteristics'!H:H,MATCH($C1688,'Policy Characteristics'!$C:$C,0)))</f>
        <v>1</v>
      </c>
      <c r="O1688" s="363" t="str">
        <f>IF(ISBLANK(INDEX('Policy Characteristics'!I:I,MATCH($C1688,'Policy Characteristics'!$C:$C,0))),"",INDEX('Policy Characteristics'!I:I,MATCH($C1688,'Policy Characteristics'!$C:$C,0)))</f>
        <v>on/off</v>
      </c>
      <c r="P1688" s="363"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63" t="str">
        <f>IF(ISBLANK(INDEX('Policy Characteristics'!K:K,MATCH($C1688,'Policy Characteristics'!$C:$C,0))),"",INDEX('Policy Characteristics'!K:K,MATCH($C1688,'Policy Characteristics'!$C:$C,0)))</f>
        <v>fuels.html#carbon-tax</v>
      </c>
      <c r="R1688" s="363" t="str">
        <f>IF(ISBLANK(INDEX('Policy Characteristics'!L:L,MATCH($C1688,'Policy Characteristics'!$C:$C,0))),"",INDEX('Policy Characteristics'!L:L,MATCH($C1688,'Policy Characteristics'!$C:$C,0)))</f>
        <v>carbon-tax.html</v>
      </c>
    </row>
    <row r="1689" spans="1:18" ht="19.95" customHeight="1">
      <c r="A1689" s="363" t="str">
        <f>IF(ISBLANK(INDEX('Policy Characteristics'!A:A,MATCH($C1689,'Policy Characteristics'!$C:$C,0))),"",INDEX('Policy Characteristics'!A:A,MATCH($C1689,'Policy Characteristics'!$C:$C,0)))</f>
        <v>Cross-Sector</v>
      </c>
      <c r="B1689" s="375" t="str">
        <f>IF(ISBLANK(INDEX('Policy Characteristics'!B:B,MATCH($C1689,'Policy Characteristics'!$C:$C,0))),"",INDEX('Policy Characteristics'!B:B,MATCH($C1689,'Policy Characteristics'!$C:$C,0)))</f>
        <v>Exempt Process Emissions from C Tax</v>
      </c>
      <c r="C1689" s="363" t="str">
        <f t="shared" si="64"/>
        <v>BEPEfCT Boolean Exempt Process Emissions from Carbon Tax</v>
      </c>
      <c r="D1689" s="255" t="s">
        <v>883</v>
      </c>
      <c r="E1689" s="255"/>
      <c r="F1689" t="s">
        <v>884</v>
      </c>
      <c r="G1689" s="255"/>
      <c r="H1689" s="18">
        <v>1647</v>
      </c>
      <c r="I1689" s="376" t="s">
        <v>741</v>
      </c>
      <c r="J1689" s="377" t="str">
        <f>IF(ISBLANK(INDEX('Policy Characteristics'!D:D,MATCH($C1689,'Policy Characteristics'!$C:$C,0))),"",INDEX('Policy Characteristics'!D:D,MATCH($C1689,'Policy Characteristics'!$C:$C,0)))</f>
        <v/>
      </c>
      <c r="K1689" s="363" t="str">
        <f>IF(ISBLANK(INDEX('Policy Characteristics'!E:E,MATCH($C1689,'Policy Characteristics'!$C:$C,0))),"",INDEX('Policy Characteristics'!E:E,MATCH($C1689,'Policy Characteristics'!$C:$C,0)))</f>
        <v>cross toggle whether carbon tax affects process emissions</v>
      </c>
      <c r="L1689" s="363">
        <f>IF(ISBLANK(INDEX('Policy Characteristics'!F:F,MATCH($C1689,'Policy Characteristics'!$C:$C,0))),"",INDEX('Policy Characteristics'!F:F,MATCH($C1689,'Policy Characteristics'!$C:$C,0)))</f>
        <v>0</v>
      </c>
      <c r="M1689" s="363">
        <f>IF(ISBLANK(INDEX('Policy Characteristics'!G:G,MATCH($C1689,'Policy Characteristics'!$C:$C,0))),"",INDEX('Policy Characteristics'!G:G,MATCH($C1689,'Policy Characteristics'!$C:$C,0)))</f>
        <v>1</v>
      </c>
      <c r="N1689" s="363">
        <f>IF(ISBLANK(INDEX('Policy Characteristics'!H:H,MATCH($C1689,'Policy Characteristics'!$C:$C,0))),"",INDEX('Policy Characteristics'!H:H,MATCH($C1689,'Policy Characteristics'!$C:$C,0)))</f>
        <v>1</v>
      </c>
      <c r="O1689" s="363" t="str">
        <f>IF(ISBLANK(INDEX('Policy Characteristics'!I:I,MATCH($C1689,'Policy Characteristics'!$C:$C,0))),"",INDEX('Policy Characteristics'!I:I,MATCH($C1689,'Policy Characteristics'!$C:$C,0)))</f>
        <v>on/off</v>
      </c>
      <c r="P1689" s="363"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63" t="str">
        <f>IF(ISBLANK(INDEX('Policy Characteristics'!K:K,MATCH($C1689,'Policy Characteristics'!$C:$C,0))),"",INDEX('Policy Characteristics'!K:K,MATCH($C1689,'Policy Characteristics'!$C:$C,0)))</f>
        <v>fuels.html#carbon-tax</v>
      </c>
      <c r="R1689" s="363" t="str">
        <f>IF(ISBLANK(INDEX('Policy Characteristics'!L:L,MATCH($C1689,'Policy Characteristics'!$C:$C,0))),"",INDEX('Policy Characteristics'!L:L,MATCH($C1689,'Policy Characteristics'!$C:$C,0)))</f>
        <v>carbon-tax.html</v>
      </c>
    </row>
    <row r="1690" spans="1:18" ht="19.95" customHeight="1">
      <c r="A1690" s="363" t="str">
        <f>IF(ISBLANK(INDEX('Policy Characteristics'!A:A,MATCH($C1690,'Policy Characteristics'!$C:$C,0))),"",INDEX('Policy Characteristics'!A:A,MATCH($C1690,'Policy Characteristics'!$C:$C,0)))</f>
        <v>Cross-Sector</v>
      </c>
      <c r="B1690" s="375" t="str">
        <f>IF(ISBLANK(INDEX('Policy Characteristics'!B:B,MATCH($C1690,'Policy Characteristics'!$C:$C,0))),"",INDEX('Policy Characteristics'!B:B,MATCH($C1690,'Policy Characteristics'!$C:$C,0)))</f>
        <v>Exempt Process Emissions from C Tax</v>
      </c>
      <c r="C1690" s="363" t="str">
        <f t="shared" si="64"/>
        <v>BEPEfCT Boolean Exempt Process Emissions from Carbon Tax</v>
      </c>
      <c r="D1690" s="255" t="s">
        <v>885</v>
      </c>
      <c r="E1690" s="255"/>
      <c r="F1690" t="s">
        <v>886</v>
      </c>
      <c r="G1690" s="255"/>
      <c r="H1690" s="18">
        <v>1648</v>
      </c>
      <c r="I1690" s="376" t="s">
        <v>741</v>
      </c>
      <c r="J1690" s="377" t="str">
        <f>IF(ISBLANK(INDEX('Policy Characteristics'!D:D,MATCH($C1690,'Policy Characteristics'!$C:$C,0))),"",INDEX('Policy Characteristics'!D:D,MATCH($C1690,'Policy Characteristics'!$C:$C,0)))</f>
        <v/>
      </c>
      <c r="K1690" s="363" t="str">
        <f>IF(ISBLANK(INDEX('Policy Characteristics'!E:E,MATCH($C1690,'Policy Characteristics'!$C:$C,0))),"",INDEX('Policy Characteristics'!E:E,MATCH($C1690,'Policy Characteristics'!$C:$C,0)))</f>
        <v>cross toggle whether carbon tax affects process emissions</v>
      </c>
      <c r="L1690" s="363">
        <f>IF(ISBLANK(INDEX('Policy Characteristics'!F:F,MATCH($C1690,'Policy Characteristics'!$C:$C,0))),"",INDEX('Policy Characteristics'!F:F,MATCH($C1690,'Policy Characteristics'!$C:$C,0)))</f>
        <v>0</v>
      </c>
      <c r="M1690" s="363">
        <f>IF(ISBLANK(INDEX('Policy Characteristics'!G:G,MATCH($C1690,'Policy Characteristics'!$C:$C,0))),"",INDEX('Policy Characteristics'!G:G,MATCH($C1690,'Policy Characteristics'!$C:$C,0)))</f>
        <v>1</v>
      </c>
      <c r="N1690" s="363">
        <f>IF(ISBLANK(INDEX('Policy Characteristics'!H:H,MATCH($C1690,'Policy Characteristics'!$C:$C,0))),"",INDEX('Policy Characteristics'!H:H,MATCH($C1690,'Policy Characteristics'!$C:$C,0)))</f>
        <v>1</v>
      </c>
      <c r="O1690" s="363" t="str">
        <f>IF(ISBLANK(INDEX('Policy Characteristics'!I:I,MATCH($C1690,'Policy Characteristics'!$C:$C,0))),"",INDEX('Policy Characteristics'!I:I,MATCH($C1690,'Policy Characteristics'!$C:$C,0)))</f>
        <v>on/off</v>
      </c>
      <c r="P1690" s="363"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63" t="str">
        <f>IF(ISBLANK(INDEX('Policy Characteristics'!K:K,MATCH($C1690,'Policy Characteristics'!$C:$C,0))),"",INDEX('Policy Characteristics'!K:K,MATCH($C1690,'Policy Characteristics'!$C:$C,0)))</f>
        <v>fuels.html#carbon-tax</v>
      </c>
      <c r="R1690" s="363" t="str">
        <f>IF(ISBLANK(INDEX('Policy Characteristics'!L:L,MATCH($C1690,'Policy Characteristics'!$C:$C,0))),"",INDEX('Policy Characteristics'!L:L,MATCH($C1690,'Policy Characteristics'!$C:$C,0)))</f>
        <v>carbon-tax.html</v>
      </c>
    </row>
    <row r="1691" spans="1:18" ht="19.95" customHeight="1">
      <c r="A1691" s="363" t="str">
        <f>IF(ISBLANK(INDEX('Policy Characteristics'!A:A,MATCH($C1691,'Policy Characteristics'!$C:$C,0))),"",INDEX('Policy Characteristics'!A:A,MATCH($C1691,'Policy Characteristics'!$C:$C,0)))</f>
        <v>Cross-Sector</v>
      </c>
      <c r="B1691" s="375" t="str">
        <f>IF(ISBLANK(INDEX('Policy Characteristics'!B:B,MATCH($C1691,'Policy Characteristics'!$C:$C,0))),"",INDEX('Policy Characteristics'!B:B,MATCH($C1691,'Policy Characteristics'!$C:$C,0)))</f>
        <v>Exempt Process Emissions from C Tax</v>
      </c>
      <c r="C1691" s="363" t="str">
        <f t="shared" si="64"/>
        <v>BEPEfCT Boolean Exempt Process Emissions from Carbon Tax</v>
      </c>
      <c r="D1691" s="255" t="s">
        <v>887</v>
      </c>
      <c r="E1691" s="255"/>
      <c r="F1691" t="s">
        <v>888</v>
      </c>
      <c r="G1691" s="255"/>
      <c r="H1691" s="18">
        <v>1649</v>
      </c>
      <c r="I1691" s="376" t="s">
        <v>741</v>
      </c>
      <c r="J1691" s="377" t="str">
        <f>IF(ISBLANK(INDEX('Policy Characteristics'!D:D,MATCH($C1691,'Policy Characteristics'!$C:$C,0))),"",INDEX('Policy Characteristics'!D:D,MATCH($C1691,'Policy Characteristics'!$C:$C,0)))</f>
        <v/>
      </c>
      <c r="K1691" s="363" t="str">
        <f>IF(ISBLANK(INDEX('Policy Characteristics'!E:E,MATCH($C1691,'Policy Characteristics'!$C:$C,0))),"",INDEX('Policy Characteristics'!E:E,MATCH($C1691,'Policy Characteristics'!$C:$C,0)))</f>
        <v>cross toggle whether carbon tax affects process emissions</v>
      </c>
      <c r="L1691" s="363">
        <f>IF(ISBLANK(INDEX('Policy Characteristics'!F:F,MATCH($C1691,'Policy Characteristics'!$C:$C,0))),"",INDEX('Policy Characteristics'!F:F,MATCH($C1691,'Policy Characteristics'!$C:$C,0)))</f>
        <v>0</v>
      </c>
      <c r="M1691" s="363">
        <f>IF(ISBLANK(INDEX('Policy Characteristics'!G:G,MATCH($C1691,'Policy Characteristics'!$C:$C,0))),"",INDEX('Policy Characteristics'!G:G,MATCH($C1691,'Policy Characteristics'!$C:$C,0)))</f>
        <v>1</v>
      </c>
      <c r="N1691" s="363">
        <f>IF(ISBLANK(INDEX('Policy Characteristics'!H:H,MATCH($C1691,'Policy Characteristics'!$C:$C,0))),"",INDEX('Policy Characteristics'!H:H,MATCH($C1691,'Policy Characteristics'!$C:$C,0)))</f>
        <v>1</v>
      </c>
      <c r="O1691" s="363" t="str">
        <f>IF(ISBLANK(INDEX('Policy Characteristics'!I:I,MATCH($C1691,'Policy Characteristics'!$C:$C,0))),"",INDEX('Policy Characteristics'!I:I,MATCH($C1691,'Policy Characteristics'!$C:$C,0)))</f>
        <v>on/off</v>
      </c>
      <c r="P1691" s="363"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63" t="str">
        <f>IF(ISBLANK(INDEX('Policy Characteristics'!K:K,MATCH($C1691,'Policy Characteristics'!$C:$C,0))),"",INDEX('Policy Characteristics'!K:K,MATCH($C1691,'Policy Characteristics'!$C:$C,0)))</f>
        <v>fuels.html#carbon-tax</v>
      </c>
      <c r="R1691" s="363" t="str">
        <f>IF(ISBLANK(INDEX('Policy Characteristics'!L:L,MATCH($C1691,'Policy Characteristics'!$C:$C,0))),"",INDEX('Policy Characteristics'!L:L,MATCH($C1691,'Policy Characteristics'!$C:$C,0)))</f>
        <v>carbon-tax.html</v>
      </c>
    </row>
    <row r="1692" spans="1:18" ht="19.95" customHeight="1">
      <c r="A1692" s="363" t="str">
        <f>IF(ISBLANK(INDEX('Policy Characteristics'!A:A,MATCH($C1692,'Policy Characteristics'!$C:$C,0))),"",INDEX('Policy Characteristics'!A:A,MATCH($C1692,'Policy Characteristics'!$C:$C,0)))</f>
        <v>Cross-Sector</v>
      </c>
      <c r="B1692" s="375" t="str">
        <f>IF(ISBLANK(INDEX('Policy Characteristics'!B:B,MATCH($C1692,'Policy Characteristics'!$C:$C,0))),"",INDEX('Policy Characteristics'!B:B,MATCH($C1692,'Policy Characteristics'!$C:$C,0)))</f>
        <v>Exempt Process Emissions from C Tax</v>
      </c>
      <c r="C1692" s="363" t="str">
        <f t="shared" si="64"/>
        <v>BEPEfCT Boolean Exempt Process Emissions from Carbon Tax</v>
      </c>
      <c r="D1692" s="255" t="s">
        <v>889</v>
      </c>
      <c r="E1692" s="255"/>
      <c r="F1692" t="s">
        <v>890</v>
      </c>
      <c r="G1692" s="255"/>
      <c r="H1692" s="18">
        <v>1650</v>
      </c>
      <c r="I1692" s="376" t="s">
        <v>731</v>
      </c>
      <c r="J1692" s="377" t="str">
        <f>IF(ISBLANK(INDEX('Policy Characteristics'!D:D,MATCH($C1692,'Policy Characteristics'!$C:$C,0))),"",INDEX('Policy Characteristics'!D:D,MATCH($C1692,'Policy Characteristics'!$C:$C,0)))</f>
        <v/>
      </c>
      <c r="K1692" s="363" t="str">
        <f>IF(ISBLANK(INDEX('Policy Characteristics'!E:E,MATCH($C1692,'Policy Characteristics'!$C:$C,0))),"",INDEX('Policy Characteristics'!E:E,MATCH($C1692,'Policy Characteristics'!$C:$C,0)))</f>
        <v>cross toggle whether carbon tax affects process emissions</v>
      </c>
      <c r="L1692" s="363">
        <f>IF(ISBLANK(INDEX('Policy Characteristics'!F:F,MATCH($C1692,'Policy Characteristics'!$C:$C,0))),"",INDEX('Policy Characteristics'!F:F,MATCH($C1692,'Policy Characteristics'!$C:$C,0)))</f>
        <v>0</v>
      </c>
      <c r="M1692" s="363">
        <f>IF(ISBLANK(INDEX('Policy Characteristics'!G:G,MATCH($C1692,'Policy Characteristics'!$C:$C,0))),"",INDEX('Policy Characteristics'!G:G,MATCH($C1692,'Policy Characteristics'!$C:$C,0)))</f>
        <v>1</v>
      </c>
      <c r="N1692" s="363">
        <f>IF(ISBLANK(INDEX('Policy Characteristics'!H:H,MATCH($C1692,'Policy Characteristics'!$C:$C,0))),"",INDEX('Policy Characteristics'!H:H,MATCH($C1692,'Policy Characteristics'!$C:$C,0)))</f>
        <v>1</v>
      </c>
      <c r="O1692" s="363" t="str">
        <f>IF(ISBLANK(INDEX('Policy Characteristics'!I:I,MATCH($C1692,'Policy Characteristics'!$C:$C,0))),"",INDEX('Policy Characteristics'!I:I,MATCH($C1692,'Policy Characteristics'!$C:$C,0)))</f>
        <v>on/off</v>
      </c>
      <c r="P1692" s="363"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63" t="str">
        <f>IF(ISBLANK(INDEX('Policy Characteristics'!K:K,MATCH($C1692,'Policy Characteristics'!$C:$C,0))),"",INDEX('Policy Characteristics'!K:K,MATCH($C1692,'Policy Characteristics'!$C:$C,0)))</f>
        <v>fuels.html#carbon-tax</v>
      </c>
      <c r="R1692" s="363" t="str">
        <f>IF(ISBLANK(INDEX('Policy Characteristics'!L:L,MATCH($C1692,'Policy Characteristics'!$C:$C,0))),"",INDEX('Policy Characteristics'!L:L,MATCH($C1692,'Policy Characteristics'!$C:$C,0)))</f>
        <v>carbon-tax.html</v>
      </c>
    </row>
    <row r="1693" spans="1:18" ht="19.95" customHeight="1">
      <c r="A1693" s="363" t="str">
        <f>IF(ISBLANK(INDEX('Policy Characteristics'!A:A,MATCH($C1693,'Policy Characteristics'!$C:$C,0))),"",INDEX('Policy Characteristics'!A:A,MATCH($C1693,'Policy Characteristics'!$C:$C,0)))</f>
        <v>Cross-Sector</v>
      </c>
      <c r="B1693" s="375" t="str">
        <f>IF(ISBLANK(INDEX('Policy Characteristics'!B:B,MATCH($C1693,'Policy Characteristics'!$C:$C,0))),"",INDEX('Policy Characteristics'!B:B,MATCH($C1693,'Policy Characteristics'!$C:$C,0)))</f>
        <v>Exempt Process Emissions from C Tax</v>
      </c>
      <c r="C1693" s="363" t="str">
        <f t="shared" si="64"/>
        <v>BEPEfCT Boolean Exempt Process Emissions from Carbon Tax</v>
      </c>
      <c r="D1693" s="255" t="s">
        <v>891</v>
      </c>
      <c r="E1693" s="255"/>
      <c r="F1693" t="s">
        <v>892</v>
      </c>
      <c r="G1693" s="255"/>
      <c r="H1693" s="18">
        <v>1651</v>
      </c>
      <c r="I1693" s="376" t="s">
        <v>731</v>
      </c>
      <c r="J1693" s="377" t="str">
        <f>IF(ISBLANK(INDEX('Policy Characteristics'!D:D,MATCH($C1693,'Policy Characteristics'!$C:$C,0))),"",INDEX('Policy Characteristics'!D:D,MATCH($C1693,'Policy Characteristics'!$C:$C,0)))</f>
        <v/>
      </c>
      <c r="K1693" s="363" t="str">
        <f>IF(ISBLANK(INDEX('Policy Characteristics'!E:E,MATCH($C1693,'Policy Characteristics'!$C:$C,0))),"",INDEX('Policy Characteristics'!E:E,MATCH($C1693,'Policy Characteristics'!$C:$C,0)))</f>
        <v>cross toggle whether carbon tax affects process emissions</v>
      </c>
      <c r="L1693" s="363">
        <f>IF(ISBLANK(INDEX('Policy Characteristics'!F:F,MATCH($C1693,'Policy Characteristics'!$C:$C,0))),"",INDEX('Policy Characteristics'!F:F,MATCH($C1693,'Policy Characteristics'!$C:$C,0)))</f>
        <v>0</v>
      </c>
      <c r="M1693" s="363">
        <f>IF(ISBLANK(INDEX('Policy Characteristics'!G:G,MATCH($C1693,'Policy Characteristics'!$C:$C,0))),"",INDEX('Policy Characteristics'!G:G,MATCH($C1693,'Policy Characteristics'!$C:$C,0)))</f>
        <v>1</v>
      </c>
      <c r="N1693" s="363">
        <f>IF(ISBLANK(INDEX('Policy Characteristics'!H:H,MATCH($C1693,'Policy Characteristics'!$C:$C,0))),"",INDEX('Policy Characteristics'!H:H,MATCH($C1693,'Policy Characteristics'!$C:$C,0)))</f>
        <v>1</v>
      </c>
      <c r="O1693" s="363" t="str">
        <f>IF(ISBLANK(INDEX('Policy Characteristics'!I:I,MATCH($C1693,'Policy Characteristics'!$C:$C,0))),"",INDEX('Policy Characteristics'!I:I,MATCH($C1693,'Policy Characteristics'!$C:$C,0)))</f>
        <v>on/off</v>
      </c>
      <c r="P1693" s="363"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63" t="str">
        <f>IF(ISBLANK(INDEX('Policy Characteristics'!K:K,MATCH($C1693,'Policy Characteristics'!$C:$C,0))),"",INDEX('Policy Characteristics'!K:K,MATCH($C1693,'Policy Characteristics'!$C:$C,0)))</f>
        <v>fuels.html#carbon-tax</v>
      </c>
      <c r="R1693" s="363" t="str">
        <f>IF(ISBLANK(INDEX('Policy Characteristics'!L:L,MATCH($C1693,'Policy Characteristics'!$C:$C,0))),"",INDEX('Policy Characteristics'!L:L,MATCH($C1693,'Policy Characteristics'!$C:$C,0)))</f>
        <v>carbon-tax.html</v>
      </c>
    </row>
    <row r="1694" spans="1:18" ht="19.95" customHeight="1">
      <c r="A1694" s="363" t="str">
        <f>IF(ISBLANK(INDEX('Policy Characteristics'!A:A,MATCH($C1694,'Policy Characteristics'!$C:$C,0))),"",INDEX('Policy Characteristics'!A:A,MATCH($C1694,'Policy Characteristics'!$C:$C,0)))</f>
        <v>Cross-Sector</v>
      </c>
      <c r="B1694" s="375" t="str">
        <f>IF(ISBLANK(INDEX('Policy Characteristics'!B:B,MATCH($C1694,'Policy Characteristics'!$C:$C,0))),"",INDEX('Policy Characteristics'!B:B,MATCH($C1694,'Policy Characteristics'!$C:$C,0)))</f>
        <v>Exempt Process Emissions from C Tax</v>
      </c>
      <c r="C1694" s="363" t="str">
        <f t="shared" si="64"/>
        <v>BEPEfCT Boolean Exempt Process Emissions from Carbon Tax</v>
      </c>
      <c r="D1694" s="255" t="s">
        <v>893</v>
      </c>
      <c r="E1694" s="255"/>
      <c r="F1694" t="s">
        <v>894</v>
      </c>
      <c r="G1694" s="255"/>
      <c r="H1694" s="18">
        <v>1652</v>
      </c>
      <c r="I1694" s="376" t="s">
        <v>741</v>
      </c>
      <c r="J1694" s="377" t="str">
        <f>IF(ISBLANK(INDEX('Policy Characteristics'!D:D,MATCH($C1694,'Policy Characteristics'!$C:$C,0))),"",INDEX('Policy Characteristics'!D:D,MATCH($C1694,'Policy Characteristics'!$C:$C,0)))</f>
        <v/>
      </c>
      <c r="K1694" s="363" t="str">
        <f>IF(ISBLANK(INDEX('Policy Characteristics'!E:E,MATCH($C1694,'Policy Characteristics'!$C:$C,0))),"",INDEX('Policy Characteristics'!E:E,MATCH($C1694,'Policy Characteristics'!$C:$C,0)))</f>
        <v>cross toggle whether carbon tax affects process emissions</v>
      </c>
      <c r="L1694" s="363">
        <f>IF(ISBLANK(INDEX('Policy Characteristics'!F:F,MATCH($C1694,'Policy Characteristics'!$C:$C,0))),"",INDEX('Policy Characteristics'!F:F,MATCH($C1694,'Policy Characteristics'!$C:$C,0)))</f>
        <v>0</v>
      </c>
      <c r="M1694" s="363">
        <f>IF(ISBLANK(INDEX('Policy Characteristics'!G:G,MATCH($C1694,'Policy Characteristics'!$C:$C,0))),"",INDEX('Policy Characteristics'!G:G,MATCH($C1694,'Policy Characteristics'!$C:$C,0)))</f>
        <v>1</v>
      </c>
      <c r="N1694" s="363">
        <f>IF(ISBLANK(INDEX('Policy Characteristics'!H:H,MATCH($C1694,'Policy Characteristics'!$C:$C,0))),"",INDEX('Policy Characteristics'!H:H,MATCH($C1694,'Policy Characteristics'!$C:$C,0)))</f>
        <v>1</v>
      </c>
      <c r="O1694" s="363" t="str">
        <f>IF(ISBLANK(INDEX('Policy Characteristics'!I:I,MATCH($C1694,'Policy Characteristics'!$C:$C,0))),"",INDEX('Policy Characteristics'!I:I,MATCH($C1694,'Policy Characteristics'!$C:$C,0)))</f>
        <v>on/off</v>
      </c>
      <c r="P1694" s="363"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63" t="str">
        <f>IF(ISBLANK(INDEX('Policy Characteristics'!K:K,MATCH($C1694,'Policy Characteristics'!$C:$C,0))),"",INDEX('Policy Characteristics'!K:K,MATCH($C1694,'Policy Characteristics'!$C:$C,0)))</f>
        <v>fuels.html#carbon-tax</v>
      </c>
      <c r="R1694" s="363" t="str">
        <f>IF(ISBLANK(INDEX('Policy Characteristics'!L:L,MATCH($C1694,'Policy Characteristics'!$C:$C,0))),"",INDEX('Policy Characteristics'!L:L,MATCH($C1694,'Policy Characteristics'!$C:$C,0)))</f>
        <v>carbon-tax.html</v>
      </c>
    </row>
    <row r="1695" spans="1:18" ht="19.95" customHeight="1">
      <c r="A1695" s="363" t="str">
        <f>IF(ISBLANK(INDEX('Policy Characteristics'!A:A,MATCH($C1695,'Policy Characteristics'!$C:$C,0))),"",INDEX('Policy Characteristics'!A:A,MATCH($C1695,'Policy Characteristics'!$C:$C,0)))</f>
        <v>Cross-Sector</v>
      </c>
      <c r="B1695" s="375" t="str">
        <f>IF(ISBLANK(INDEX('Policy Characteristics'!B:B,MATCH($C1695,'Policy Characteristics'!$C:$C,0))),"",INDEX('Policy Characteristics'!B:B,MATCH($C1695,'Policy Characteristics'!$C:$C,0)))</f>
        <v>Toggle Carbon Tax Border Adjustment</v>
      </c>
      <c r="C1695" t="s">
        <v>607</v>
      </c>
      <c r="D1695" s="255"/>
      <c r="E1695" s="255"/>
      <c r="F1695" s="255"/>
      <c r="G1695" s="255"/>
      <c r="H1695" s="18">
        <v>1627</v>
      </c>
      <c r="I1695" s="376" t="s">
        <v>731</v>
      </c>
      <c r="J1695" s="377" t="str">
        <f>IF(ISBLANK(INDEX('Policy Characteristics'!D:D,MATCH($C1695,'Policy Characteristics'!$C:$C,0))),"",INDEX('Policy Characteristics'!D:D,MATCH($C1695,'Policy Characteristics'!$C:$C,0)))</f>
        <v/>
      </c>
      <c r="K1695" s="363" t="str">
        <f>IF(ISBLANK(INDEX('Policy Characteristics'!E:E,MATCH($C1695,'Policy Characteristics'!$C:$C,0))),"",INDEX('Policy Characteristics'!E:E,MATCH($C1695,'Policy Characteristics'!$C:$C,0)))</f>
        <v/>
      </c>
      <c r="L1695" s="363">
        <f>IF(ISBLANK(INDEX('Policy Characteristics'!F:F,MATCH($C1695,'Policy Characteristics'!$C:$C,0))),"",INDEX('Policy Characteristics'!F:F,MATCH($C1695,'Policy Characteristics'!$C:$C,0)))</f>
        <v>0</v>
      </c>
      <c r="M1695" s="363">
        <f>IF(ISBLANK(INDEX('Policy Characteristics'!G:G,MATCH($C1695,'Policy Characteristics'!$C:$C,0))),"",INDEX('Policy Characteristics'!G:G,MATCH($C1695,'Policy Characteristics'!$C:$C,0)))</f>
        <v>1</v>
      </c>
      <c r="N1695" s="363">
        <f>IF(ISBLANK(INDEX('Policy Characteristics'!H:H,MATCH($C1695,'Policy Characteristics'!$C:$C,0))),"",INDEX('Policy Characteristics'!H:H,MATCH($C1695,'Policy Characteristics'!$C:$C,0)))</f>
        <v>1</v>
      </c>
      <c r="O1695" s="363" t="str">
        <f>IF(ISBLANK(INDEX('Policy Characteristics'!I:I,MATCH($C1695,'Policy Characteristics'!$C:$C,0))),"",INDEX('Policy Characteristics'!I:I,MATCH($C1695,'Policy Characteristics'!$C:$C,0)))</f>
        <v>on/off</v>
      </c>
      <c r="P1695" s="363"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63" t="str">
        <f>IF(ISBLANK(INDEX('Policy Characteristics'!K:K,MATCH($C1695,'Policy Characteristics'!$C:$C,0))),"",INDEX('Policy Characteristics'!K:K,MATCH($C1695,'Policy Characteristics'!$C:$C,0)))</f>
        <v>fuels.html#carbon-tax</v>
      </c>
      <c r="R1695" s="363" t="str">
        <f>IF(ISBLANK(INDEX('Policy Characteristics'!L:L,MATCH($C1695,'Policy Characteristics'!$C:$C,0))),"",INDEX('Policy Characteristics'!L:L,MATCH($C1695,'Policy Characteristics'!$C:$C,0)))</f>
        <v>carbon-tax.html</v>
      </c>
    </row>
    <row r="1696" spans="1:18" ht="19.95" customHeight="1">
      <c r="A1696" s="363" t="str">
        <f>IF(ISBLANK(INDEX('Policy Characteristics'!A:A,MATCH($C1696,'Policy Characteristics'!$C:$C,0))),"",INDEX('Policy Characteristics'!A:A,MATCH($C1696,'Policy Characteristics'!$C:$C,0)))</f>
        <v>Cross-Sector</v>
      </c>
      <c r="B1696" s="375" t="str">
        <f>IF(ISBLANK(INDEX('Policy Characteristics'!B:B,MATCH($C1696,'Policy Characteristics'!$C:$C,0))),"",INDEX('Policy Characteristics'!B:B,MATCH($C1696,'Policy Characteristics'!$C:$C,0)))</f>
        <v>Fixed Energy Prices</v>
      </c>
      <c r="C1696" t="s">
        <v>610</v>
      </c>
      <c r="D1696" s="255" t="s">
        <v>995</v>
      </c>
      <c r="E1696" s="255"/>
      <c r="F1696" s="255" t="s">
        <v>996</v>
      </c>
      <c r="G1696" s="255"/>
      <c r="H1696" s="18">
        <v>720</v>
      </c>
      <c r="I1696" s="376" t="s">
        <v>741</v>
      </c>
      <c r="J1696" s="377" t="str">
        <f>IF(ISBLANK(INDEX('Policy Characteristics'!D:D,MATCH($C1696,'Policy Characteristics'!$C:$C,0))),"",INDEX('Policy Characteristics'!D:D,MATCH($C1696,'Policy Characteristics'!$C:$C,0)))</f>
        <v>Fixed Energy Prices</v>
      </c>
      <c r="K1696" s="363" t="str">
        <f>IF(ISBLANK(INDEX('Policy Characteristics'!E:E,MATCH($C1696,'Policy Characteristics'!$C:$C,0))),"",INDEX('Policy Characteristics'!E:E,MATCH($C1696,'Policy Characteristics'!$C:$C,0)))</f>
        <v>cross toggle whether policies affect energy prices</v>
      </c>
      <c r="L1696" s="363">
        <f>IF(ISBLANK(INDEX('Policy Characteristics'!F:F,MATCH($C1696,'Policy Characteristics'!$C:$C,0))),"",INDEX('Policy Characteristics'!F:F,MATCH($C1696,'Policy Characteristics'!$C:$C,0)))</f>
        <v>0</v>
      </c>
      <c r="M1696" s="363">
        <f>IF(ISBLANK(INDEX('Policy Characteristics'!G:G,MATCH($C1696,'Policy Characteristics'!$C:$C,0))),"",INDEX('Policy Characteristics'!G:G,MATCH($C1696,'Policy Characteristics'!$C:$C,0)))</f>
        <v>1</v>
      </c>
      <c r="N1696" s="363">
        <f>IF(ISBLANK(INDEX('Policy Characteristics'!H:H,MATCH($C1696,'Policy Characteristics'!$C:$C,0))),"",INDEX('Policy Characteristics'!H:H,MATCH($C1696,'Policy Characteristics'!$C:$C,0)))</f>
        <v>1</v>
      </c>
      <c r="O1696" s="363" t="str">
        <f>IF(ISBLANK(INDEX('Policy Characteristics'!I:I,MATCH($C1696,'Policy Characteristics'!$C:$C,0))),"",INDEX('Policy Characteristics'!I:I,MATCH($C1696,'Policy Characteristics'!$C:$C,0)))</f>
        <v>on/off</v>
      </c>
      <c r="P1696" s="363" t="str">
        <f>IF(ISBLANK(INDEX('Policy Characteristics'!J:J,MATCH($C1696,'Policy Characteristics'!$C:$C,0))),"",INDEX('Policy Characteristics'!J:J,MATCH($C1696,'Policy Characteristics'!$C:$C,0)))</f>
        <v/>
      </c>
      <c r="Q1696" s="363" t="str">
        <f>IF(ISBLANK(INDEX('Policy Characteristics'!K:K,MATCH($C1696,'Policy Characteristics'!$C:$C,0))),"",INDEX('Policy Characteristics'!K:K,MATCH($C1696,'Policy Characteristics'!$C:$C,0)))</f>
        <v/>
      </c>
      <c r="R1696" s="363" t="str">
        <f>IF(ISBLANK(INDEX('Policy Characteristics'!L:L,MATCH($C1696,'Policy Characteristics'!$C:$C,0))),"",INDEX('Policy Characteristics'!L:L,MATCH($C1696,'Policy Characteristics'!$C:$C,0)))</f>
        <v/>
      </c>
    </row>
    <row r="1697" spans="1:18" ht="19.95" customHeight="1">
      <c r="A1697" s="363" t="str">
        <f>IF(ISBLANK(INDEX('Policy Characteristics'!A:A,MATCH($C1697,'Policy Characteristics'!$C:$C,0))),"",INDEX('Policy Characteristics'!A:A,MATCH($C1697,'Policy Characteristics'!$C:$C,0)))</f>
        <v>Cross-Sector</v>
      </c>
      <c r="B1697" s="375" t="str">
        <f>IF(ISBLANK(INDEX('Policy Characteristics'!B:B,MATCH($C1697,'Policy Characteristics'!$C:$C,0))),"",INDEX('Policy Characteristics'!B:B,MATCH($C1697,'Policy Characteristics'!$C:$C,0)))</f>
        <v>Fixed Energy Prices</v>
      </c>
      <c r="C1697" s="363" t="str">
        <f t="shared" ref="C1697:C1698" si="65">C$1696</f>
        <v>Toggle Whether Policies Affect Energy Prices</v>
      </c>
      <c r="D1697" s="255" t="s">
        <v>1009</v>
      </c>
      <c r="E1697" s="255"/>
      <c r="F1697" s="255" t="s">
        <v>1010</v>
      </c>
      <c r="G1697" s="255"/>
      <c r="H1697" s="18">
        <v>721</v>
      </c>
      <c r="I1697" s="376" t="s">
        <v>741</v>
      </c>
      <c r="J1697" s="377" t="str">
        <f>IF(ISBLANK(INDEX('Policy Characteristics'!D:D,MATCH($C1697,'Policy Characteristics'!$C:$C,0))),"",INDEX('Policy Characteristics'!D:D,MATCH($C1697,'Policy Characteristics'!$C:$C,0)))</f>
        <v>Fixed Energy Prices</v>
      </c>
      <c r="K1697" s="363" t="str">
        <f>IF(ISBLANK(INDEX('Policy Characteristics'!E:E,MATCH($C1697,'Policy Characteristics'!$C:$C,0))),"",INDEX('Policy Characteristics'!E:E,MATCH($C1697,'Policy Characteristics'!$C:$C,0)))</f>
        <v>cross toggle whether policies affect energy prices</v>
      </c>
      <c r="L1697" s="363">
        <f>IF(ISBLANK(INDEX('Policy Characteristics'!F:F,MATCH($C1697,'Policy Characteristics'!$C:$C,0))),"",INDEX('Policy Characteristics'!F:F,MATCH($C1697,'Policy Characteristics'!$C:$C,0)))</f>
        <v>0</v>
      </c>
      <c r="M1697" s="363">
        <f>IF(ISBLANK(INDEX('Policy Characteristics'!G:G,MATCH($C1697,'Policy Characteristics'!$C:$C,0))),"",INDEX('Policy Characteristics'!G:G,MATCH($C1697,'Policy Characteristics'!$C:$C,0)))</f>
        <v>1</v>
      </c>
      <c r="N1697" s="363">
        <f>IF(ISBLANK(INDEX('Policy Characteristics'!H:H,MATCH($C1697,'Policy Characteristics'!$C:$C,0))),"",INDEX('Policy Characteristics'!H:H,MATCH($C1697,'Policy Characteristics'!$C:$C,0)))</f>
        <v>1</v>
      </c>
      <c r="O1697" s="363" t="str">
        <f>IF(ISBLANK(INDEX('Policy Characteristics'!I:I,MATCH($C1697,'Policy Characteristics'!$C:$C,0))),"",INDEX('Policy Characteristics'!I:I,MATCH($C1697,'Policy Characteristics'!$C:$C,0)))</f>
        <v>on/off</v>
      </c>
      <c r="P1697" s="363" t="str">
        <f>IF(ISBLANK(INDEX('Policy Characteristics'!J:J,MATCH($C1697,'Policy Characteristics'!$C:$C,0))),"",INDEX('Policy Characteristics'!J:J,MATCH($C1697,'Policy Characteristics'!$C:$C,0)))</f>
        <v/>
      </c>
      <c r="Q1697" s="363" t="str">
        <f>IF(ISBLANK(INDEX('Policy Characteristics'!K:K,MATCH($C1697,'Policy Characteristics'!$C:$C,0))),"",INDEX('Policy Characteristics'!K:K,MATCH($C1697,'Policy Characteristics'!$C:$C,0)))</f>
        <v/>
      </c>
      <c r="R1697" s="363" t="str">
        <f>IF(ISBLANK(INDEX('Policy Characteristics'!L:L,MATCH($C1697,'Policy Characteristics'!$C:$C,0))),"",INDEX('Policy Characteristics'!L:L,MATCH($C1697,'Policy Characteristics'!$C:$C,0)))</f>
        <v/>
      </c>
    </row>
    <row r="1698" spans="1:18" s="350" customFormat="1" ht="19.95" customHeight="1">
      <c r="A1698" s="363" t="str">
        <f>IF(ISBLANK(INDEX('Policy Characteristics'!A:A,MATCH($C1698,'Policy Characteristics'!$C:$C,0))),"",INDEX('Policy Characteristics'!A:A,MATCH($C1698,'Policy Characteristics'!$C:$C,0)))</f>
        <v>Cross-Sector</v>
      </c>
      <c r="B1698" s="375" t="str">
        <f>IF(ISBLANK(INDEX('Policy Characteristics'!B:B,MATCH($C1698,'Policy Characteristics'!$C:$C,0))),"",INDEX('Policy Characteristics'!B:B,MATCH($C1698,'Policy Characteristics'!$C:$C,0)))</f>
        <v>Fixed Energy Prices</v>
      </c>
      <c r="C1698" s="363" t="str">
        <f t="shared" si="65"/>
        <v>Toggle Whether Policies Affect Energy Prices</v>
      </c>
      <c r="D1698" s="356" t="s">
        <v>1013</v>
      </c>
      <c r="E1698" s="356"/>
      <c r="F1698" s="356" t="s">
        <v>1014</v>
      </c>
      <c r="G1698" s="356"/>
      <c r="H1698" s="18">
        <v>722</v>
      </c>
      <c r="I1698" s="378" t="s">
        <v>741</v>
      </c>
      <c r="J1698" s="377" t="str">
        <f>IF(ISBLANK(INDEX('Policy Characteristics'!D:D,MATCH($C1698,'Policy Characteristics'!$C:$C,0))),"",INDEX('Policy Characteristics'!D:D,MATCH($C1698,'Policy Characteristics'!$C:$C,0)))</f>
        <v>Fixed Energy Prices</v>
      </c>
      <c r="K1698" s="363" t="str">
        <f>IF(ISBLANK(INDEX('Policy Characteristics'!E:E,MATCH($C1698,'Policy Characteristics'!$C:$C,0))),"",INDEX('Policy Characteristics'!E:E,MATCH($C1698,'Policy Characteristics'!$C:$C,0)))</f>
        <v>cross toggle whether policies affect energy prices</v>
      </c>
      <c r="L1698" s="363">
        <f>IF(ISBLANK(INDEX('Policy Characteristics'!F:F,MATCH($C1698,'Policy Characteristics'!$C:$C,0))),"",INDEX('Policy Characteristics'!F:F,MATCH($C1698,'Policy Characteristics'!$C:$C,0)))</f>
        <v>0</v>
      </c>
      <c r="M1698" s="363">
        <f>IF(ISBLANK(INDEX('Policy Characteristics'!G:G,MATCH($C1698,'Policy Characteristics'!$C:$C,0))),"",INDEX('Policy Characteristics'!G:G,MATCH($C1698,'Policy Characteristics'!$C:$C,0)))</f>
        <v>1</v>
      </c>
      <c r="N1698" s="363">
        <f>IF(ISBLANK(INDEX('Policy Characteristics'!H:H,MATCH($C1698,'Policy Characteristics'!$C:$C,0))),"",INDEX('Policy Characteristics'!H:H,MATCH($C1698,'Policy Characteristics'!$C:$C,0)))</f>
        <v>1</v>
      </c>
      <c r="O1698" s="363" t="str">
        <f>IF(ISBLANK(INDEX('Policy Characteristics'!I:I,MATCH($C1698,'Policy Characteristics'!$C:$C,0))),"",INDEX('Policy Characteristics'!I:I,MATCH($C1698,'Policy Characteristics'!$C:$C,0)))</f>
        <v>on/off</v>
      </c>
      <c r="P1698" s="363" t="str">
        <f>IF(ISBLANK(INDEX('Policy Characteristics'!J:J,MATCH($C1698,'Policy Characteristics'!$C:$C,0))),"",INDEX('Policy Characteristics'!J:J,MATCH($C1698,'Policy Characteristics'!$C:$C,0)))</f>
        <v/>
      </c>
      <c r="Q1698" s="363" t="str">
        <f>IF(ISBLANK(INDEX('Policy Characteristics'!K:K,MATCH($C1698,'Policy Characteristics'!$C:$C,0))),"",INDEX('Policy Characteristics'!K:K,MATCH($C1698,'Policy Characteristics'!$C:$C,0)))</f>
        <v/>
      </c>
      <c r="R1698" s="363" t="str">
        <f>IF(ISBLANK(INDEX('Policy Characteristics'!L:L,MATCH($C1698,'Policy Characteristics'!$C:$C,0))),"",INDEX('Policy Characteristics'!L:L,MATCH($C1698,'Policy Characteristics'!$C:$C,0)))</f>
        <v/>
      </c>
    </row>
    <row r="1699" spans="1:18" s="350" customFormat="1" ht="19.95" customHeight="1">
      <c r="A1699" s="363" t="str">
        <f>IF(ISBLANK(INDEX('Policy Characteristics'!A:A,MATCH($C1699,'Policy Characteristics'!$C:$C,0))),"",INDEX('Policy Characteristics'!A:A,MATCH($C1699,'Policy Characteristics'!$C:$C,0)))</f>
        <v>Cross-Sector</v>
      </c>
      <c r="B1699" s="375" t="str">
        <f>IF(ISBLANK(INDEX('Policy Characteristics'!B:B,MATCH($C1699,'Policy Characteristics'!$C:$C,0))),"",INDEX('Policy Characteristics'!B:B,MATCH($C1699,'Policy Characteristics'!$C:$C,0)))</f>
        <v>Fixed Energy Prices</v>
      </c>
      <c r="C1699" s="350" t="s">
        <v>610</v>
      </c>
      <c r="D1699" s="356" t="s">
        <v>968</v>
      </c>
      <c r="E1699" s="255"/>
      <c r="F1699" s="356" t="s">
        <v>798</v>
      </c>
      <c r="G1699" s="356"/>
      <c r="H1699" s="241">
        <v>836</v>
      </c>
      <c r="I1699" s="378" t="s">
        <v>741</v>
      </c>
      <c r="J1699" s="377" t="str">
        <f>IF(ISBLANK(INDEX('Policy Characteristics'!D:D,MATCH($C1699,'Policy Characteristics'!$C:$C,0))),"",INDEX('Policy Characteristics'!D:D,MATCH($C1699,'Policy Characteristics'!$C:$C,0)))</f>
        <v>Fixed Energy Prices</v>
      </c>
      <c r="K1699" s="363" t="str">
        <f>IF(ISBLANK(INDEX('Policy Characteristics'!E:E,MATCH($C1699,'Policy Characteristics'!$C:$C,0))),"",INDEX('Policy Characteristics'!E:E,MATCH($C1699,'Policy Characteristics'!$C:$C,0)))</f>
        <v>cross toggle whether policies affect energy prices</v>
      </c>
      <c r="L1699" s="363">
        <f>IF(ISBLANK(INDEX('Policy Characteristics'!F:F,MATCH($C1699,'Policy Characteristics'!$C:$C,0))),"",INDEX('Policy Characteristics'!F:F,MATCH($C1699,'Policy Characteristics'!$C:$C,0)))</f>
        <v>0</v>
      </c>
      <c r="M1699" s="363">
        <f>IF(ISBLANK(INDEX('Policy Characteristics'!G:G,MATCH($C1699,'Policy Characteristics'!$C:$C,0))),"",INDEX('Policy Characteristics'!G:G,MATCH($C1699,'Policy Characteristics'!$C:$C,0)))</f>
        <v>1</v>
      </c>
      <c r="N1699" s="363">
        <f>IF(ISBLANK(INDEX('Policy Characteristics'!H:H,MATCH($C1699,'Policy Characteristics'!$C:$C,0))),"",INDEX('Policy Characteristics'!H:H,MATCH($C1699,'Policy Characteristics'!$C:$C,0)))</f>
        <v>1</v>
      </c>
      <c r="O1699" s="363" t="str">
        <f>IF(ISBLANK(INDEX('Policy Characteristics'!I:I,MATCH($C1699,'Policy Characteristics'!$C:$C,0))),"",INDEX('Policy Characteristics'!I:I,MATCH($C1699,'Policy Characteristics'!$C:$C,0)))</f>
        <v>on/off</v>
      </c>
      <c r="P1699" s="363" t="str">
        <f>IF(ISBLANK(INDEX('Policy Characteristics'!J:J,MATCH($C1699,'Policy Characteristics'!$C:$C,0))),"",INDEX('Policy Characteristics'!J:J,MATCH($C1699,'Policy Characteristics'!$C:$C,0)))</f>
        <v/>
      </c>
      <c r="Q1699" s="363" t="str">
        <f>IF(ISBLANK(INDEX('Policy Characteristics'!K:K,MATCH($C1699,'Policy Characteristics'!$C:$C,0))),"",INDEX('Policy Characteristics'!K:K,MATCH($C1699,'Policy Characteristics'!$C:$C,0)))</f>
        <v/>
      </c>
      <c r="R1699" s="363" t="str">
        <f>IF(ISBLANK(INDEX('Policy Characteristics'!L:L,MATCH($C1699,'Policy Characteristics'!$C:$C,0))),"",INDEX('Policy Characteristics'!L:L,MATCH($C1699,'Policy Characteristics'!$C:$C,0)))</f>
        <v/>
      </c>
    </row>
    <row r="1700" spans="1:18" s="350" customFormat="1" ht="19.95" customHeight="1">
      <c r="A1700" s="363" t="str">
        <f>IF(ISBLANK(INDEX('Policy Characteristics'!A:A,MATCH($C1700,'Policy Characteristics'!$C:$C,0))),"",INDEX('Policy Characteristics'!A:A,MATCH($C1700,'Policy Characteristics'!$C:$C,0)))</f>
        <v>Cross-Sector</v>
      </c>
      <c r="B1700" s="375" t="str">
        <f>IF(ISBLANK(INDEX('Policy Characteristics'!B:B,MATCH($C1700,'Policy Characteristics'!$C:$C,0))),"",INDEX('Policy Characteristics'!B:B,MATCH($C1700,'Policy Characteristics'!$C:$C,0)))</f>
        <v>Fixed Energy Prices</v>
      </c>
      <c r="C1700" s="363" t="str">
        <f t="shared" ref="C1700:C1710" si="66">C$1699</f>
        <v>Toggle Whether Policies Affect Energy Prices</v>
      </c>
      <c r="D1700" s="356" t="s">
        <v>969</v>
      </c>
      <c r="E1700" s="255"/>
      <c r="F1700" s="356" t="s">
        <v>970</v>
      </c>
      <c r="G1700" s="356"/>
      <c r="H1700" s="18">
        <v>837</v>
      </c>
      <c r="I1700" s="378" t="s">
        <v>741</v>
      </c>
      <c r="J1700" s="377" t="str">
        <f>IF(ISBLANK(INDEX('Policy Characteristics'!D:D,MATCH($C1700,'Policy Characteristics'!$C:$C,0))),"",INDEX('Policy Characteristics'!D:D,MATCH($C1700,'Policy Characteristics'!$C:$C,0)))</f>
        <v>Fixed Energy Prices</v>
      </c>
      <c r="K1700" s="363" t="str">
        <f>IF(ISBLANK(INDEX('Policy Characteristics'!E:E,MATCH($C1700,'Policy Characteristics'!$C:$C,0))),"",INDEX('Policy Characteristics'!E:E,MATCH($C1700,'Policy Characteristics'!$C:$C,0)))</f>
        <v>cross toggle whether policies affect energy prices</v>
      </c>
      <c r="L1700" s="363">
        <f>IF(ISBLANK(INDEX('Policy Characteristics'!F:F,MATCH($C1700,'Policy Characteristics'!$C:$C,0))),"",INDEX('Policy Characteristics'!F:F,MATCH($C1700,'Policy Characteristics'!$C:$C,0)))</f>
        <v>0</v>
      </c>
      <c r="M1700" s="363">
        <f>IF(ISBLANK(INDEX('Policy Characteristics'!G:G,MATCH($C1700,'Policy Characteristics'!$C:$C,0))),"",INDEX('Policy Characteristics'!G:G,MATCH($C1700,'Policy Characteristics'!$C:$C,0)))</f>
        <v>1</v>
      </c>
      <c r="N1700" s="363">
        <f>IF(ISBLANK(INDEX('Policy Characteristics'!H:H,MATCH($C1700,'Policy Characteristics'!$C:$C,0))),"",INDEX('Policy Characteristics'!H:H,MATCH($C1700,'Policy Characteristics'!$C:$C,0)))</f>
        <v>1</v>
      </c>
      <c r="O1700" s="363" t="str">
        <f>IF(ISBLANK(INDEX('Policy Characteristics'!I:I,MATCH($C1700,'Policy Characteristics'!$C:$C,0))),"",INDEX('Policy Characteristics'!I:I,MATCH($C1700,'Policy Characteristics'!$C:$C,0)))</f>
        <v>on/off</v>
      </c>
      <c r="P1700" s="363" t="str">
        <f>IF(ISBLANK(INDEX('Policy Characteristics'!J:J,MATCH($C1700,'Policy Characteristics'!$C:$C,0))),"",INDEX('Policy Characteristics'!J:J,MATCH($C1700,'Policy Characteristics'!$C:$C,0)))</f>
        <v/>
      </c>
      <c r="Q1700" s="363" t="str">
        <f>IF(ISBLANK(INDEX('Policy Characteristics'!K:K,MATCH($C1700,'Policy Characteristics'!$C:$C,0))),"",INDEX('Policy Characteristics'!K:K,MATCH($C1700,'Policy Characteristics'!$C:$C,0)))</f>
        <v/>
      </c>
      <c r="R1700" s="363" t="str">
        <f>IF(ISBLANK(INDEX('Policy Characteristics'!L:L,MATCH($C1700,'Policy Characteristics'!$C:$C,0))),"",INDEX('Policy Characteristics'!L:L,MATCH($C1700,'Policy Characteristics'!$C:$C,0)))</f>
        <v/>
      </c>
    </row>
    <row r="1701" spans="1:18" s="350" customFormat="1" ht="19.95" customHeight="1">
      <c r="A1701" s="363" t="str">
        <f>IF(ISBLANK(INDEX('Policy Characteristics'!A:A,MATCH($C1701,'Policy Characteristics'!$C:$C,0))),"",INDEX('Policy Characteristics'!A:A,MATCH($C1701,'Policy Characteristics'!$C:$C,0)))</f>
        <v>Cross-Sector</v>
      </c>
      <c r="B1701" s="375" t="str">
        <f>IF(ISBLANK(INDEX('Policy Characteristics'!B:B,MATCH($C1701,'Policy Characteristics'!$C:$C,0))),"",INDEX('Policy Characteristics'!B:B,MATCH($C1701,'Policy Characteristics'!$C:$C,0)))</f>
        <v>Fixed Energy Prices</v>
      </c>
      <c r="C1701" s="363" t="str">
        <f t="shared" si="66"/>
        <v>Toggle Whether Policies Affect Energy Prices</v>
      </c>
      <c r="D1701" s="356" t="s">
        <v>1004</v>
      </c>
      <c r="E1701" s="255"/>
      <c r="F1701" s="356" t="s">
        <v>814</v>
      </c>
      <c r="G1701" s="356"/>
      <c r="H1701" s="241">
        <v>838</v>
      </c>
      <c r="I1701" s="378" t="s">
        <v>741</v>
      </c>
      <c r="J1701" s="377" t="str">
        <f>IF(ISBLANK(INDEX('Policy Characteristics'!D:D,MATCH($C1701,'Policy Characteristics'!$C:$C,0))),"",INDEX('Policy Characteristics'!D:D,MATCH($C1701,'Policy Characteristics'!$C:$C,0)))</f>
        <v>Fixed Energy Prices</v>
      </c>
      <c r="K1701" s="363" t="str">
        <f>IF(ISBLANK(INDEX('Policy Characteristics'!E:E,MATCH($C1701,'Policy Characteristics'!$C:$C,0))),"",INDEX('Policy Characteristics'!E:E,MATCH($C1701,'Policy Characteristics'!$C:$C,0)))</f>
        <v>cross toggle whether policies affect energy prices</v>
      </c>
      <c r="L1701" s="363">
        <f>IF(ISBLANK(INDEX('Policy Characteristics'!F:F,MATCH($C1701,'Policy Characteristics'!$C:$C,0))),"",INDEX('Policy Characteristics'!F:F,MATCH($C1701,'Policy Characteristics'!$C:$C,0)))</f>
        <v>0</v>
      </c>
      <c r="M1701" s="363">
        <f>IF(ISBLANK(INDEX('Policy Characteristics'!G:G,MATCH($C1701,'Policy Characteristics'!$C:$C,0))),"",INDEX('Policy Characteristics'!G:G,MATCH($C1701,'Policy Characteristics'!$C:$C,0)))</f>
        <v>1</v>
      </c>
      <c r="N1701" s="363">
        <f>IF(ISBLANK(INDEX('Policy Characteristics'!H:H,MATCH($C1701,'Policy Characteristics'!$C:$C,0))),"",INDEX('Policy Characteristics'!H:H,MATCH($C1701,'Policy Characteristics'!$C:$C,0)))</f>
        <v>1</v>
      </c>
      <c r="O1701" s="363" t="str">
        <f>IF(ISBLANK(INDEX('Policy Characteristics'!I:I,MATCH($C1701,'Policy Characteristics'!$C:$C,0))),"",INDEX('Policy Characteristics'!I:I,MATCH($C1701,'Policy Characteristics'!$C:$C,0)))</f>
        <v>on/off</v>
      </c>
      <c r="P1701" s="363" t="str">
        <f>IF(ISBLANK(INDEX('Policy Characteristics'!J:J,MATCH($C1701,'Policy Characteristics'!$C:$C,0))),"",INDEX('Policy Characteristics'!J:J,MATCH($C1701,'Policy Characteristics'!$C:$C,0)))</f>
        <v/>
      </c>
      <c r="Q1701" s="363" t="str">
        <f>IF(ISBLANK(INDEX('Policy Characteristics'!K:K,MATCH($C1701,'Policy Characteristics'!$C:$C,0))),"",INDEX('Policy Characteristics'!K:K,MATCH($C1701,'Policy Characteristics'!$C:$C,0)))</f>
        <v/>
      </c>
      <c r="R1701" s="363" t="str">
        <f>IF(ISBLANK(INDEX('Policy Characteristics'!L:L,MATCH($C1701,'Policy Characteristics'!$C:$C,0))),"",INDEX('Policy Characteristics'!L:L,MATCH($C1701,'Policy Characteristics'!$C:$C,0)))</f>
        <v/>
      </c>
    </row>
    <row r="1702" spans="1:18" s="350" customFormat="1" ht="19.95" customHeight="1">
      <c r="A1702" s="363" t="str">
        <f>IF(ISBLANK(INDEX('Policy Characteristics'!A:A,MATCH($C1702,'Policy Characteristics'!$C:$C,0))),"",INDEX('Policy Characteristics'!A:A,MATCH($C1702,'Policy Characteristics'!$C:$C,0)))</f>
        <v>Cross-Sector</v>
      </c>
      <c r="B1702" s="375" t="str">
        <f>IF(ISBLANK(INDEX('Policy Characteristics'!B:B,MATCH($C1702,'Policy Characteristics'!$C:$C,0))),"",INDEX('Policy Characteristics'!B:B,MATCH($C1702,'Policy Characteristics'!$C:$C,0)))</f>
        <v>Fixed Energy Prices</v>
      </c>
      <c r="C1702" s="363" t="str">
        <f t="shared" si="66"/>
        <v>Toggle Whether Policies Affect Energy Prices</v>
      </c>
      <c r="D1702" s="356" t="s">
        <v>971</v>
      </c>
      <c r="E1702" s="255"/>
      <c r="F1702" s="356" t="s">
        <v>972</v>
      </c>
      <c r="G1702" s="356"/>
      <c r="H1702" s="18">
        <v>839</v>
      </c>
      <c r="I1702" s="378" t="s">
        <v>741</v>
      </c>
      <c r="J1702" s="377" t="str">
        <f>IF(ISBLANK(INDEX('Policy Characteristics'!D:D,MATCH($C1702,'Policy Characteristics'!$C:$C,0))),"",INDEX('Policy Characteristics'!D:D,MATCH($C1702,'Policy Characteristics'!$C:$C,0)))</f>
        <v>Fixed Energy Prices</v>
      </c>
      <c r="K1702" s="363" t="str">
        <f>IF(ISBLANK(INDEX('Policy Characteristics'!E:E,MATCH($C1702,'Policy Characteristics'!$C:$C,0))),"",INDEX('Policy Characteristics'!E:E,MATCH($C1702,'Policy Characteristics'!$C:$C,0)))</f>
        <v>cross toggle whether policies affect energy prices</v>
      </c>
      <c r="L1702" s="363">
        <f>IF(ISBLANK(INDEX('Policy Characteristics'!F:F,MATCH($C1702,'Policy Characteristics'!$C:$C,0))),"",INDEX('Policy Characteristics'!F:F,MATCH($C1702,'Policy Characteristics'!$C:$C,0)))</f>
        <v>0</v>
      </c>
      <c r="M1702" s="363">
        <f>IF(ISBLANK(INDEX('Policy Characteristics'!G:G,MATCH($C1702,'Policy Characteristics'!$C:$C,0))),"",INDEX('Policy Characteristics'!G:G,MATCH($C1702,'Policy Characteristics'!$C:$C,0)))</f>
        <v>1</v>
      </c>
      <c r="N1702" s="363">
        <f>IF(ISBLANK(INDEX('Policy Characteristics'!H:H,MATCH($C1702,'Policy Characteristics'!$C:$C,0))),"",INDEX('Policy Characteristics'!H:H,MATCH($C1702,'Policy Characteristics'!$C:$C,0)))</f>
        <v>1</v>
      </c>
      <c r="O1702" s="363" t="str">
        <f>IF(ISBLANK(INDEX('Policy Characteristics'!I:I,MATCH($C1702,'Policy Characteristics'!$C:$C,0))),"",INDEX('Policy Characteristics'!I:I,MATCH($C1702,'Policy Characteristics'!$C:$C,0)))</f>
        <v>on/off</v>
      </c>
      <c r="P1702" s="363" t="str">
        <f>IF(ISBLANK(INDEX('Policy Characteristics'!J:J,MATCH($C1702,'Policy Characteristics'!$C:$C,0))),"",INDEX('Policy Characteristics'!J:J,MATCH($C1702,'Policy Characteristics'!$C:$C,0)))</f>
        <v/>
      </c>
      <c r="Q1702" s="363" t="str">
        <f>IF(ISBLANK(INDEX('Policy Characteristics'!K:K,MATCH($C1702,'Policy Characteristics'!$C:$C,0))),"",INDEX('Policy Characteristics'!K:K,MATCH($C1702,'Policy Characteristics'!$C:$C,0)))</f>
        <v/>
      </c>
      <c r="R1702" s="363" t="str">
        <f>IF(ISBLANK(INDEX('Policy Characteristics'!L:L,MATCH($C1702,'Policy Characteristics'!$C:$C,0))),"",INDEX('Policy Characteristics'!L:L,MATCH($C1702,'Policy Characteristics'!$C:$C,0)))</f>
        <v/>
      </c>
    </row>
    <row r="1703" spans="1:18" s="350" customFormat="1" ht="19.95" customHeight="1">
      <c r="A1703" s="363" t="str">
        <f>IF(ISBLANK(INDEX('Policy Characteristics'!A:A,MATCH($C1703,'Policy Characteristics'!$C:$C,0))),"",INDEX('Policy Characteristics'!A:A,MATCH($C1703,'Policy Characteristics'!$C:$C,0)))</f>
        <v>Cross-Sector</v>
      </c>
      <c r="B1703" s="375" t="str">
        <f>IF(ISBLANK(INDEX('Policy Characteristics'!B:B,MATCH($C1703,'Policy Characteristics'!$C:$C,0))),"",INDEX('Policy Characteristics'!B:B,MATCH($C1703,'Policy Characteristics'!$C:$C,0)))</f>
        <v>Fixed Energy Prices</v>
      </c>
      <c r="C1703" s="363" t="str">
        <f t="shared" si="66"/>
        <v>Toggle Whether Policies Affect Energy Prices</v>
      </c>
      <c r="D1703" s="356" t="s">
        <v>973</v>
      </c>
      <c r="E1703" s="255"/>
      <c r="F1703" s="356" t="s">
        <v>974</v>
      </c>
      <c r="G1703" s="356"/>
      <c r="H1703" s="241">
        <v>840</v>
      </c>
      <c r="I1703" s="378" t="s">
        <v>741</v>
      </c>
      <c r="J1703" s="377" t="str">
        <f>IF(ISBLANK(INDEX('Policy Characteristics'!D:D,MATCH($C1703,'Policy Characteristics'!$C:$C,0))),"",INDEX('Policy Characteristics'!D:D,MATCH($C1703,'Policy Characteristics'!$C:$C,0)))</f>
        <v>Fixed Energy Prices</v>
      </c>
      <c r="K1703" s="363" t="str">
        <f>IF(ISBLANK(INDEX('Policy Characteristics'!E:E,MATCH($C1703,'Policy Characteristics'!$C:$C,0))),"",INDEX('Policy Characteristics'!E:E,MATCH($C1703,'Policy Characteristics'!$C:$C,0)))</f>
        <v>cross toggle whether policies affect energy prices</v>
      </c>
      <c r="L1703" s="363">
        <f>IF(ISBLANK(INDEX('Policy Characteristics'!F:F,MATCH($C1703,'Policy Characteristics'!$C:$C,0))),"",INDEX('Policy Characteristics'!F:F,MATCH($C1703,'Policy Characteristics'!$C:$C,0)))</f>
        <v>0</v>
      </c>
      <c r="M1703" s="363">
        <f>IF(ISBLANK(INDEX('Policy Characteristics'!G:G,MATCH($C1703,'Policy Characteristics'!$C:$C,0))),"",INDEX('Policy Characteristics'!G:G,MATCH($C1703,'Policy Characteristics'!$C:$C,0)))</f>
        <v>1</v>
      </c>
      <c r="N1703" s="363">
        <f>IF(ISBLANK(INDEX('Policy Characteristics'!H:H,MATCH($C1703,'Policy Characteristics'!$C:$C,0))),"",INDEX('Policy Characteristics'!H:H,MATCH($C1703,'Policy Characteristics'!$C:$C,0)))</f>
        <v>1</v>
      </c>
      <c r="O1703" s="363" t="str">
        <f>IF(ISBLANK(INDEX('Policy Characteristics'!I:I,MATCH($C1703,'Policy Characteristics'!$C:$C,0))),"",INDEX('Policy Characteristics'!I:I,MATCH($C1703,'Policy Characteristics'!$C:$C,0)))</f>
        <v>on/off</v>
      </c>
      <c r="P1703" s="363" t="str">
        <f>IF(ISBLANK(INDEX('Policy Characteristics'!J:J,MATCH($C1703,'Policy Characteristics'!$C:$C,0))),"",INDEX('Policy Characteristics'!J:J,MATCH($C1703,'Policy Characteristics'!$C:$C,0)))</f>
        <v/>
      </c>
      <c r="Q1703" s="363" t="str">
        <f>IF(ISBLANK(INDEX('Policy Characteristics'!K:K,MATCH($C1703,'Policy Characteristics'!$C:$C,0))),"",INDEX('Policy Characteristics'!K:K,MATCH($C1703,'Policy Characteristics'!$C:$C,0)))</f>
        <v/>
      </c>
      <c r="R1703" s="363" t="str">
        <f>IF(ISBLANK(INDEX('Policy Characteristics'!L:L,MATCH($C1703,'Policy Characteristics'!$C:$C,0))),"",INDEX('Policy Characteristics'!L:L,MATCH($C1703,'Policy Characteristics'!$C:$C,0)))</f>
        <v/>
      </c>
    </row>
    <row r="1704" spans="1:18" s="350" customFormat="1" ht="19.95" customHeight="1">
      <c r="A1704" s="363" t="str">
        <f>IF(ISBLANK(INDEX('Policy Characteristics'!A:A,MATCH($C1704,'Policy Characteristics'!$C:$C,0))),"",INDEX('Policy Characteristics'!A:A,MATCH($C1704,'Policy Characteristics'!$C:$C,0)))</f>
        <v>Cross-Sector</v>
      </c>
      <c r="B1704" s="375" t="str">
        <f>IF(ISBLANK(INDEX('Policy Characteristics'!B:B,MATCH($C1704,'Policy Characteristics'!$C:$C,0))),"",INDEX('Policy Characteristics'!B:B,MATCH($C1704,'Policy Characteristics'!$C:$C,0)))</f>
        <v>Fixed Energy Prices</v>
      </c>
      <c r="C1704" s="363" t="str">
        <f t="shared" si="66"/>
        <v>Toggle Whether Policies Affect Energy Prices</v>
      </c>
      <c r="D1704" s="356" t="s">
        <v>1005</v>
      </c>
      <c r="E1704" s="255"/>
      <c r="F1704" s="356" t="s">
        <v>1006</v>
      </c>
      <c r="G1704" s="356"/>
      <c r="H1704" s="18">
        <v>841</v>
      </c>
      <c r="I1704" s="378" t="s">
        <v>741</v>
      </c>
      <c r="J1704" s="377" t="str">
        <f>IF(ISBLANK(INDEX('Policy Characteristics'!D:D,MATCH($C1704,'Policy Characteristics'!$C:$C,0))),"",INDEX('Policy Characteristics'!D:D,MATCH($C1704,'Policy Characteristics'!$C:$C,0)))</f>
        <v>Fixed Energy Prices</v>
      </c>
      <c r="K1704" s="363" t="str">
        <f>IF(ISBLANK(INDEX('Policy Characteristics'!E:E,MATCH($C1704,'Policy Characteristics'!$C:$C,0))),"",INDEX('Policy Characteristics'!E:E,MATCH($C1704,'Policy Characteristics'!$C:$C,0)))</f>
        <v>cross toggle whether policies affect energy prices</v>
      </c>
      <c r="L1704" s="363">
        <f>IF(ISBLANK(INDEX('Policy Characteristics'!F:F,MATCH($C1704,'Policy Characteristics'!$C:$C,0))),"",INDEX('Policy Characteristics'!F:F,MATCH($C1704,'Policy Characteristics'!$C:$C,0)))</f>
        <v>0</v>
      </c>
      <c r="M1704" s="363">
        <f>IF(ISBLANK(INDEX('Policy Characteristics'!G:G,MATCH($C1704,'Policy Characteristics'!$C:$C,0))),"",INDEX('Policy Characteristics'!G:G,MATCH($C1704,'Policy Characteristics'!$C:$C,0)))</f>
        <v>1</v>
      </c>
      <c r="N1704" s="363">
        <f>IF(ISBLANK(INDEX('Policy Characteristics'!H:H,MATCH($C1704,'Policy Characteristics'!$C:$C,0))),"",INDEX('Policy Characteristics'!H:H,MATCH($C1704,'Policy Characteristics'!$C:$C,0)))</f>
        <v>1</v>
      </c>
      <c r="O1704" s="363" t="str">
        <f>IF(ISBLANK(INDEX('Policy Characteristics'!I:I,MATCH($C1704,'Policy Characteristics'!$C:$C,0))),"",INDEX('Policy Characteristics'!I:I,MATCH($C1704,'Policy Characteristics'!$C:$C,0)))</f>
        <v>on/off</v>
      </c>
      <c r="P1704" s="363" t="str">
        <f>IF(ISBLANK(INDEX('Policy Characteristics'!J:J,MATCH($C1704,'Policy Characteristics'!$C:$C,0))),"",INDEX('Policy Characteristics'!J:J,MATCH($C1704,'Policy Characteristics'!$C:$C,0)))</f>
        <v/>
      </c>
      <c r="Q1704" s="363" t="str">
        <f>IF(ISBLANK(INDEX('Policy Characteristics'!K:K,MATCH($C1704,'Policy Characteristics'!$C:$C,0))),"",INDEX('Policy Characteristics'!K:K,MATCH($C1704,'Policy Characteristics'!$C:$C,0)))</f>
        <v/>
      </c>
      <c r="R1704" s="363" t="str">
        <f>IF(ISBLANK(INDEX('Policy Characteristics'!L:L,MATCH($C1704,'Policy Characteristics'!$C:$C,0))),"",INDEX('Policy Characteristics'!L:L,MATCH($C1704,'Policy Characteristics'!$C:$C,0)))</f>
        <v/>
      </c>
    </row>
    <row r="1705" spans="1:18" s="350" customFormat="1" ht="19.95" customHeight="1">
      <c r="A1705" s="363" t="str">
        <f>IF(ISBLANK(INDEX('Policy Characteristics'!A:A,MATCH($C1705,'Policy Characteristics'!$C:$C,0))),"",INDEX('Policy Characteristics'!A:A,MATCH($C1705,'Policy Characteristics'!$C:$C,0)))</f>
        <v>Cross-Sector</v>
      </c>
      <c r="B1705" s="375" t="str">
        <f>IF(ISBLANK(INDEX('Policy Characteristics'!B:B,MATCH($C1705,'Policy Characteristics'!$C:$C,0))),"",INDEX('Policy Characteristics'!B:B,MATCH($C1705,'Policy Characteristics'!$C:$C,0)))</f>
        <v>Fixed Energy Prices</v>
      </c>
      <c r="C1705" s="363" t="str">
        <f t="shared" si="66"/>
        <v>Toggle Whether Policies Affect Energy Prices</v>
      </c>
      <c r="D1705" s="356" t="s">
        <v>1007</v>
      </c>
      <c r="E1705" s="255"/>
      <c r="F1705" s="356" t="s">
        <v>1008</v>
      </c>
      <c r="G1705" s="356"/>
      <c r="H1705" s="241">
        <v>842</v>
      </c>
      <c r="I1705" s="378" t="s">
        <v>741</v>
      </c>
      <c r="J1705" s="377" t="str">
        <f>IF(ISBLANK(INDEX('Policy Characteristics'!D:D,MATCH($C1705,'Policy Characteristics'!$C:$C,0))),"",INDEX('Policy Characteristics'!D:D,MATCH($C1705,'Policy Characteristics'!$C:$C,0)))</f>
        <v>Fixed Energy Prices</v>
      </c>
      <c r="K1705" s="363" t="str">
        <f>IF(ISBLANK(INDEX('Policy Characteristics'!E:E,MATCH($C1705,'Policy Characteristics'!$C:$C,0))),"",INDEX('Policy Characteristics'!E:E,MATCH($C1705,'Policy Characteristics'!$C:$C,0)))</f>
        <v>cross toggle whether policies affect energy prices</v>
      </c>
      <c r="L1705" s="363">
        <f>IF(ISBLANK(INDEX('Policy Characteristics'!F:F,MATCH($C1705,'Policy Characteristics'!$C:$C,0))),"",INDEX('Policy Characteristics'!F:F,MATCH($C1705,'Policy Characteristics'!$C:$C,0)))</f>
        <v>0</v>
      </c>
      <c r="M1705" s="363">
        <f>IF(ISBLANK(INDEX('Policy Characteristics'!G:G,MATCH($C1705,'Policy Characteristics'!$C:$C,0))),"",INDEX('Policy Characteristics'!G:G,MATCH($C1705,'Policy Characteristics'!$C:$C,0)))</f>
        <v>1</v>
      </c>
      <c r="N1705" s="363">
        <f>IF(ISBLANK(INDEX('Policy Characteristics'!H:H,MATCH($C1705,'Policy Characteristics'!$C:$C,0))),"",INDEX('Policy Characteristics'!H:H,MATCH($C1705,'Policy Characteristics'!$C:$C,0)))</f>
        <v>1</v>
      </c>
      <c r="O1705" s="363" t="str">
        <f>IF(ISBLANK(INDEX('Policy Characteristics'!I:I,MATCH($C1705,'Policy Characteristics'!$C:$C,0))),"",INDEX('Policy Characteristics'!I:I,MATCH($C1705,'Policy Characteristics'!$C:$C,0)))</f>
        <v>on/off</v>
      </c>
      <c r="P1705" s="363" t="str">
        <f>IF(ISBLANK(INDEX('Policy Characteristics'!J:J,MATCH($C1705,'Policy Characteristics'!$C:$C,0))),"",INDEX('Policy Characteristics'!J:J,MATCH($C1705,'Policy Characteristics'!$C:$C,0)))</f>
        <v/>
      </c>
      <c r="Q1705" s="363" t="str">
        <f>IF(ISBLANK(INDEX('Policy Characteristics'!K:K,MATCH($C1705,'Policy Characteristics'!$C:$C,0))),"",INDEX('Policy Characteristics'!K:K,MATCH($C1705,'Policy Characteristics'!$C:$C,0)))</f>
        <v/>
      </c>
      <c r="R1705" s="363" t="str">
        <f>IF(ISBLANK(INDEX('Policy Characteristics'!L:L,MATCH($C1705,'Policy Characteristics'!$C:$C,0))),"",INDEX('Policy Characteristics'!L:L,MATCH($C1705,'Policy Characteristics'!$C:$C,0)))</f>
        <v/>
      </c>
    </row>
    <row r="1706" spans="1:18" s="350" customFormat="1" ht="19.95" customHeight="1">
      <c r="A1706" s="363" t="str">
        <f>IF(ISBLANK(INDEX('Policy Characteristics'!A:A,MATCH($C1706,'Policy Characteristics'!$C:$C,0))),"",INDEX('Policy Characteristics'!A:A,MATCH($C1706,'Policy Characteristics'!$C:$C,0)))</f>
        <v>Cross-Sector</v>
      </c>
      <c r="B1706" s="375" t="str">
        <f>IF(ISBLANK(INDEX('Policy Characteristics'!B:B,MATCH($C1706,'Policy Characteristics'!$C:$C,0))),"",INDEX('Policy Characteristics'!B:B,MATCH($C1706,'Policy Characteristics'!$C:$C,0)))</f>
        <v>Fixed Energy Prices</v>
      </c>
      <c r="C1706" s="363" t="str">
        <f t="shared" si="66"/>
        <v>Toggle Whether Policies Affect Energy Prices</v>
      </c>
      <c r="D1706" s="356" t="s">
        <v>975</v>
      </c>
      <c r="E1706" s="255"/>
      <c r="F1706" s="356" t="s">
        <v>976</v>
      </c>
      <c r="G1706" s="356"/>
      <c r="H1706" s="18">
        <v>843</v>
      </c>
      <c r="I1706" s="378" t="s">
        <v>741</v>
      </c>
      <c r="J1706" s="377" t="str">
        <f>IF(ISBLANK(INDEX('Policy Characteristics'!D:D,MATCH($C1706,'Policy Characteristics'!$C:$C,0))),"",INDEX('Policy Characteristics'!D:D,MATCH($C1706,'Policy Characteristics'!$C:$C,0)))</f>
        <v>Fixed Energy Prices</v>
      </c>
      <c r="K1706" s="363" t="str">
        <f>IF(ISBLANK(INDEX('Policy Characteristics'!E:E,MATCH($C1706,'Policy Characteristics'!$C:$C,0))),"",INDEX('Policy Characteristics'!E:E,MATCH($C1706,'Policy Characteristics'!$C:$C,0)))</f>
        <v>cross toggle whether policies affect energy prices</v>
      </c>
      <c r="L1706" s="363">
        <f>IF(ISBLANK(INDEX('Policy Characteristics'!F:F,MATCH($C1706,'Policy Characteristics'!$C:$C,0))),"",INDEX('Policy Characteristics'!F:F,MATCH($C1706,'Policy Characteristics'!$C:$C,0)))</f>
        <v>0</v>
      </c>
      <c r="M1706" s="363">
        <f>IF(ISBLANK(INDEX('Policy Characteristics'!G:G,MATCH($C1706,'Policy Characteristics'!$C:$C,0))),"",INDEX('Policy Characteristics'!G:G,MATCH($C1706,'Policy Characteristics'!$C:$C,0)))</f>
        <v>1</v>
      </c>
      <c r="N1706" s="363">
        <f>IF(ISBLANK(INDEX('Policy Characteristics'!H:H,MATCH($C1706,'Policy Characteristics'!$C:$C,0))),"",INDEX('Policy Characteristics'!H:H,MATCH($C1706,'Policy Characteristics'!$C:$C,0)))</f>
        <v>1</v>
      </c>
      <c r="O1706" s="363" t="str">
        <f>IF(ISBLANK(INDEX('Policy Characteristics'!I:I,MATCH($C1706,'Policy Characteristics'!$C:$C,0))),"",INDEX('Policy Characteristics'!I:I,MATCH($C1706,'Policy Characteristics'!$C:$C,0)))</f>
        <v>on/off</v>
      </c>
      <c r="P1706" s="363" t="str">
        <f>IF(ISBLANK(INDEX('Policy Characteristics'!J:J,MATCH($C1706,'Policy Characteristics'!$C:$C,0))),"",INDEX('Policy Characteristics'!J:J,MATCH($C1706,'Policy Characteristics'!$C:$C,0)))</f>
        <v/>
      </c>
      <c r="Q1706" s="363" t="str">
        <f>IF(ISBLANK(INDEX('Policy Characteristics'!K:K,MATCH($C1706,'Policy Characteristics'!$C:$C,0))),"",INDEX('Policy Characteristics'!K:K,MATCH($C1706,'Policy Characteristics'!$C:$C,0)))</f>
        <v/>
      </c>
      <c r="R1706" s="363" t="str">
        <f>IF(ISBLANK(INDEX('Policy Characteristics'!L:L,MATCH($C1706,'Policy Characteristics'!$C:$C,0))),"",INDEX('Policy Characteristics'!L:L,MATCH($C1706,'Policy Characteristics'!$C:$C,0)))</f>
        <v/>
      </c>
    </row>
    <row r="1707" spans="1:18" s="350" customFormat="1" ht="19.95" customHeight="1">
      <c r="A1707" s="363" t="str">
        <f>IF(ISBLANK(INDEX('Policy Characteristics'!A:A,MATCH($C1707,'Policy Characteristics'!$C:$C,0))),"",INDEX('Policy Characteristics'!A:A,MATCH($C1707,'Policy Characteristics'!$C:$C,0)))</f>
        <v>Cross-Sector</v>
      </c>
      <c r="B1707" s="375" t="str">
        <f>IF(ISBLANK(INDEX('Policy Characteristics'!B:B,MATCH($C1707,'Policy Characteristics'!$C:$C,0))),"",INDEX('Policy Characteristics'!B:B,MATCH($C1707,'Policy Characteristics'!$C:$C,0)))</f>
        <v>Fixed Energy Prices</v>
      </c>
      <c r="C1707" s="363" t="str">
        <f t="shared" si="66"/>
        <v>Toggle Whether Policies Affect Energy Prices</v>
      </c>
      <c r="D1707" s="356" t="s">
        <v>977</v>
      </c>
      <c r="E1707" s="255"/>
      <c r="F1707" s="356" t="s">
        <v>822</v>
      </c>
      <c r="G1707" s="356"/>
      <c r="H1707" s="241">
        <v>844</v>
      </c>
      <c r="I1707" s="378" t="s">
        <v>741</v>
      </c>
      <c r="J1707" s="377" t="str">
        <f>IF(ISBLANK(INDEX('Policy Characteristics'!D:D,MATCH($C1707,'Policy Characteristics'!$C:$C,0))),"",INDEX('Policy Characteristics'!D:D,MATCH($C1707,'Policy Characteristics'!$C:$C,0)))</f>
        <v>Fixed Energy Prices</v>
      </c>
      <c r="K1707" s="363" t="str">
        <f>IF(ISBLANK(INDEX('Policy Characteristics'!E:E,MATCH($C1707,'Policy Characteristics'!$C:$C,0))),"",INDEX('Policy Characteristics'!E:E,MATCH($C1707,'Policy Characteristics'!$C:$C,0)))</f>
        <v>cross toggle whether policies affect energy prices</v>
      </c>
      <c r="L1707" s="363">
        <f>IF(ISBLANK(INDEX('Policy Characteristics'!F:F,MATCH($C1707,'Policy Characteristics'!$C:$C,0))),"",INDEX('Policy Characteristics'!F:F,MATCH($C1707,'Policy Characteristics'!$C:$C,0)))</f>
        <v>0</v>
      </c>
      <c r="M1707" s="363">
        <f>IF(ISBLANK(INDEX('Policy Characteristics'!G:G,MATCH($C1707,'Policy Characteristics'!$C:$C,0))),"",INDEX('Policy Characteristics'!G:G,MATCH($C1707,'Policy Characteristics'!$C:$C,0)))</f>
        <v>1</v>
      </c>
      <c r="N1707" s="363">
        <f>IF(ISBLANK(INDEX('Policy Characteristics'!H:H,MATCH($C1707,'Policy Characteristics'!$C:$C,0))),"",INDEX('Policy Characteristics'!H:H,MATCH($C1707,'Policy Characteristics'!$C:$C,0)))</f>
        <v>1</v>
      </c>
      <c r="O1707" s="363" t="str">
        <f>IF(ISBLANK(INDEX('Policy Characteristics'!I:I,MATCH($C1707,'Policy Characteristics'!$C:$C,0))),"",INDEX('Policy Characteristics'!I:I,MATCH($C1707,'Policy Characteristics'!$C:$C,0)))</f>
        <v>on/off</v>
      </c>
      <c r="P1707" s="363" t="str">
        <f>IF(ISBLANK(INDEX('Policy Characteristics'!J:J,MATCH($C1707,'Policy Characteristics'!$C:$C,0))),"",INDEX('Policy Characteristics'!J:J,MATCH($C1707,'Policy Characteristics'!$C:$C,0)))</f>
        <v/>
      </c>
      <c r="Q1707" s="363" t="str">
        <f>IF(ISBLANK(INDEX('Policy Characteristics'!K:K,MATCH($C1707,'Policy Characteristics'!$C:$C,0))),"",INDEX('Policy Characteristics'!K:K,MATCH($C1707,'Policy Characteristics'!$C:$C,0)))</f>
        <v/>
      </c>
      <c r="R1707" s="363" t="str">
        <f>IF(ISBLANK(INDEX('Policy Characteristics'!L:L,MATCH($C1707,'Policy Characteristics'!$C:$C,0))),"",INDEX('Policy Characteristics'!L:L,MATCH($C1707,'Policy Characteristics'!$C:$C,0)))</f>
        <v/>
      </c>
    </row>
    <row r="1708" spans="1:18" s="350" customFormat="1" ht="19.95" customHeight="1">
      <c r="A1708" s="363" t="str">
        <f>IF(ISBLANK(INDEX('Policy Characteristics'!A:A,MATCH($C1708,'Policy Characteristics'!$C:$C,0))),"",INDEX('Policy Characteristics'!A:A,MATCH($C1708,'Policy Characteristics'!$C:$C,0)))</f>
        <v>Cross-Sector</v>
      </c>
      <c r="B1708" s="375" t="str">
        <f>IF(ISBLANK(INDEX('Policy Characteristics'!B:B,MATCH($C1708,'Policy Characteristics'!$C:$C,0))),"",INDEX('Policy Characteristics'!B:B,MATCH($C1708,'Policy Characteristics'!$C:$C,0)))</f>
        <v>Fixed Energy Prices</v>
      </c>
      <c r="C1708" s="363" t="str">
        <f t="shared" si="66"/>
        <v>Toggle Whether Policies Affect Energy Prices</v>
      </c>
      <c r="D1708" s="356" t="s">
        <v>978</v>
      </c>
      <c r="E1708" s="255"/>
      <c r="F1708" s="356" t="s">
        <v>826</v>
      </c>
      <c r="G1708" s="356"/>
      <c r="H1708" s="18">
        <v>845</v>
      </c>
      <c r="I1708" s="378" t="s">
        <v>741</v>
      </c>
      <c r="J1708" s="377" t="str">
        <f>IF(ISBLANK(INDEX('Policy Characteristics'!D:D,MATCH($C1708,'Policy Characteristics'!$C:$C,0))),"",INDEX('Policy Characteristics'!D:D,MATCH($C1708,'Policy Characteristics'!$C:$C,0)))</f>
        <v>Fixed Energy Prices</v>
      </c>
      <c r="K1708" s="363" t="str">
        <f>IF(ISBLANK(INDEX('Policy Characteristics'!E:E,MATCH($C1708,'Policy Characteristics'!$C:$C,0))),"",INDEX('Policy Characteristics'!E:E,MATCH($C1708,'Policy Characteristics'!$C:$C,0)))</f>
        <v>cross toggle whether policies affect energy prices</v>
      </c>
      <c r="L1708" s="363">
        <f>IF(ISBLANK(INDEX('Policy Characteristics'!F:F,MATCH($C1708,'Policy Characteristics'!$C:$C,0))),"",INDEX('Policy Characteristics'!F:F,MATCH($C1708,'Policy Characteristics'!$C:$C,0)))</f>
        <v>0</v>
      </c>
      <c r="M1708" s="363">
        <f>IF(ISBLANK(INDEX('Policy Characteristics'!G:G,MATCH($C1708,'Policy Characteristics'!$C:$C,0))),"",INDEX('Policy Characteristics'!G:G,MATCH($C1708,'Policy Characteristics'!$C:$C,0)))</f>
        <v>1</v>
      </c>
      <c r="N1708" s="363">
        <f>IF(ISBLANK(INDEX('Policy Characteristics'!H:H,MATCH($C1708,'Policy Characteristics'!$C:$C,0))),"",INDEX('Policy Characteristics'!H:H,MATCH($C1708,'Policy Characteristics'!$C:$C,0)))</f>
        <v>1</v>
      </c>
      <c r="O1708" s="363" t="str">
        <f>IF(ISBLANK(INDEX('Policy Characteristics'!I:I,MATCH($C1708,'Policy Characteristics'!$C:$C,0))),"",INDEX('Policy Characteristics'!I:I,MATCH($C1708,'Policy Characteristics'!$C:$C,0)))</f>
        <v>on/off</v>
      </c>
      <c r="P1708" s="363" t="str">
        <f>IF(ISBLANK(INDEX('Policy Characteristics'!J:J,MATCH($C1708,'Policy Characteristics'!$C:$C,0))),"",INDEX('Policy Characteristics'!J:J,MATCH($C1708,'Policy Characteristics'!$C:$C,0)))</f>
        <v/>
      </c>
      <c r="Q1708" s="363" t="str">
        <f>IF(ISBLANK(INDEX('Policy Characteristics'!K:K,MATCH($C1708,'Policy Characteristics'!$C:$C,0))),"",INDEX('Policy Characteristics'!K:K,MATCH($C1708,'Policy Characteristics'!$C:$C,0)))</f>
        <v/>
      </c>
      <c r="R1708" s="363" t="str">
        <f>IF(ISBLANK(INDEX('Policy Characteristics'!L:L,MATCH($C1708,'Policy Characteristics'!$C:$C,0))),"",INDEX('Policy Characteristics'!L:L,MATCH($C1708,'Policy Characteristics'!$C:$C,0)))</f>
        <v/>
      </c>
    </row>
    <row r="1709" spans="1:18" s="350" customFormat="1" ht="19.95" customHeight="1">
      <c r="A1709" s="363" t="str">
        <f>IF(ISBLANK(INDEX('Policy Characteristics'!A:A,MATCH($C1709,'Policy Characteristics'!$C:$C,0))),"",INDEX('Policy Characteristics'!A:A,MATCH($C1709,'Policy Characteristics'!$C:$C,0)))</f>
        <v>Cross-Sector</v>
      </c>
      <c r="B1709" s="375" t="str">
        <f>IF(ISBLANK(INDEX('Policy Characteristics'!B:B,MATCH($C1709,'Policy Characteristics'!$C:$C,0))),"",INDEX('Policy Characteristics'!B:B,MATCH($C1709,'Policy Characteristics'!$C:$C,0)))</f>
        <v>Fixed Energy Prices</v>
      </c>
      <c r="C1709" s="363" t="str">
        <f t="shared" si="66"/>
        <v>Toggle Whether Policies Affect Energy Prices</v>
      </c>
      <c r="D1709" s="356" t="s">
        <v>979</v>
      </c>
      <c r="E1709" s="255"/>
      <c r="F1709" s="356" t="s">
        <v>980</v>
      </c>
      <c r="G1709" s="356"/>
      <c r="H1709" s="241">
        <v>846</v>
      </c>
      <c r="I1709" s="378" t="s">
        <v>741</v>
      </c>
      <c r="J1709" s="377" t="str">
        <f>IF(ISBLANK(INDEX('Policy Characteristics'!D:D,MATCH($C1709,'Policy Characteristics'!$C:$C,0))),"",INDEX('Policy Characteristics'!D:D,MATCH($C1709,'Policy Characteristics'!$C:$C,0)))</f>
        <v>Fixed Energy Prices</v>
      </c>
      <c r="K1709" s="363" t="str">
        <f>IF(ISBLANK(INDEX('Policy Characteristics'!E:E,MATCH($C1709,'Policy Characteristics'!$C:$C,0))),"",INDEX('Policy Characteristics'!E:E,MATCH($C1709,'Policy Characteristics'!$C:$C,0)))</f>
        <v>cross toggle whether policies affect energy prices</v>
      </c>
      <c r="L1709" s="363">
        <f>IF(ISBLANK(INDEX('Policy Characteristics'!F:F,MATCH($C1709,'Policy Characteristics'!$C:$C,0))),"",INDEX('Policy Characteristics'!F:F,MATCH($C1709,'Policy Characteristics'!$C:$C,0)))</f>
        <v>0</v>
      </c>
      <c r="M1709" s="363">
        <f>IF(ISBLANK(INDEX('Policy Characteristics'!G:G,MATCH($C1709,'Policy Characteristics'!$C:$C,0))),"",INDEX('Policy Characteristics'!G:G,MATCH($C1709,'Policy Characteristics'!$C:$C,0)))</f>
        <v>1</v>
      </c>
      <c r="N1709" s="363">
        <f>IF(ISBLANK(INDEX('Policy Characteristics'!H:H,MATCH($C1709,'Policy Characteristics'!$C:$C,0))),"",INDEX('Policy Characteristics'!H:H,MATCH($C1709,'Policy Characteristics'!$C:$C,0)))</f>
        <v>1</v>
      </c>
      <c r="O1709" s="363" t="str">
        <f>IF(ISBLANK(INDEX('Policy Characteristics'!I:I,MATCH($C1709,'Policy Characteristics'!$C:$C,0))),"",INDEX('Policy Characteristics'!I:I,MATCH($C1709,'Policy Characteristics'!$C:$C,0)))</f>
        <v>on/off</v>
      </c>
      <c r="P1709" s="363" t="str">
        <f>IF(ISBLANK(INDEX('Policy Characteristics'!J:J,MATCH($C1709,'Policy Characteristics'!$C:$C,0))),"",INDEX('Policy Characteristics'!J:J,MATCH($C1709,'Policy Characteristics'!$C:$C,0)))</f>
        <v/>
      </c>
      <c r="Q1709" s="363" t="str">
        <f>IF(ISBLANK(INDEX('Policy Characteristics'!K:K,MATCH($C1709,'Policy Characteristics'!$C:$C,0))),"",INDEX('Policy Characteristics'!K:K,MATCH($C1709,'Policy Characteristics'!$C:$C,0)))</f>
        <v/>
      </c>
      <c r="R1709" s="363" t="str">
        <f>IF(ISBLANK(INDEX('Policy Characteristics'!L:L,MATCH($C1709,'Policy Characteristics'!$C:$C,0))),"",INDEX('Policy Characteristics'!L:L,MATCH($C1709,'Policy Characteristics'!$C:$C,0)))</f>
        <v/>
      </c>
    </row>
    <row r="1710" spans="1:18" s="350" customFormat="1" ht="19.95" customHeight="1">
      <c r="A1710" s="363" t="str">
        <f>IF(ISBLANK(INDEX('Policy Characteristics'!A:A,MATCH($C1710,'Policy Characteristics'!$C:$C,0))),"",INDEX('Policy Characteristics'!A:A,MATCH($C1710,'Policy Characteristics'!$C:$C,0)))</f>
        <v>Cross-Sector</v>
      </c>
      <c r="B1710" s="375" t="str">
        <f>IF(ISBLANK(INDEX('Policy Characteristics'!B:B,MATCH($C1710,'Policy Characteristics'!$C:$C,0))),"",INDEX('Policy Characteristics'!B:B,MATCH($C1710,'Policy Characteristics'!$C:$C,0)))</f>
        <v>Fixed Energy Prices</v>
      </c>
      <c r="C1710" s="363" t="str">
        <f t="shared" si="66"/>
        <v>Toggle Whether Policies Affect Energy Prices</v>
      </c>
      <c r="D1710" s="356" t="s">
        <v>981</v>
      </c>
      <c r="E1710" s="255"/>
      <c r="F1710" s="356" t="s">
        <v>982</v>
      </c>
      <c r="G1710" s="356"/>
      <c r="H1710" s="18">
        <v>847</v>
      </c>
      <c r="I1710" s="378" t="s">
        <v>741</v>
      </c>
      <c r="J1710" s="377" t="str">
        <f>IF(ISBLANK(INDEX('Policy Characteristics'!D:D,MATCH($C1710,'Policy Characteristics'!$C:$C,0))),"",INDEX('Policy Characteristics'!D:D,MATCH($C1710,'Policy Characteristics'!$C:$C,0)))</f>
        <v>Fixed Energy Prices</v>
      </c>
      <c r="K1710" s="363" t="str">
        <f>IF(ISBLANK(INDEX('Policy Characteristics'!E:E,MATCH($C1710,'Policy Characteristics'!$C:$C,0))),"",INDEX('Policy Characteristics'!E:E,MATCH($C1710,'Policy Characteristics'!$C:$C,0)))</f>
        <v>cross toggle whether policies affect energy prices</v>
      </c>
      <c r="L1710" s="363">
        <f>IF(ISBLANK(INDEX('Policy Characteristics'!F:F,MATCH($C1710,'Policy Characteristics'!$C:$C,0))),"",INDEX('Policy Characteristics'!F:F,MATCH($C1710,'Policy Characteristics'!$C:$C,0)))</f>
        <v>0</v>
      </c>
      <c r="M1710" s="363">
        <f>IF(ISBLANK(INDEX('Policy Characteristics'!G:G,MATCH($C1710,'Policy Characteristics'!$C:$C,0))),"",INDEX('Policy Characteristics'!G:G,MATCH($C1710,'Policy Characteristics'!$C:$C,0)))</f>
        <v>1</v>
      </c>
      <c r="N1710" s="363">
        <f>IF(ISBLANK(INDEX('Policy Characteristics'!H:H,MATCH($C1710,'Policy Characteristics'!$C:$C,0))),"",INDEX('Policy Characteristics'!H:H,MATCH($C1710,'Policy Characteristics'!$C:$C,0)))</f>
        <v>1</v>
      </c>
      <c r="O1710" s="363" t="str">
        <f>IF(ISBLANK(INDEX('Policy Characteristics'!I:I,MATCH($C1710,'Policy Characteristics'!$C:$C,0))),"",INDEX('Policy Characteristics'!I:I,MATCH($C1710,'Policy Characteristics'!$C:$C,0)))</f>
        <v>on/off</v>
      </c>
      <c r="P1710" s="363" t="str">
        <f>IF(ISBLANK(INDEX('Policy Characteristics'!J:J,MATCH($C1710,'Policy Characteristics'!$C:$C,0))),"",INDEX('Policy Characteristics'!J:J,MATCH($C1710,'Policy Characteristics'!$C:$C,0)))</f>
        <v/>
      </c>
      <c r="Q1710" s="363" t="str">
        <f>IF(ISBLANK(INDEX('Policy Characteristics'!K:K,MATCH($C1710,'Policy Characteristics'!$C:$C,0))),"",INDEX('Policy Characteristics'!K:K,MATCH($C1710,'Policy Characteristics'!$C:$C,0)))</f>
        <v/>
      </c>
      <c r="R1710" s="363" t="str">
        <f>IF(ISBLANK(INDEX('Policy Characteristics'!L:L,MATCH($C1710,'Policy Characteristics'!$C:$C,0))),"",INDEX('Policy Characteristics'!L:L,MATCH($C1710,'Policy Characteristics'!$C:$C,0)))</f>
        <v/>
      </c>
    </row>
    <row r="1711" spans="1:18" s="350" customFormat="1" ht="19.95" customHeight="1">
      <c r="A1711" s="363" t="str">
        <f>IF(ISBLANK(INDEX('Policy Characteristics'!A:A,MATCH($C1711,'Policy Characteristics'!$C:$C,0))),"",INDEX('Policy Characteristics'!A:A,MATCH($C1711,'Policy Characteristics'!$C:$C,0)))</f>
        <v>Cross-Sector</v>
      </c>
      <c r="B1711" s="375" t="str">
        <f>IF(ISBLANK(INDEX('Policy Characteristics'!B:B,MATCH($C1711,'Policy Characteristics'!$C:$C,0))),"",INDEX('Policy Characteristics'!B:B,MATCH($C1711,'Policy Characteristics'!$C:$C,0)))</f>
        <v>Fuel Price Deregulation</v>
      </c>
      <c r="C1711" s="350" t="s">
        <v>612</v>
      </c>
      <c r="D1711" s="356" t="s">
        <v>968</v>
      </c>
      <c r="E1711" s="255"/>
      <c r="F1711" s="356" t="s">
        <v>798</v>
      </c>
      <c r="G1711" s="356"/>
      <c r="H1711" s="18">
        <v>723</v>
      </c>
      <c r="I1711" s="378" t="s">
        <v>741</v>
      </c>
      <c r="J1711" s="377" t="str">
        <f>IF(ISBLANK(INDEX('Policy Characteristics'!D:D,MATCH($C1711,'Policy Characteristics'!$C:$C,0))),"",INDEX('Policy Characteristics'!D:D,MATCH($C1711,'Policy Characteristics'!$C:$C,0)))</f>
        <v>Fuel Price Deregulation</v>
      </c>
      <c r="K1711" s="363"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63" t="str">
        <f>IF(ISBLANK(INDEX('Policy Characteristics'!I:I,MATCH($C1711,'Policy Characteristics'!$C:$C,0))),"",INDEX('Policy Characteristics'!I:I,MATCH($C1711,'Policy Characteristics'!$C:$C,0)))</f>
        <v>% of price deregulated</v>
      </c>
      <c r="P1711" s="363"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63" t="str">
        <f>IF(ISBLANK(INDEX('Policy Characteristics'!K:K,MATCH($C1711,'Policy Characteristics'!$C:$C,0))),"",INDEX('Policy Characteristics'!K:K,MATCH($C1711,'Policy Characteristics'!$C:$C,0)))</f>
        <v>fuels.html#fuel-price-deregulation</v>
      </c>
      <c r="R1711" s="363" t="str">
        <f>IF(ISBLANK(INDEX('Policy Characteristics'!L:L,MATCH($C1711,'Policy Characteristics'!$C:$C,0))),"",INDEX('Policy Characteristics'!L:L,MATCH($C1711,'Policy Characteristics'!$C:$C,0)))</f>
        <v/>
      </c>
    </row>
    <row r="1712" spans="1:18" s="350" customFormat="1" ht="19.95" customHeight="1">
      <c r="A1712" s="363" t="str">
        <f>IF(ISBLANK(INDEX('Policy Characteristics'!A:A,MATCH($C1712,'Policy Characteristics'!$C:$C,0))),"",INDEX('Policy Characteristics'!A:A,MATCH($C1712,'Policy Characteristics'!$C:$C,0)))</f>
        <v>Cross-Sector</v>
      </c>
      <c r="B1712" s="375" t="str">
        <f>IF(ISBLANK(INDEX('Policy Characteristics'!B:B,MATCH($C1712,'Policy Characteristics'!$C:$C,0))),"",INDEX('Policy Characteristics'!B:B,MATCH($C1712,'Policy Characteristics'!$C:$C,0)))</f>
        <v>Fuel Price Deregulation</v>
      </c>
      <c r="C1712" s="363" t="str">
        <f t="shared" ref="C1712:C1725" si="67">C$1711</f>
        <v>Fuel Price Deregulation</v>
      </c>
      <c r="D1712" s="356" t="s">
        <v>969</v>
      </c>
      <c r="E1712" s="255"/>
      <c r="F1712" s="356" t="s">
        <v>970</v>
      </c>
      <c r="G1712" s="356"/>
      <c r="H1712" s="18">
        <v>724</v>
      </c>
      <c r="I1712" s="378" t="s">
        <v>741</v>
      </c>
      <c r="J1712" s="377" t="str">
        <f>IF(ISBLANK(INDEX('Policy Characteristics'!D:D,MATCH($C1712,'Policy Characteristics'!$C:$C,0))),"",INDEX('Policy Characteristics'!D:D,MATCH($C1712,'Policy Characteristics'!$C:$C,0)))</f>
        <v>Fuel Price Deregulation</v>
      </c>
      <c r="K1712" s="363"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63" t="str">
        <f>IF(ISBLANK(INDEX('Policy Characteristics'!I:I,MATCH($C1712,'Policy Characteristics'!$C:$C,0))),"",INDEX('Policy Characteristics'!I:I,MATCH($C1712,'Policy Characteristics'!$C:$C,0)))</f>
        <v>% of price deregulated</v>
      </c>
      <c r="P1712" s="363"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63" t="str">
        <f>IF(ISBLANK(INDEX('Policy Characteristics'!K:K,MATCH($C1712,'Policy Characteristics'!$C:$C,0))),"",INDEX('Policy Characteristics'!K:K,MATCH($C1712,'Policy Characteristics'!$C:$C,0)))</f>
        <v>fuels.html#fuel-price-deregulation</v>
      </c>
      <c r="R1712" s="363" t="str">
        <f>IF(ISBLANK(INDEX('Policy Characteristics'!L:L,MATCH($C1712,'Policy Characteristics'!$C:$C,0))),"",INDEX('Policy Characteristics'!L:L,MATCH($C1712,'Policy Characteristics'!$C:$C,0)))</f>
        <v/>
      </c>
    </row>
    <row r="1713" spans="1:18" s="350" customFormat="1" ht="19.95" customHeight="1">
      <c r="A1713" s="363" t="str">
        <f>IF(ISBLANK(INDEX('Policy Characteristics'!A:A,MATCH($C1713,'Policy Characteristics'!$C:$C,0))),"",INDEX('Policy Characteristics'!A:A,MATCH($C1713,'Policy Characteristics'!$C:$C,0)))</f>
        <v>Cross-Sector</v>
      </c>
      <c r="B1713" s="375" t="str">
        <f>IF(ISBLANK(INDEX('Policy Characteristics'!B:B,MATCH($C1713,'Policy Characteristics'!$C:$C,0))),"",INDEX('Policy Characteristics'!B:B,MATCH($C1713,'Policy Characteristics'!$C:$C,0)))</f>
        <v>Fuel Price Deregulation</v>
      </c>
      <c r="C1713" s="363" t="str">
        <f t="shared" si="67"/>
        <v>Fuel Price Deregulation</v>
      </c>
      <c r="D1713" s="356" t="s">
        <v>997</v>
      </c>
      <c r="E1713" s="255"/>
      <c r="F1713" s="356" t="s">
        <v>998</v>
      </c>
      <c r="G1713" s="356"/>
      <c r="H1713" s="18">
        <v>725</v>
      </c>
      <c r="I1713" s="378" t="s">
        <v>741</v>
      </c>
      <c r="J1713" s="377" t="str">
        <f>IF(ISBLANK(INDEX('Policy Characteristics'!D:D,MATCH($C1713,'Policy Characteristics'!$C:$C,0))),"",INDEX('Policy Characteristics'!D:D,MATCH($C1713,'Policy Characteristics'!$C:$C,0)))</f>
        <v>Fuel Price Deregulation</v>
      </c>
      <c r="K1713" s="363"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63" t="str">
        <f>IF(ISBLANK(INDEX('Policy Characteristics'!I:I,MATCH($C1713,'Policy Characteristics'!$C:$C,0))),"",INDEX('Policy Characteristics'!I:I,MATCH($C1713,'Policy Characteristics'!$C:$C,0)))</f>
        <v>% of price deregulated</v>
      </c>
      <c r="P1713" s="363"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63" t="str">
        <f>IF(ISBLANK(INDEX('Policy Characteristics'!K:K,MATCH($C1713,'Policy Characteristics'!$C:$C,0))),"",INDEX('Policy Characteristics'!K:K,MATCH($C1713,'Policy Characteristics'!$C:$C,0)))</f>
        <v>fuels.html#fuel-price-deregulation</v>
      </c>
      <c r="R1713" s="363" t="str">
        <f>IF(ISBLANK(INDEX('Policy Characteristics'!L:L,MATCH($C1713,'Policy Characteristics'!$C:$C,0))),"",INDEX('Policy Characteristics'!L:L,MATCH($C1713,'Policy Characteristics'!$C:$C,0)))</f>
        <v/>
      </c>
    </row>
    <row r="1714" spans="1:18" s="350" customFormat="1" ht="19.95" customHeight="1">
      <c r="A1714" s="363" t="str">
        <f>IF(ISBLANK(INDEX('Policy Characteristics'!A:A,MATCH($C1714,'Policy Characteristics'!$C:$C,0))),"",INDEX('Policy Characteristics'!A:A,MATCH($C1714,'Policy Characteristics'!$C:$C,0)))</f>
        <v>Cross-Sector</v>
      </c>
      <c r="B1714" s="375" t="str">
        <f>IF(ISBLANK(INDEX('Policy Characteristics'!B:B,MATCH($C1714,'Policy Characteristics'!$C:$C,0))),"",INDEX('Policy Characteristics'!B:B,MATCH($C1714,'Policy Characteristics'!$C:$C,0)))</f>
        <v>Fuel Price Deregulation</v>
      </c>
      <c r="C1714" s="363" t="str">
        <f t="shared" si="67"/>
        <v>Fuel Price Deregulation</v>
      </c>
      <c r="D1714" s="356" t="s">
        <v>1004</v>
      </c>
      <c r="E1714" s="255"/>
      <c r="F1714" s="356" t="s">
        <v>814</v>
      </c>
      <c r="G1714" s="356"/>
      <c r="H1714" s="18">
        <v>726</v>
      </c>
      <c r="I1714" s="378" t="s">
        <v>741</v>
      </c>
      <c r="J1714" s="377" t="str">
        <f>IF(ISBLANK(INDEX('Policy Characteristics'!D:D,MATCH($C1714,'Policy Characteristics'!$C:$C,0))),"",INDEX('Policy Characteristics'!D:D,MATCH($C1714,'Policy Characteristics'!$C:$C,0)))</f>
        <v>Fuel Price Deregulation</v>
      </c>
      <c r="K1714" s="363"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63" t="str">
        <f>IF(ISBLANK(INDEX('Policy Characteristics'!I:I,MATCH($C1714,'Policy Characteristics'!$C:$C,0))),"",INDEX('Policy Characteristics'!I:I,MATCH($C1714,'Policy Characteristics'!$C:$C,0)))</f>
        <v>% of price deregulated</v>
      </c>
      <c r="P1714" s="363"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63" t="str">
        <f>IF(ISBLANK(INDEX('Policy Characteristics'!K:K,MATCH($C1714,'Policy Characteristics'!$C:$C,0))),"",INDEX('Policy Characteristics'!K:K,MATCH($C1714,'Policy Characteristics'!$C:$C,0)))</f>
        <v>fuels.html#fuel-price-deregulation</v>
      </c>
      <c r="R1714" s="363" t="str">
        <f>IF(ISBLANK(INDEX('Policy Characteristics'!L:L,MATCH($C1714,'Policy Characteristics'!$C:$C,0))),"",INDEX('Policy Characteristics'!L:L,MATCH($C1714,'Policy Characteristics'!$C:$C,0)))</f>
        <v/>
      </c>
    </row>
    <row r="1715" spans="1:18" s="350" customFormat="1" ht="19.95" customHeight="1">
      <c r="A1715" s="363" t="str">
        <f>IF(ISBLANK(INDEX('Policy Characteristics'!A:A,MATCH($C1715,'Policy Characteristics'!$C:$C,0))),"",INDEX('Policy Characteristics'!A:A,MATCH($C1715,'Policy Characteristics'!$C:$C,0)))</f>
        <v>Cross-Sector</v>
      </c>
      <c r="B1715" s="375" t="str">
        <f>IF(ISBLANK(INDEX('Policy Characteristics'!B:B,MATCH($C1715,'Policy Characteristics'!$C:$C,0))),"",INDEX('Policy Characteristics'!B:B,MATCH($C1715,'Policy Characteristics'!$C:$C,0)))</f>
        <v>Fuel Price Deregulation</v>
      </c>
      <c r="C1715" s="363" t="str">
        <f t="shared" si="67"/>
        <v>Fuel Price Deregulation</v>
      </c>
      <c r="D1715" s="356" t="s">
        <v>971</v>
      </c>
      <c r="E1715" s="255"/>
      <c r="F1715" s="356" t="s">
        <v>972</v>
      </c>
      <c r="G1715" s="356"/>
      <c r="H1715" s="18">
        <v>727</v>
      </c>
      <c r="I1715" s="378" t="s">
        <v>741</v>
      </c>
      <c r="J1715" s="377" t="str">
        <f>IF(ISBLANK(INDEX('Policy Characteristics'!D:D,MATCH($C1715,'Policy Characteristics'!$C:$C,0))),"",INDEX('Policy Characteristics'!D:D,MATCH($C1715,'Policy Characteristics'!$C:$C,0)))</f>
        <v>Fuel Price Deregulation</v>
      </c>
      <c r="K1715" s="363"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63" t="str">
        <f>IF(ISBLANK(INDEX('Policy Characteristics'!I:I,MATCH($C1715,'Policy Characteristics'!$C:$C,0))),"",INDEX('Policy Characteristics'!I:I,MATCH($C1715,'Policy Characteristics'!$C:$C,0)))</f>
        <v>% of price deregulated</v>
      </c>
      <c r="P1715" s="363"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63" t="str">
        <f>IF(ISBLANK(INDEX('Policy Characteristics'!K:K,MATCH($C1715,'Policy Characteristics'!$C:$C,0))),"",INDEX('Policy Characteristics'!K:K,MATCH($C1715,'Policy Characteristics'!$C:$C,0)))</f>
        <v>fuels.html#fuel-price-deregulation</v>
      </c>
      <c r="R1715" s="363" t="str">
        <f>IF(ISBLANK(INDEX('Policy Characteristics'!L:L,MATCH($C1715,'Policy Characteristics'!$C:$C,0))),"",INDEX('Policy Characteristics'!L:L,MATCH($C1715,'Policy Characteristics'!$C:$C,0)))</f>
        <v/>
      </c>
    </row>
    <row r="1716" spans="1:18" s="350" customFormat="1" ht="19.95" customHeight="1">
      <c r="A1716" s="363" t="str">
        <f>IF(ISBLANK(INDEX('Policy Characteristics'!A:A,MATCH($C1716,'Policy Characteristics'!$C:$C,0))),"",INDEX('Policy Characteristics'!A:A,MATCH($C1716,'Policy Characteristics'!$C:$C,0)))</f>
        <v>Cross-Sector</v>
      </c>
      <c r="B1716" s="375" t="str">
        <f>IF(ISBLANK(INDEX('Policy Characteristics'!B:B,MATCH($C1716,'Policy Characteristics'!$C:$C,0))),"",INDEX('Policy Characteristics'!B:B,MATCH($C1716,'Policy Characteristics'!$C:$C,0)))</f>
        <v>Fuel Price Deregulation</v>
      </c>
      <c r="C1716" s="363" t="str">
        <f t="shared" si="67"/>
        <v>Fuel Price Deregulation</v>
      </c>
      <c r="D1716" s="356" t="s">
        <v>973</v>
      </c>
      <c r="E1716" s="255"/>
      <c r="F1716" s="356" t="s">
        <v>974</v>
      </c>
      <c r="G1716" s="356"/>
      <c r="H1716" s="18">
        <v>728</v>
      </c>
      <c r="I1716" s="378" t="s">
        <v>741</v>
      </c>
      <c r="J1716" s="377" t="str">
        <f>IF(ISBLANK(INDEX('Policy Characteristics'!D:D,MATCH($C1716,'Policy Characteristics'!$C:$C,0))),"",INDEX('Policy Characteristics'!D:D,MATCH($C1716,'Policy Characteristics'!$C:$C,0)))</f>
        <v>Fuel Price Deregulation</v>
      </c>
      <c r="K1716" s="363"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63" t="str">
        <f>IF(ISBLANK(INDEX('Policy Characteristics'!I:I,MATCH($C1716,'Policy Characteristics'!$C:$C,0))),"",INDEX('Policy Characteristics'!I:I,MATCH($C1716,'Policy Characteristics'!$C:$C,0)))</f>
        <v>% of price deregulated</v>
      </c>
      <c r="P1716" s="363"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63" t="str">
        <f>IF(ISBLANK(INDEX('Policy Characteristics'!K:K,MATCH($C1716,'Policy Characteristics'!$C:$C,0))),"",INDEX('Policy Characteristics'!K:K,MATCH($C1716,'Policy Characteristics'!$C:$C,0)))</f>
        <v>fuels.html#fuel-price-deregulation</v>
      </c>
      <c r="R1716" s="363" t="str">
        <f>IF(ISBLANK(INDEX('Policy Characteristics'!L:L,MATCH($C1716,'Policy Characteristics'!$C:$C,0))),"",INDEX('Policy Characteristics'!L:L,MATCH($C1716,'Policy Characteristics'!$C:$C,0)))</f>
        <v/>
      </c>
    </row>
    <row r="1717" spans="1:18" s="350" customFormat="1" ht="19.95" customHeight="1">
      <c r="A1717" s="363" t="str">
        <f>IF(ISBLANK(INDEX('Policy Characteristics'!A:A,MATCH($C1717,'Policy Characteristics'!$C:$C,0))),"",INDEX('Policy Characteristics'!A:A,MATCH($C1717,'Policy Characteristics'!$C:$C,0)))</f>
        <v>Cross-Sector</v>
      </c>
      <c r="B1717" s="375" t="str">
        <f>IF(ISBLANK(INDEX('Policy Characteristics'!B:B,MATCH($C1717,'Policy Characteristics'!$C:$C,0))),"",INDEX('Policy Characteristics'!B:B,MATCH($C1717,'Policy Characteristics'!$C:$C,0)))</f>
        <v>Fuel Price Deregulation</v>
      </c>
      <c r="C1717" s="363" t="str">
        <f t="shared" si="67"/>
        <v>Fuel Price Deregulation</v>
      </c>
      <c r="D1717" s="356" t="s">
        <v>1005</v>
      </c>
      <c r="E1717" s="255"/>
      <c r="F1717" s="356" t="s">
        <v>1006</v>
      </c>
      <c r="G1717" s="356"/>
      <c r="H1717" s="18">
        <v>729</v>
      </c>
      <c r="I1717" s="378" t="s">
        <v>741</v>
      </c>
      <c r="J1717" s="377" t="str">
        <f>IF(ISBLANK(INDEX('Policy Characteristics'!D:D,MATCH($C1717,'Policy Characteristics'!$C:$C,0))),"",INDEX('Policy Characteristics'!D:D,MATCH($C1717,'Policy Characteristics'!$C:$C,0)))</f>
        <v>Fuel Price Deregulation</v>
      </c>
      <c r="K1717" s="363"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63" t="str">
        <f>IF(ISBLANK(INDEX('Policy Characteristics'!I:I,MATCH($C1717,'Policy Characteristics'!$C:$C,0))),"",INDEX('Policy Characteristics'!I:I,MATCH($C1717,'Policy Characteristics'!$C:$C,0)))</f>
        <v>% of price deregulated</v>
      </c>
      <c r="P1717" s="363"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63" t="str">
        <f>IF(ISBLANK(INDEX('Policy Characteristics'!K:K,MATCH($C1717,'Policy Characteristics'!$C:$C,0))),"",INDEX('Policy Characteristics'!K:K,MATCH($C1717,'Policy Characteristics'!$C:$C,0)))</f>
        <v>fuels.html#fuel-price-deregulation</v>
      </c>
      <c r="R1717" s="363" t="str">
        <f>IF(ISBLANK(INDEX('Policy Characteristics'!L:L,MATCH($C1717,'Policy Characteristics'!$C:$C,0))),"",INDEX('Policy Characteristics'!L:L,MATCH($C1717,'Policy Characteristics'!$C:$C,0)))</f>
        <v/>
      </c>
    </row>
    <row r="1718" spans="1:18" s="350" customFormat="1" ht="19.95" customHeight="1">
      <c r="A1718" s="363" t="str">
        <f>IF(ISBLANK(INDEX('Policy Characteristics'!A:A,MATCH($C1718,'Policy Characteristics'!$C:$C,0))),"",INDEX('Policy Characteristics'!A:A,MATCH($C1718,'Policy Characteristics'!$C:$C,0)))</f>
        <v>Cross-Sector</v>
      </c>
      <c r="B1718" s="375" t="str">
        <f>IF(ISBLANK(INDEX('Policy Characteristics'!B:B,MATCH($C1718,'Policy Characteristics'!$C:$C,0))),"",INDEX('Policy Characteristics'!B:B,MATCH($C1718,'Policy Characteristics'!$C:$C,0)))</f>
        <v>Fuel Price Deregulation</v>
      </c>
      <c r="C1718" s="363" t="str">
        <f t="shared" si="67"/>
        <v>Fuel Price Deregulation</v>
      </c>
      <c r="D1718" s="356" t="s">
        <v>1007</v>
      </c>
      <c r="E1718" s="255"/>
      <c r="F1718" s="356" t="s">
        <v>1008</v>
      </c>
      <c r="G1718" s="356"/>
      <c r="H1718" s="18">
        <v>730</v>
      </c>
      <c r="I1718" s="378" t="s">
        <v>741</v>
      </c>
      <c r="J1718" s="377" t="str">
        <f>IF(ISBLANK(INDEX('Policy Characteristics'!D:D,MATCH($C1718,'Policy Characteristics'!$C:$C,0))),"",INDEX('Policy Characteristics'!D:D,MATCH($C1718,'Policy Characteristics'!$C:$C,0)))</f>
        <v>Fuel Price Deregulation</v>
      </c>
      <c r="K1718" s="363"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63" t="str">
        <f>IF(ISBLANK(INDEX('Policy Characteristics'!I:I,MATCH($C1718,'Policy Characteristics'!$C:$C,0))),"",INDEX('Policy Characteristics'!I:I,MATCH($C1718,'Policy Characteristics'!$C:$C,0)))</f>
        <v>% of price deregulated</v>
      </c>
      <c r="P1718" s="363"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63" t="str">
        <f>IF(ISBLANK(INDEX('Policy Characteristics'!K:K,MATCH($C1718,'Policy Characteristics'!$C:$C,0))),"",INDEX('Policy Characteristics'!K:K,MATCH($C1718,'Policy Characteristics'!$C:$C,0)))</f>
        <v>fuels.html#fuel-price-deregulation</v>
      </c>
      <c r="R1718" s="363" t="str">
        <f>IF(ISBLANK(INDEX('Policy Characteristics'!L:L,MATCH($C1718,'Policy Characteristics'!$C:$C,0))),"",INDEX('Policy Characteristics'!L:L,MATCH($C1718,'Policy Characteristics'!$C:$C,0)))</f>
        <v/>
      </c>
    </row>
    <row r="1719" spans="1:18" s="350" customFormat="1" ht="19.95" customHeight="1">
      <c r="A1719" s="363" t="str">
        <f>IF(ISBLANK(INDEX('Policy Characteristics'!A:A,MATCH($C1719,'Policy Characteristics'!$C:$C,0))),"",INDEX('Policy Characteristics'!A:A,MATCH($C1719,'Policy Characteristics'!$C:$C,0)))</f>
        <v>Cross-Sector</v>
      </c>
      <c r="B1719" s="375" t="str">
        <f>IF(ISBLANK(INDEX('Policy Characteristics'!B:B,MATCH($C1719,'Policy Characteristics'!$C:$C,0))),"",INDEX('Policy Characteristics'!B:B,MATCH($C1719,'Policy Characteristics'!$C:$C,0)))</f>
        <v>Fuel Price Deregulation</v>
      </c>
      <c r="C1719" s="363" t="str">
        <f t="shared" si="67"/>
        <v>Fuel Price Deregulation</v>
      </c>
      <c r="D1719" s="356" t="s">
        <v>975</v>
      </c>
      <c r="E1719" s="255"/>
      <c r="F1719" s="356" t="s">
        <v>976</v>
      </c>
      <c r="G1719" s="356"/>
      <c r="H1719" s="18">
        <v>731</v>
      </c>
      <c r="I1719" s="378" t="s">
        <v>741</v>
      </c>
      <c r="J1719" s="377" t="str">
        <f>IF(ISBLANK(INDEX('Policy Characteristics'!D:D,MATCH($C1719,'Policy Characteristics'!$C:$C,0))),"",INDEX('Policy Characteristics'!D:D,MATCH($C1719,'Policy Characteristics'!$C:$C,0)))</f>
        <v>Fuel Price Deregulation</v>
      </c>
      <c r="K1719" s="363"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63" t="str">
        <f>IF(ISBLANK(INDEX('Policy Characteristics'!I:I,MATCH($C1719,'Policy Characteristics'!$C:$C,0))),"",INDEX('Policy Characteristics'!I:I,MATCH($C1719,'Policy Characteristics'!$C:$C,0)))</f>
        <v>% of price deregulated</v>
      </c>
      <c r="P1719" s="363"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63" t="str">
        <f>IF(ISBLANK(INDEX('Policy Characteristics'!K:K,MATCH($C1719,'Policy Characteristics'!$C:$C,0))),"",INDEX('Policy Characteristics'!K:K,MATCH($C1719,'Policy Characteristics'!$C:$C,0)))</f>
        <v>fuels.html#fuel-price-deregulation</v>
      </c>
      <c r="R1719" s="363" t="str">
        <f>IF(ISBLANK(INDEX('Policy Characteristics'!L:L,MATCH($C1719,'Policy Characteristics'!$C:$C,0))),"",INDEX('Policy Characteristics'!L:L,MATCH($C1719,'Policy Characteristics'!$C:$C,0)))</f>
        <v/>
      </c>
    </row>
    <row r="1720" spans="1:18" s="350" customFormat="1" ht="19.95" customHeight="1">
      <c r="A1720" s="363" t="str">
        <f>IF(ISBLANK(INDEX('Policy Characteristics'!A:A,MATCH($C1720,'Policy Characteristics'!$C:$C,0))),"",INDEX('Policy Characteristics'!A:A,MATCH($C1720,'Policy Characteristics'!$C:$C,0)))</f>
        <v>Cross-Sector</v>
      </c>
      <c r="B1720" s="375" t="str">
        <f>IF(ISBLANK(INDEX('Policy Characteristics'!B:B,MATCH($C1720,'Policy Characteristics'!$C:$C,0))),"",INDEX('Policy Characteristics'!B:B,MATCH($C1720,'Policy Characteristics'!$C:$C,0)))</f>
        <v>Fuel Price Deregulation</v>
      </c>
      <c r="C1720" s="363" t="str">
        <f t="shared" si="67"/>
        <v>Fuel Price Deregulation</v>
      </c>
      <c r="D1720" s="356" t="s">
        <v>977</v>
      </c>
      <c r="E1720" s="255"/>
      <c r="F1720" s="356" t="s">
        <v>822</v>
      </c>
      <c r="G1720" s="356"/>
      <c r="H1720" s="18">
        <v>732</v>
      </c>
      <c r="I1720" s="378" t="s">
        <v>741</v>
      </c>
      <c r="J1720" s="377" t="str">
        <f>IF(ISBLANK(INDEX('Policy Characteristics'!D:D,MATCH($C1720,'Policy Characteristics'!$C:$C,0))),"",INDEX('Policy Characteristics'!D:D,MATCH($C1720,'Policy Characteristics'!$C:$C,0)))</f>
        <v>Fuel Price Deregulation</v>
      </c>
      <c r="K1720" s="363"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63" t="str">
        <f>IF(ISBLANK(INDEX('Policy Characteristics'!I:I,MATCH($C1720,'Policy Characteristics'!$C:$C,0))),"",INDEX('Policy Characteristics'!I:I,MATCH($C1720,'Policy Characteristics'!$C:$C,0)))</f>
        <v>% of price deregulated</v>
      </c>
      <c r="P1720" s="363"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63" t="str">
        <f>IF(ISBLANK(INDEX('Policy Characteristics'!K:K,MATCH($C1720,'Policy Characteristics'!$C:$C,0))),"",INDEX('Policy Characteristics'!K:K,MATCH($C1720,'Policy Characteristics'!$C:$C,0)))</f>
        <v>fuels.html#fuel-price-deregulation</v>
      </c>
      <c r="R1720" s="363" t="str">
        <f>IF(ISBLANK(INDEX('Policy Characteristics'!L:L,MATCH($C1720,'Policy Characteristics'!$C:$C,0))),"",INDEX('Policy Characteristics'!L:L,MATCH($C1720,'Policy Characteristics'!$C:$C,0)))</f>
        <v/>
      </c>
    </row>
    <row r="1721" spans="1:18" s="350" customFormat="1" ht="19.95" customHeight="1">
      <c r="A1721" s="363" t="str">
        <f>IF(ISBLANK(INDEX('Policy Characteristics'!A:A,MATCH($C1721,'Policy Characteristics'!$C:$C,0))),"",INDEX('Policy Characteristics'!A:A,MATCH($C1721,'Policy Characteristics'!$C:$C,0)))</f>
        <v>Cross-Sector</v>
      </c>
      <c r="B1721" s="375" t="str">
        <f>IF(ISBLANK(INDEX('Policy Characteristics'!B:B,MATCH($C1721,'Policy Characteristics'!$C:$C,0))),"",INDEX('Policy Characteristics'!B:B,MATCH($C1721,'Policy Characteristics'!$C:$C,0)))</f>
        <v>Fuel Price Deregulation</v>
      </c>
      <c r="C1721" s="363" t="str">
        <f t="shared" si="67"/>
        <v>Fuel Price Deregulation</v>
      </c>
      <c r="D1721" s="356" t="s">
        <v>978</v>
      </c>
      <c r="E1721" s="255"/>
      <c r="F1721" s="356" t="s">
        <v>826</v>
      </c>
      <c r="G1721" s="356"/>
      <c r="H1721" s="18">
        <v>733</v>
      </c>
      <c r="I1721" s="378" t="s">
        <v>741</v>
      </c>
      <c r="J1721" s="377" t="str">
        <f>IF(ISBLANK(INDEX('Policy Characteristics'!D:D,MATCH($C1721,'Policy Characteristics'!$C:$C,0))),"",INDEX('Policy Characteristics'!D:D,MATCH($C1721,'Policy Characteristics'!$C:$C,0)))</f>
        <v>Fuel Price Deregulation</v>
      </c>
      <c r="K1721" s="363"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63" t="str">
        <f>IF(ISBLANK(INDEX('Policy Characteristics'!I:I,MATCH($C1721,'Policy Characteristics'!$C:$C,0))),"",INDEX('Policy Characteristics'!I:I,MATCH($C1721,'Policy Characteristics'!$C:$C,0)))</f>
        <v>% of price deregulated</v>
      </c>
      <c r="P1721" s="363"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63" t="str">
        <f>IF(ISBLANK(INDEX('Policy Characteristics'!K:K,MATCH($C1721,'Policy Characteristics'!$C:$C,0))),"",INDEX('Policy Characteristics'!K:K,MATCH($C1721,'Policy Characteristics'!$C:$C,0)))</f>
        <v>fuels.html#fuel-price-deregulation</v>
      </c>
      <c r="R1721" s="363" t="str">
        <f>IF(ISBLANK(INDEX('Policy Characteristics'!L:L,MATCH($C1721,'Policy Characteristics'!$C:$C,0))),"",INDEX('Policy Characteristics'!L:L,MATCH($C1721,'Policy Characteristics'!$C:$C,0)))</f>
        <v/>
      </c>
    </row>
    <row r="1722" spans="1:18" s="350" customFormat="1" ht="19.95" customHeight="1">
      <c r="A1722" s="363" t="str">
        <f>IF(ISBLANK(INDEX('Policy Characteristics'!A:A,MATCH($C1722,'Policy Characteristics'!$C:$C,0))),"",INDEX('Policy Characteristics'!A:A,MATCH($C1722,'Policy Characteristics'!$C:$C,0)))</f>
        <v>Cross-Sector</v>
      </c>
      <c r="B1722" s="375" t="str">
        <f>IF(ISBLANK(INDEX('Policy Characteristics'!B:B,MATCH($C1722,'Policy Characteristics'!$C:$C,0))),"",INDEX('Policy Characteristics'!B:B,MATCH($C1722,'Policy Characteristics'!$C:$C,0)))</f>
        <v>Fuel Price Deregulation</v>
      </c>
      <c r="C1722" s="363" t="str">
        <f t="shared" si="67"/>
        <v>Fuel Price Deregulation</v>
      </c>
      <c r="D1722" s="356" t="s">
        <v>979</v>
      </c>
      <c r="E1722" s="255"/>
      <c r="F1722" s="356" t="s">
        <v>980</v>
      </c>
      <c r="G1722" s="356"/>
      <c r="H1722" s="18">
        <v>734</v>
      </c>
      <c r="I1722" s="378" t="s">
        <v>741</v>
      </c>
      <c r="J1722" s="377" t="str">
        <f>IF(ISBLANK(INDEX('Policy Characteristics'!D:D,MATCH($C1722,'Policy Characteristics'!$C:$C,0))),"",INDEX('Policy Characteristics'!D:D,MATCH($C1722,'Policy Characteristics'!$C:$C,0)))</f>
        <v>Fuel Price Deregulation</v>
      </c>
      <c r="K1722" s="363"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63" t="str">
        <f>IF(ISBLANK(INDEX('Policy Characteristics'!I:I,MATCH($C1722,'Policy Characteristics'!$C:$C,0))),"",INDEX('Policy Characteristics'!I:I,MATCH($C1722,'Policy Characteristics'!$C:$C,0)))</f>
        <v>% of price deregulated</v>
      </c>
      <c r="P1722" s="363"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63" t="str">
        <f>IF(ISBLANK(INDEX('Policy Characteristics'!K:K,MATCH($C1722,'Policy Characteristics'!$C:$C,0))),"",INDEX('Policy Characteristics'!K:K,MATCH($C1722,'Policy Characteristics'!$C:$C,0)))</f>
        <v>fuels.html#fuel-price-deregulation</v>
      </c>
      <c r="R1722" s="363" t="str">
        <f>IF(ISBLANK(INDEX('Policy Characteristics'!L:L,MATCH($C1722,'Policy Characteristics'!$C:$C,0))),"",INDEX('Policy Characteristics'!L:L,MATCH($C1722,'Policy Characteristics'!$C:$C,0)))</f>
        <v/>
      </c>
    </row>
    <row r="1723" spans="1:18" s="350" customFormat="1" ht="19.95" customHeight="1">
      <c r="A1723" s="363" t="str">
        <f>IF(ISBLANK(INDEX('Policy Characteristics'!A:A,MATCH($C1723,'Policy Characteristics'!$C:$C,0))),"",INDEX('Policy Characteristics'!A:A,MATCH($C1723,'Policy Characteristics'!$C:$C,0)))</f>
        <v>Cross-Sector</v>
      </c>
      <c r="B1723" s="375" t="str">
        <f>IF(ISBLANK(INDEX('Policy Characteristics'!B:B,MATCH($C1723,'Policy Characteristics'!$C:$C,0))),"",INDEX('Policy Characteristics'!B:B,MATCH($C1723,'Policy Characteristics'!$C:$C,0)))</f>
        <v>Fuel Price Deregulation</v>
      </c>
      <c r="C1723" s="363" t="str">
        <f t="shared" si="67"/>
        <v>Fuel Price Deregulation</v>
      </c>
      <c r="D1723" s="356" t="s">
        <v>981</v>
      </c>
      <c r="E1723" s="255"/>
      <c r="F1723" s="356" t="s">
        <v>982</v>
      </c>
      <c r="G1723" s="356"/>
      <c r="H1723" s="18">
        <v>735</v>
      </c>
      <c r="I1723" s="378" t="s">
        <v>741</v>
      </c>
      <c r="J1723" s="377" t="str">
        <f>IF(ISBLANK(INDEX('Policy Characteristics'!D:D,MATCH($C1723,'Policy Characteristics'!$C:$C,0))),"",INDEX('Policy Characteristics'!D:D,MATCH($C1723,'Policy Characteristics'!$C:$C,0)))</f>
        <v>Fuel Price Deregulation</v>
      </c>
      <c r="K1723" s="363"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63" t="str">
        <f>IF(ISBLANK(INDEX('Policy Characteristics'!I:I,MATCH($C1723,'Policy Characteristics'!$C:$C,0))),"",INDEX('Policy Characteristics'!I:I,MATCH($C1723,'Policy Characteristics'!$C:$C,0)))</f>
        <v>% of price deregulated</v>
      </c>
      <c r="P1723" s="363"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63" t="str">
        <f>IF(ISBLANK(INDEX('Policy Characteristics'!K:K,MATCH($C1723,'Policy Characteristics'!$C:$C,0))),"",INDEX('Policy Characteristics'!K:K,MATCH($C1723,'Policy Characteristics'!$C:$C,0)))</f>
        <v>fuels.html#fuel-price-deregulation</v>
      </c>
      <c r="R1723" s="363" t="str">
        <f>IF(ISBLANK(INDEX('Policy Characteristics'!L:L,MATCH($C1723,'Policy Characteristics'!$C:$C,0))),"",INDEX('Policy Characteristics'!L:L,MATCH($C1723,'Policy Characteristics'!$C:$C,0)))</f>
        <v/>
      </c>
    </row>
    <row r="1724" spans="1:18" s="350" customFormat="1" ht="19.95" customHeight="1">
      <c r="A1724" s="363" t="str">
        <f>IF(ISBLANK(INDEX('Policy Characteristics'!A:A,MATCH($C1724,'Policy Characteristics'!$C:$C,0))),"",INDEX('Policy Characteristics'!A:A,MATCH($C1724,'Policy Characteristics'!$C:$C,0)))</f>
        <v>Cross-Sector</v>
      </c>
      <c r="B1724" s="375" t="str">
        <f>IF(ISBLANK(INDEX('Policy Characteristics'!B:B,MATCH($C1724,'Policy Characteristics'!$C:$C,0))),"",INDEX('Policy Characteristics'!B:B,MATCH($C1724,'Policy Characteristics'!$C:$C,0)))</f>
        <v>Fuel Price Deregulation</v>
      </c>
      <c r="C1724" s="363" t="str">
        <f t="shared" si="67"/>
        <v>Fuel Price Deregulation</v>
      </c>
      <c r="D1724" s="356" t="s">
        <v>1012</v>
      </c>
      <c r="E1724" s="255"/>
      <c r="F1724" s="356" t="s">
        <v>830</v>
      </c>
      <c r="G1724" s="356"/>
      <c r="H1724" s="18">
        <v>736</v>
      </c>
      <c r="I1724" s="378" t="s">
        <v>741</v>
      </c>
      <c r="J1724" s="377" t="str">
        <f>IF(ISBLANK(INDEX('Policy Characteristics'!D:D,MATCH($C1724,'Policy Characteristics'!$C:$C,0))),"",INDEX('Policy Characteristics'!D:D,MATCH($C1724,'Policy Characteristics'!$C:$C,0)))</f>
        <v>Fuel Price Deregulation</v>
      </c>
      <c r="K1724" s="363"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63" t="str">
        <f>IF(ISBLANK(INDEX('Policy Characteristics'!I:I,MATCH($C1724,'Policy Characteristics'!$C:$C,0))),"",INDEX('Policy Characteristics'!I:I,MATCH($C1724,'Policy Characteristics'!$C:$C,0)))</f>
        <v>% of price deregulated</v>
      </c>
      <c r="P1724" s="363"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63" t="str">
        <f>IF(ISBLANK(INDEX('Policy Characteristics'!K:K,MATCH($C1724,'Policy Characteristics'!$C:$C,0))),"",INDEX('Policy Characteristics'!K:K,MATCH($C1724,'Policy Characteristics'!$C:$C,0)))</f>
        <v>fuels.html#fuel-price-deregulation</v>
      </c>
      <c r="R1724" s="363" t="str">
        <f>IF(ISBLANK(INDEX('Policy Characteristics'!L:L,MATCH($C1724,'Policy Characteristics'!$C:$C,0))),"",INDEX('Policy Characteristics'!L:L,MATCH($C1724,'Policy Characteristics'!$C:$C,0)))</f>
        <v/>
      </c>
    </row>
    <row r="1725" spans="1:18" s="350" customFormat="1" ht="19.95" customHeight="1">
      <c r="A1725" s="363" t="str">
        <f>IF(ISBLANK(INDEX('Policy Characteristics'!A:A,MATCH($C1725,'Policy Characteristics'!$C:$C,0))),"",INDEX('Policy Characteristics'!A:A,MATCH($C1725,'Policy Characteristics'!$C:$C,0)))</f>
        <v>Cross-Sector</v>
      </c>
      <c r="B1725" s="375" t="str">
        <f>IF(ISBLANK(INDEX('Policy Characteristics'!B:B,MATCH($C1725,'Policy Characteristics'!$C:$C,0))),"",INDEX('Policy Characteristics'!B:B,MATCH($C1725,'Policy Characteristics'!$C:$C,0)))</f>
        <v>Fuel Price Deregulation</v>
      </c>
      <c r="C1725" s="363" t="str">
        <f t="shared" si="67"/>
        <v>Fuel Price Deregulation</v>
      </c>
      <c r="D1725" s="356" t="s">
        <v>1013</v>
      </c>
      <c r="E1725" s="255"/>
      <c r="F1725" s="356" t="s">
        <v>1014</v>
      </c>
      <c r="G1725" s="356"/>
      <c r="H1725" s="18">
        <v>737</v>
      </c>
      <c r="I1725" s="378" t="s">
        <v>741</v>
      </c>
      <c r="J1725" s="377" t="str">
        <f>IF(ISBLANK(INDEX('Policy Characteristics'!D:D,MATCH($C1725,'Policy Characteristics'!$C:$C,0))),"",INDEX('Policy Characteristics'!D:D,MATCH($C1725,'Policy Characteristics'!$C:$C,0)))</f>
        <v>Fuel Price Deregulation</v>
      </c>
      <c r="K1725" s="363"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63" t="str">
        <f>IF(ISBLANK(INDEX('Policy Characteristics'!I:I,MATCH($C1725,'Policy Characteristics'!$C:$C,0))),"",INDEX('Policy Characteristics'!I:I,MATCH($C1725,'Policy Characteristics'!$C:$C,0)))</f>
        <v>% of price deregulated</v>
      </c>
      <c r="P1725" s="363"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63" t="str">
        <f>IF(ISBLANK(INDEX('Policy Characteristics'!K:K,MATCH($C1725,'Policy Characteristics'!$C:$C,0))),"",INDEX('Policy Characteristics'!K:K,MATCH($C1725,'Policy Characteristics'!$C:$C,0)))</f>
        <v>fuels.html#fuel-price-deregulation</v>
      </c>
      <c r="R1725" s="363" t="str">
        <f>IF(ISBLANK(INDEX('Policy Characteristics'!L:L,MATCH($C1725,'Policy Characteristics'!$C:$C,0))),"",INDEX('Policy Characteristics'!L:L,MATCH($C1725,'Policy Characteristics'!$C:$C,0)))</f>
        <v/>
      </c>
    </row>
    <row r="1726" spans="1:18" s="363" customFormat="1" ht="19.95" customHeight="1">
      <c r="A1726" s="363" t="str">
        <f>IF(ISBLANK(INDEX('Policy Characteristics'!A:A,MATCH($C1726,'Policy Characteristics'!$C:$C,0))),"",INDEX('Policy Characteristics'!A:A,MATCH($C1726,'Policy Characteristics'!$C:$C,0)))</f>
        <v>Cross-Sector</v>
      </c>
      <c r="B1726" s="375" t="str">
        <f>IF(ISBLANK(INDEX('Policy Characteristics'!B:B,MATCH($C1726,'Policy Characteristics'!$C:$C,0))),"",INDEX('Policy Characteristics'!B:B,MATCH($C1726,'Policy Characteristics'!$C:$C,0)))</f>
        <v>Fuel Taxes or Subsidies</v>
      </c>
      <c r="C1726" t="s">
        <v>618</v>
      </c>
      <c r="D1726" s="255" t="s">
        <v>995</v>
      </c>
      <c r="E1726" s="255" t="s">
        <v>983</v>
      </c>
      <c r="F1726" s="255" t="s">
        <v>996</v>
      </c>
      <c r="G1726" s="255" t="s">
        <v>58</v>
      </c>
      <c r="H1726" s="18">
        <v>78</v>
      </c>
      <c r="I1726" s="376" t="s">
        <v>731</v>
      </c>
      <c r="J1726" s="377" t="str">
        <f>IF(ISBLANK(INDEX('Policy Characteristics'!D:D,MATCH($C1726,'Policy Characteristics'!$C:$C,0))),"",INDEX('Policy Characteristics'!D:D,MATCH($C1726,'Policy Characteristics'!$C:$C,0)))</f>
        <v>Fuel Taxes or Subsidies</v>
      </c>
      <c r="K1726" s="363"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63" t="str">
        <f>IF(ISBLANK(INDEX('Policy Characteristics'!I:I,MATCH($C1726,'Policy Characteristics'!$C:$C,0))),"",INDEX('Policy Characteristics'!I:I,MATCH($C1726,'Policy Characteristics'!$C:$C,0)))</f>
        <v>% of BAU price</v>
      </c>
      <c r="P1726" s="363"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363" t="str">
        <f>IF(ISBLANK(INDEX('Policy Characteristics'!K:K,MATCH($C1726,'Policy Characteristics'!$C:$C,0))),"",INDEX('Policy Characteristics'!K:K,MATCH($C1726,'Policy Characteristics'!$C:$C,0)))</f>
        <v>fuels.html#fuel-taxes</v>
      </c>
      <c r="R1726" s="363" t="str">
        <f>IF(ISBLANK(INDEX('Policy Characteristics'!L:L,MATCH($C1726,'Policy Characteristics'!$C:$C,0))),"",INDEX('Policy Characteristics'!L:L,MATCH($C1726,'Policy Characteristics'!$C:$C,0)))</f>
        <v>fuel-taxes.html</v>
      </c>
    </row>
    <row r="1727" spans="1:18" s="363" customFormat="1" ht="19.95" customHeight="1">
      <c r="A1727" s="363" t="str">
        <f>IF(ISBLANK(INDEX('Policy Characteristics'!A:A,MATCH($C1727,'Policy Characteristics'!$C:$C,0))),"",INDEX('Policy Characteristics'!A:A,MATCH($C1727,'Policy Characteristics'!$C:$C,0)))</f>
        <v>Cross-Sector</v>
      </c>
      <c r="B1727" s="375"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6" t="s">
        <v>968</v>
      </c>
      <c r="E1727" s="255" t="s">
        <v>983</v>
      </c>
      <c r="F1727" s="356" t="s">
        <v>798</v>
      </c>
      <c r="G1727" s="255" t="s">
        <v>58</v>
      </c>
      <c r="H1727" s="18">
        <v>79</v>
      </c>
      <c r="I1727" s="378" t="s">
        <v>741</v>
      </c>
      <c r="J1727" s="377" t="str">
        <f>IF(ISBLANK(INDEX('Policy Characteristics'!D:D,MATCH($C1727,'Policy Characteristics'!$C:$C,0))),"",INDEX('Policy Characteristics'!D:D,MATCH($C1727,'Policy Characteristics'!$C:$C,0)))</f>
        <v>Fuel Taxes or Subsidies</v>
      </c>
      <c r="K1727" s="363"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63" t="str">
        <f>IF(ISBLANK(INDEX('Policy Characteristics'!I:I,MATCH($C1727,'Policy Characteristics'!$C:$C,0))),"",INDEX('Policy Characteristics'!I:I,MATCH($C1727,'Policy Characteristics'!$C:$C,0)))</f>
        <v>% of BAU price</v>
      </c>
      <c r="P1727" s="363"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363" t="str">
        <f>IF(ISBLANK(INDEX('Policy Characteristics'!K:K,MATCH($C1727,'Policy Characteristics'!$C:$C,0))),"",INDEX('Policy Characteristics'!K:K,MATCH($C1727,'Policy Characteristics'!$C:$C,0)))</f>
        <v>fuels.html#fuel-taxes</v>
      </c>
      <c r="R1727" s="363" t="str">
        <f>IF(ISBLANK(INDEX('Policy Characteristics'!L:L,MATCH($C1727,'Policy Characteristics'!$C:$C,0))),"",INDEX('Policy Characteristics'!L:L,MATCH($C1727,'Policy Characteristics'!$C:$C,0)))</f>
        <v>fuel-taxes.html</v>
      </c>
    </row>
    <row r="1728" spans="1:18" s="363" customFormat="1" ht="19.95" customHeight="1">
      <c r="A1728" s="363" t="str">
        <f>IF(ISBLANK(INDEX('Policy Characteristics'!A:A,MATCH($C1728,'Policy Characteristics'!$C:$C,0))),"",INDEX('Policy Characteristics'!A:A,MATCH($C1728,'Policy Characteristics'!$C:$C,0)))</f>
        <v>Cross-Sector</v>
      </c>
      <c r="B1728" s="375" t="str">
        <f>IF(ISBLANK(INDEX('Policy Characteristics'!B:B,MATCH($C1728,'Policy Characteristics'!$C:$C,0))),"",INDEX('Policy Characteristics'!B:B,MATCH($C1728,'Policy Characteristics'!$C:$C,0)))</f>
        <v>Fuel Taxes or Subsidies</v>
      </c>
      <c r="C1728" s="242" t="str">
        <f t="shared" si="68"/>
        <v>Additional Fuel Tax or Subsidy Rate by Fuel</v>
      </c>
      <c r="D1728" s="356" t="s">
        <v>969</v>
      </c>
      <c r="E1728" s="255" t="s">
        <v>983</v>
      </c>
      <c r="F1728" s="356" t="s">
        <v>970</v>
      </c>
      <c r="G1728" s="255" t="s">
        <v>58</v>
      </c>
      <c r="H1728" s="18">
        <v>80</v>
      </c>
      <c r="I1728" s="378" t="s">
        <v>731</v>
      </c>
      <c r="J1728" s="377" t="str">
        <f>IF(ISBLANK(INDEX('Policy Characteristics'!D:D,MATCH($C1728,'Policy Characteristics'!$C:$C,0))),"",INDEX('Policy Characteristics'!D:D,MATCH($C1728,'Policy Characteristics'!$C:$C,0)))</f>
        <v>Fuel Taxes or Subsidies</v>
      </c>
      <c r="K1728" s="363"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63" t="str">
        <f>IF(ISBLANK(INDEX('Policy Characteristics'!I:I,MATCH($C1728,'Policy Characteristics'!$C:$C,0))),"",INDEX('Policy Characteristics'!I:I,MATCH($C1728,'Policy Characteristics'!$C:$C,0)))</f>
        <v>% of BAU price</v>
      </c>
      <c r="P1728" s="363"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363" t="str">
        <f>IF(ISBLANK(INDEX('Policy Characteristics'!K:K,MATCH($C1728,'Policy Characteristics'!$C:$C,0))),"",INDEX('Policy Characteristics'!K:K,MATCH($C1728,'Policy Characteristics'!$C:$C,0)))</f>
        <v>fuels.html#fuel-taxes</v>
      </c>
      <c r="R1728" s="363" t="str">
        <f>IF(ISBLANK(INDEX('Policy Characteristics'!L:L,MATCH($C1728,'Policy Characteristics'!$C:$C,0))),"",INDEX('Policy Characteristics'!L:L,MATCH($C1728,'Policy Characteristics'!$C:$C,0)))</f>
        <v>fuel-taxes.html</v>
      </c>
    </row>
    <row r="1729" spans="1:18" s="363" customFormat="1" ht="19.95" customHeight="1">
      <c r="A1729" s="363" t="str">
        <f>IF(ISBLANK(INDEX('Policy Characteristics'!A:A,MATCH($C1729,'Policy Characteristics'!$C:$C,0))),"",INDEX('Policy Characteristics'!A:A,MATCH($C1729,'Policy Characteristics'!$C:$C,0)))</f>
        <v>Cross-Sector</v>
      </c>
      <c r="B1729" s="375" t="str">
        <f>IF(ISBLANK(INDEX('Policy Characteristics'!B:B,MATCH($C1729,'Policy Characteristics'!$C:$C,0))),"",INDEX('Policy Characteristics'!B:B,MATCH($C1729,'Policy Characteristics'!$C:$C,0)))</f>
        <v>Fuel Taxes or Subsidies</v>
      </c>
      <c r="C1729" s="242" t="str">
        <f t="shared" si="68"/>
        <v>Additional Fuel Tax or Subsidy Rate by Fuel</v>
      </c>
      <c r="D1729" s="356" t="s">
        <v>997</v>
      </c>
      <c r="E1729" s="255" t="s">
        <v>983</v>
      </c>
      <c r="F1729" s="356" t="s">
        <v>998</v>
      </c>
      <c r="G1729" s="255" t="s">
        <v>58</v>
      </c>
      <c r="H1729" s="18">
        <v>738</v>
      </c>
      <c r="I1729" s="378" t="s">
        <v>741</v>
      </c>
      <c r="J1729" s="377" t="str">
        <f>IF(ISBLANK(INDEX('Policy Characteristics'!D:D,MATCH($C1729,'Policy Characteristics'!$C:$C,0))),"",INDEX('Policy Characteristics'!D:D,MATCH($C1729,'Policy Characteristics'!$C:$C,0)))</f>
        <v>Fuel Taxes or Subsidies</v>
      </c>
      <c r="K1729" s="363"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63" t="str">
        <f>IF(ISBLANK(INDEX('Policy Characteristics'!I:I,MATCH($C1729,'Policy Characteristics'!$C:$C,0))),"",INDEX('Policy Characteristics'!I:I,MATCH($C1729,'Policy Characteristics'!$C:$C,0)))</f>
        <v>% of BAU price</v>
      </c>
      <c r="P1729" s="363"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363" t="str">
        <f>IF(ISBLANK(INDEX('Policy Characteristics'!K:K,MATCH($C1729,'Policy Characteristics'!$C:$C,0))),"",INDEX('Policy Characteristics'!K:K,MATCH($C1729,'Policy Characteristics'!$C:$C,0)))</f>
        <v>fuels.html#fuel-taxes</v>
      </c>
      <c r="R1729" s="363" t="str">
        <f>IF(ISBLANK(INDEX('Policy Characteristics'!L:L,MATCH($C1729,'Policy Characteristics'!$C:$C,0))),"",INDEX('Policy Characteristics'!L:L,MATCH($C1729,'Policy Characteristics'!$C:$C,0)))</f>
        <v>fuel-taxes.html</v>
      </c>
    </row>
    <row r="1730" spans="1:18" s="363" customFormat="1" ht="19.95" customHeight="1">
      <c r="A1730" s="363" t="str">
        <f>IF(ISBLANK(INDEX('Policy Characteristics'!A:A,MATCH($C1730,'Policy Characteristics'!$C:$C,0))),"",INDEX('Policy Characteristics'!A:A,MATCH($C1730,'Policy Characteristics'!$C:$C,0)))</f>
        <v>Cross-Sector</v>
      </c>
      <c r="B1730" s="375" t="str">
        <f>IF(ISBLANK(INDEX('Policy Characteristics'!B:B,MATCH($C1730,'Policy Characteristics'!$C:$C,0))),"",INDEX('Policy Characteristics'!B:B,MATCH($C1730,'Policy Characteristics'!$C:$C,0)))</f>
        <v>Fuel Taxes or Subsidies</v>
      </c>
      <c r="C1730" s="242" t="str">
        <f t="shared" si="68"/>
        <v>Additional Fuel Tax or Subsidy Rate by Fuel</v>
      </c>
      <c r="D1730" s="356" t="s">
        <v>1004</v>
      </c>
      <c r="E1730" s="255" t="s">
        <v>983</v>
      </c>
      <c r="F1730" s="356" t="s">
        <v>814</v>
      </c>
      <c r="G1730" s="255" t="s">
        <v>58</v>
      </c>
      <c r="H1730" s="18">
        <v>739</v>
      </c>
      <c r="I1730" s="378" t="s">
        <v>741</v>
      </c>
      <c r="J1730" s="377" t="str">
        <f>IF(ISBLANK(INDEX('Policy Characteristics'!D:D,MATCH($C1730,'Policy Characteristics'!$C:$C,0))),"",INDEX('Policy Characteristics'!D:D,MATCH($C1730,'Policy Characteristics'!$C:$C,0)))</f>
        <v>Fuel Taxes or Subsidies</v>
      </c>
      <c r="K1730" s="363"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63" t="str">
        <f>IF(ISBLANK(INDEX('Policy Characteristics'!I:I,MATCH($C1730,'Policy Characteristics'!$C:$C,0))),"",INDEX('Policy Characteristics'!I:I,MATCH($C1730,'Policy Characteristics'!$C:$C,0)))</f>
        <v>% of BAU price</v>
      </c>
      <c r="P1730" s="363"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363" t="str">
        <f>IF(ISBLANK(INDEX('Policy Characteristics'!K:K,MATCH($C1730,'Policy Characteristics'!$C:$C,0))),"",INDEX('Policy Characteristics'!K:K,MATCH($C1730,'Policy Characteristics'!$C:$C,0)))</f>
        <v>fuels.html#fuel-taxes</v>
      </c>
      <c r="R1730" s="363" t="str">
        <f>IF(ISBLANK(INDEX('Policy Characteristics'!L:L,MATCH($C1730,'Policy Characteristics'!$C:$C,0))),"",INDEX('Policy Characteristics'!L:L,MATCH($C1730,'Policy Characteristics'!$C:$C,0)))</f>
        <v>fuel-taxes.html</v>
      </c>
    </row>
    <row r="1731" spans="1:18" s="363" customFormat="1" ht="19.95" customHeight="1">
      <c r="A1731" s="363" t="str">
        <f>IF(ISBLANK(INDEX('Policy Characteristics'!A:A,MATCH($C1731,'Policy Characteristics'!$C:$C,0))),"",INDEX('Policy Characteristics'!A:A,MATCH($C1731,'Policy Characteristics'!$C:$C,0)))</f>
        <v>Cross-Sector</v>
      </c>
      <c r="B1731" s="375" t="str">
        <f>IF(ISBLANK(INDEX('Policy Characteristics'!B:B,MATCH($C1731,'Policy Characteristics'!$C:$C,0))),"",INDEX('Policy Characteristics'!B:B,MATCH($C1731,'Policy Characteristics'!$C:$C,0)))</f>
        <v>Fuel Taxes or Subsidies</v>
      </c>
      <c r="C1731" s="242" t="str">
        <f t="shared" si="68"/>
        <v>Additional Fuel Tax or Subsidy Rate by Fuel</v>
      </c>
      <c r="D1731" s="356" t="s">
        <v>971</v>
      </c>
      <c r="E1731" s="255" t="s">
        <v>983</v>
      </c>
      <c r="F1731" s="356" t="s">
        <v>972</v>
      </c>
      <c r="G1731" s="255" t="s">
        <v>58</v>
      </c>
      <c r="H1731" s="18">
        <v>81</v>
      </c>
      <c r="I1731" s="378" t="s">
        <v>731</v>
      </c>
      <c r="J1731" s="377" t="str">
        <f>IF(ISBLANK(INDEX('Policy Characteristics'!D:D,MATCH($C1731,'Policy Characteristics'!$C:$C,0))),"",INDEX('Policy Characteristics'!D:D,MATCH($C1731,'Policy Characteristics'!$C:$C,0)))</f>
        <v>Fuel Taxes or Subsidies</v>
      </c>
      <c r="K1731" s="363"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63" t="str">
        <f>IF(ISBLANK(INDEX('Policy Characteristics'!I:I,MATCH($C1731,'Policy Characteristics'!$C:$C,0))),"",INDEX('Policy Characteristics'!I:I,MATCH($C1731,'Policy Characteristics'!$C:$C,0)))</f>
        <v>% of BAU price</v>
      </c>
      <c r="P1731" s="363"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363" t="str">
        <f>IF(ISBLANK(INDEX('Policy Characteristics'!K:K,MATCH($C1731,'Policy Characteristics'!$C:$C,0))),"",INDEX('Policy Characteristics'!K:K,MATCH($C1731,'Policy Characteristics'!$C:$C,0)))</f>
        <v>fuels.html#fuel-taxes</v>
      </c>
      <c r="R1731" s="363" t="str">
        <f>IF(ISBLANK(INDEX('Policy Characteristics'!L:L,MATCH($C1731,'Policy Characteristics'!$C:$C,0))),"",INDEX('Policy Characteristics'!L:L,MATCH($C1731,'Policy Characteristics'!$C:$C,0)))</f>
        <v>fuel-taxes.html</v>
      </c>
    </row>
    <row r="1732" spans="1:18" s="363" customFormat="1" ht="19.95" customHeight="1">
      <c r="A1732" s="363" t="str">
        <f>IF(ISBLANK(INDEX('Policy Characteristics'!A:A,MATCH($C1732,'Policy Characteristics'!$C:$C,0))),"",INDEX('Policy Characteristics'!A:A,MATCH($C1732,'Policy Characteristics'!$C:$C,0)))</f>
        <v>Cross-Sector</v>
      </c>
      <c r="B1732" s="375" t="str">
        <f>IF(ISBLANK(INDEX('Policy Characteristics'!B:B,MATCH($C1732,'Policy Characteristics'!$C:$C,0))),"",INDEX('Policy Characteristics'!B:B,MATCH($C1732,'Policy Characteristics'!$C:$C,0)))</f>
        <v>Fuel Taxes or Subsidies</v>
      </c>
      <c r="C1732" s="242" t="str">
        <f t="shared" si="68"/>
        <v>Additional Fuel Tax or Subsidy Rate by Fuel</v>
      </c>
      <c r="D1732" s="356" t="s">
        <v>973</v>
      </c>
      <c r="E1732" s="255" t="s">
        <v>983</v>
      </c>
      <c r="F1732" s="356" t="s">
        <v>974</v>
      </c>
      <c r="G1732" s="255" t="s">
        <v>58</v>
      </c>
      <c r="H1732" s="18">
        <v>82</v>
      </c>
      <c r="I1732" s="378" t="s">
        <v>731</v>
      </c>
      <c r="J1732" s="377" t="str">
        <f>IF(ISBLANK(INDEX('Policy Characteristics'!D:D,MATCH($C1732,'Policy Characteristics'!$C:$C,0))),"",INDEX('Policy Characteristics'!D:D,MATCH($C1732,'Policy Characteristics'!$C:$C,0)))</f>
        <v>Fuel Taxes or Subsidies</v>
      </c>
      <c r="K1732" s="363"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63" t="str">
        <f>IF(ISBLANK(INDEX('Policy Characteristics'!I:I,MATCH($C1732,'Policy Characteristics'!$C:$C,0))),"",INDEX('Policy Characteristics'!I:I,MATCH($C1732,'Policy Characteristics'!$C:$C,0)))</f>
        <v>% of BAU price</v>
      </c>
      <c r="P1732" s="363"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363" t="str">
        <f>IF(ISBLANK(INDEX('Policy Characteristics'!K:K,MATCH($C1732,'Policy Characteristics'!$C:$C,0))),"",INDEX('Policy Characteristics'!K:K,MATCH($C1732,'Policy Characteristics'!$C:$C,0)))</f>
        <v>fuels.html#fuel-taxes</v>
      </c>
      <c r="R1732" s="363" t="str">
        <f>IF(ISBLANK(INDEX('Policy Characteristics'!L:L,MATCH($C1732,'Policy Characteristics'!$C:$C,0))),"",INDEX('Policy Characteristics'!L:L,MATCH($C1732,'Policy Characteristics'!$C:$C,0)))</f>
        <v>fuel-taxes.html</v>
      </c>
    </row>
    <row r="1733" spans="1:18" s="363" customFormat="1" ht="19.95" customHeight="1">
      <c r="A1733" s="363" t="str">
        <f>IF(ISBLANK(INDEX('Policy Characteristics'!A:A,MATCH($C1733,'Policy Characteristics'!$C:$C,0))),"",INDEX('Policy Characteristics'!A:A,MATCH($C1733,'Policy Characteristics'!$C:$C,0)))</f>
        <v>Cross-Sector</v>
      </c>
      <c r="B1733" s="375" t="str">
        <f>IF(ISBLANK(INDEX('Policy Characteristics'!B:B,MATCH($C1733,'Policy Characteristics'!$C:$C,0))),"",INDEX('Policy Characteristics'!B:B,MATCH($C1733,'Policy Characteristics'!$C:$C,0)))</f>
        <v>Fuel Taxes or Subsidies</v>
      </c>
      <c r="C1733" s="242" t="str">
        <f t="shared" si="68"/>
        <v>Additional Fuel Tax or Subsidy Rate by Fuel</v>
      </c>
      <c r="D1733" s="356" t="s">
        <v>1005</v>
      </c>
      <c r="E1733" s="255" t="s">
        <v>983</v>
      </c>
      <c r="F1733" s="356" t="s">
        <v>1006</v>
      </c>
      <c r="G1733" s="255" t="s">
        <v>58</v>
      </c>
      <c r="H1733" s="18">
        <v>740</v>
      </c>
      <c r="I1733" s="378" t="s">
        <v>731</v>
      </c>
      <c r="J1733" s="377" t="str">
        <f>IF(ISBLANK(INDEX('Policy Characteristics'!D:D,MATCH($C1733,'Policy Characteristics'!$C:$C,0))),"",INDEX('Policy Characteristics'!D:D,MATCH($C1733,'Policy Characteristics'!$C:$C,0)))</f>
        <v>Fuel Taxes or Subsidies</v>
      </c>
      <c r="K1733" s="363"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63" t="str">
        <f>IF(ISBLANK(INDEX('Policy Characteristics'!I:I,MATCH($C1733,'Policy Characteristics'!$C:$C,0))),"",INDEX('Policy Characteristics'!I:I,MATCH($C1733,'Policy Characteristics'!$C:$C,0)))</f>
        <v>% of BAU price</v>
      </c>
      <c r="P1733" s="363"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363" t="str">
        <f>IF(ISBLANK(INDEX('Policy Characteristics'!K:K,MATCH($C1733,'Policy Characteristics'!$C:$C,0))),"",INDEX('Policy Characteristics'!K:K,MATCH($C1733,'Policy Characteristics'!$C:$C,0)))</f>
        <v>fuels.html#fuel-taxes</v>
      </c>
      <c r="R1733" s="363" t="str">
        <f>IF(ISBLANK(INDEX('Policy Characteristics'!L:L,MATCH($C1733,'Policy Characteristics'!$C:$C,0))),"",INDEX('Policy Characteristics'!L:L,MATCH($C1733,'Policy Characteristics'!$C:$C,0)))</f>
        <v>fuel-taxes.html</v>
      </c>
    </row>
    <row r="1734" spans="1:18" s="363" customFormat="1" ht="19.95" customHeight="1">
      <c r="A1734" s="363" t="str">
        <f>IF(ISBLANK(INDEX('Policy Characteristics'!A:A,MATCH($C1734,'Policy Characteristics'!$C:$C,0))),"",INDEX('Policy Characteristics'!A:A,MATCH($C1734,'Policy Characteristics'!$C:$C,0)))</f>
        <v>Cross-Sector</v>
      </c>
      <c r="B1734" s="375" t="str">
        <f>IF(ISBLANK(INDEX('Policy Characteristics'!B:B,MATCH($C1734,'Policy Characteristics'!$C:$C,0))),"",INDEX('Policy Characteristics'!B:B,MATCH($C1734,'Policy Characteristics'!$C:$C,0)))</f>
        <v>Fuel Taxes or Subsidies</v>
      </c>
      <c r="C1734" s="242" t="str">
        <f t="shared" si="68"/>
        <v>Additional Fuel Tax or Subsidy Rate by Fuel</v>
      </c>
      <c r="D1734" s="356" t="s">
        <v>1007</v>
      </c>
      <c r="E1734" s="255" t="s">
        <v>983</v>
      </c>
      <c r="F1734" s="356" t="s">
        <v>1008</v>
      </c>
      <c r="G1734" s="255" t="s">
        <v>58</v>
      </c>
      <c r="H1734" s="18">
        <v>741</v>
      </c>
      <c r="I1734" s="378" t="s">
        <v>731</v>
      </c>
      <c r="J1734" s="377" t="str">
        <f>IF(ISBLANK(INDEX('Policy Characteristics'!D:D,MATCH($C1734,'Policy Characteristics'!$C:$C,0))),"",INDEX('Policy Characteristics'!D:D,MATCH($C1734,'Policy Characteristics'!$C:$C,0)))</f>
        <v>Fuel Taxes or Subsidies</v>
      </c>
      <c r="K1734" s="363"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63" t="str">
        <f>IF(ISBLANK(INDEX('Policy Characteristics'!I:I,MATCH($C1734,'Policy Characteristics'!$C:$C,0))),"",INDEX('Policy Characteristics'!I:I,MATCH($C1734,'Policy Characteristics'!$C:$C,0)))</f>
        <v>% of BAU price</v>
      </c>
      <c r="P1734" s="363"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363" t="str">
        <f>IF(ISBLANK(INDEX('Policy Characteristics'!K:K,MATCH($C1734,'Policy Characteristics'!$C:$C,0))),"",INDEX('Policy Characteristics'!K:K,MATCH($C1734,'Policy Characteristics'!$C:$C,0)))</f>
        <v>fuels.html#fuel-taxes</v>
      </c>
      <c r="R1734" s="363" t="str">
        <f>IF(ISBLANK(INDEX('Policy Characteristics'!L:L,MATCH($C1734,'Policy Characteristics'!$C:$C,0))),"",INDEX('Policy Characteristics'!L:L,MATCH($C1734,'Policy Characteristics'!$C:$C,0)))</f>
        <v>fuel-taxes.html</v>
      </c>
    </row>
    <row r="1735" spans="1:18" ht="19.95" customHeight="1">
      <c r="A1735" s="363" t="str">
        <f>IF(ISBLANK(INDEX('Policy Characteristics'!A:A,MATCH($C1735,'Policy Characteristics'!$C:$C,0))),"",INDEX('Policy Characteristics'!A:A,MATCH($C1735,'Policy Characteristics'!$C:$C,0)))</f>
        <v>Cross-Sector</v>
      </c>
      <c r="B1735" s="375" t="str">
        <f>IF(ISBLANK(INDEX('Policy Characteristics'!B:B,MATCH($C1735,'Policy Characteristics'!$C:$C,0))),"",INDEX('Policy Characteristics'!B:B,MATCH($C1735,'Policy Characteristics'!$C:$C,0)))</f>
        <v>Fuel Taxes or Subsidies</v>
      </c>
      <c r="C1735" s="242" t="str">
        <f t="shared" si="68"/>
        <v>Additional Fuel Tax or Subsidy Rate by Fuel</v>
      </c>
      <c r="D1735" s="356" t="s">
        <v>975</v>
      </c>
      <c r="E1735" s="255" t="s">
        <v>983</v>
      </c>
      <c r="F1735" s="356" t="s">
        <v>976</v>
      </c>
      <c r="G1735" s="255" t="s">
        <v>58</v>
      </c>
      <c r="H1735" s="18">
        <v>742</v>
      </c>
      <c r="I1735" s="378" t="s">
        <v>731</v>
      </c>
      <c r="J1735" s="377" t="str">
        <f>IF(ISBLANK(INDEX('Policy Characteristics'!D:D,MATCH($C1735,'Policy Characteristics'!$C:$C,0))),"",INDEX('Policy Characteristics'!D:D,MATCH($C1735,'Policy Characteristics'!$C:$C,0)))</f>
        <v>Fuel Taxes or Subsidies</v>
      </c>
      <c r="K1735" s="363"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63" t="str">
        <f>IF(ISBLANK(INDEX('Policy Characteristics'!I:I,MATCH($C1735,'Policy Characteristics'!$C:$C,0))),"",INDEX('Policy Characteristics'!I:I,MATCH($C1735,'Policy Characteristics'!$C:$C,0)))</f>
        <v>% of BAU price</v>
      </c>
      <c r="P1735" s="363"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363" t="str">
        <f>IF(ISBLANK(INDEX('Policy Characteristics'!K:K,MATCH($C1735,'Policy Characteristics'!$C:$C,0))),"",INDEX('Policy Characteristics'!K:K,MATCH($C1735,'Policy Characteristics'!$C:$C,0)))</f>
        <v>fuels.html#fuel-taxes</v>
      </c>
      <c r="R1735" s="363" t="str">
        <f>IF(ISBLANK(INDEX('Policy Characteristics'!L:L,MATCH($C1735,'Policy Characteristics'!$C:$C,0))),"",INDEX('Policy Characteristics'!L:L,MATCH($C1735,'Policy Characteristics'!$C:$C,0)))</f>
        <v>fuel-taxes.html</v>
      </c>
    </row>
    <row r="1736" spans="1:18" ht="19.95" customHeight="1">
      <c r="A1736" s="363" t="str">
        <f>IF(ISBLANK(INDEX('Policy Characteristics'!A:A,MATCH($C1736,'Policy Characteristics'!$C:$C,0))),"",INDEX('Policy Characteristics'!A:A,MATCH($C1736,'Policy Characteristics'!$C:$C,0)))</f>
        <v>Cross-Sector</v>
      </c>
      <c r="B1736" s="375" t="str">
        <f>IF(ISBLANK(INDEX('Policy Characteristics'!B:B,MATCH($C1736,'Policy Characteristics'!$C:$C,0))),"",INDEX('Policy Characteristics'!B:B,MATCH($C1736,'Policy Characteristics'!$C:$C,0)))</f>
        <v>Fuel Taxes or Subsidies</v>
      </c>
      <c r="C1736" s="242" t="str">
        <f t="shared" si="68"/>
        <v>Additional Fuel Tax or Subsidy Rate by Fuel</v>
      </c>
      <c r="D1736" s="356" t="s">
        <v>1009</v>
      </c>
      <c r="E1736" s="255" t="s">
        <v>983</v>
      </c>
      <c r="F1736" s="356" t="s">
        <v>1010</v>
      </c>
      <c r="G1736" s="255" t="s">
        <v>58</v>
      </c>
      <c r="H1736" s="18">
        <v>743</v>
      </c>
      <c r="I1736" s="378" t="s">
        <v>741</v>
      </c>
      <c r="J1736" s="377" t="str">
        <f>IF(ISBLANK(INDEX('Policy Characteristics'!D:D,MATCH($C1736,'Policy Characteristics'!$C:$C,0))),"",INDEX('Policy Characteristics'!D:D,MATCH($C1736,'Policy Characteristics'!$C:$C,0)))</f>
        <v>Fuel Taxes or Subsidies</v>
      </c>
      <c r="K1736" s="363"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63" t="str">
        <f>IF(ISBLANK(INDEX('Policy Characteristics'!I:I,MATCH($C1736,'Policy Characteristics'!$C:$C,0))),"",INDEX('Policy Characteristics'!I:I,MATCH($C1736,'Policy Characteristics'!$C:$C,0)))</f>
        <v>% of BAU price</v>
      </c>
      <c r="P1736" s="363"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363" t="str">
        <f>IF(ISBLANK(INDEX('Policy Characteristics'!K:K,MATCH($C1736,'Policy Characteristics'!$C:$C,0))),"",INDEX('Policy Characteristics'!K:K,MATCH($C1736,'Policy Characteristics'!$C:$C,0)))</f>
        <v>fuels.html#fuel-taxes</v>
      </c>
      <c r="R1736" s="363" t="str">
        <f>IF(ISBLANK(INDEX('Policy Characteristics'!L:L,MATCH($C1736,'Policy Characteristics'!$C:$C,0))),"",INDEX('Policy Characteristics'!L:L,MATCH($C1736,'Policy Characteristics'!$C:$C,0)))</f>
        <v>fuel-taxes.html</v>
      </c>
    </row>
    <row r="1737" spans="1:18" ht="19.95" customHeight="1">
      <c r="A1737" s="363" t="str">
        <f>IF(ISBLANK(INDEX('Policy Characteristics'!A:A,MATCH($C1737,'Policy Characteristics'!$C:$C,0))),"",INDEX('Policy Characteristics'!A:A,MATCH($C1737,'Policy Characteristics'!$C:$C,0)))</f>
        <v>Cross-Sector</v>
      </c>
      <c r="B1737" s="375" t="str">
        <f>IF(ISBLANK(INDEX('Policy Characteristics'!B:B,MATCH($C1737,'Policy Characteristics'!$C:$C,0))),"",INDEX('Policy Characteristics'!B:B,MATCH($C1737,'Policy Characteristics'!$C:$C,0)))</f>
        <v>Fuel Taxes or Subsidies</v>
      </c>
      <c r="C1737" s="242" t="str">
        <f t="shared" si="68"/>
        <v>Additional Fuel Tax or Subsidy Rate by Fuel</v>
      </c>
      <c r="D1737" s="356" t="s">
        <v>977</v>
      </c>
      <c r="E1737" s="255" t="s">
        <v>983</v>
      </c>
      <c r="F1737" s="356" t="s">
        <v>822</v>
      </c>
      <c r="G1737" s="255" t="s">
        <v>58</v>
      </c>
      <c r="H1737" s="18">
        <v>744</v>
      </c>
      <c r="I1737" s="378" t="s">
        <v>741</v>
      </c>
      <c r="J1737" s="377" t="str">
        <f>IF(ISBLANK(INDEX('Policy Characteristics'!D:D,MATCH($C1737,'Policy Characteristics'!$C:$C,0))),"",INDEX('Policy Characteristics'!D:D,MATCH($C1737,'Policy Characteristics'!$C:$C,0)))</f>
        <v>Fuel Taxes or Subsidies</v>
      </c>
      <c r="K1737" s="363"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63" t="str">
        <f>IF(ISBLANK(INDEX('Policy Characteristics'!I:I,MATCH($C1737,'Policy Characteristics'!$C:$C,0))),"",INDEX('Policy Characteristics'!I:I,MATCH($C1737,'Policy Characteristics'!$C:$C,0)))</f>
        <v>% of BAU price</v>
      </c>
      <c r="P1737" s="363"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363" t="str">
        <f>IF(ISBLANK(INDEX('Policy Characteristics'!K:K,MATCH($C1737,'Policy Characteristics'!$C:$C,0))),"",INDEX('Policy Characteristics'!K:K,MATCH($C1737,'Policy Characteristics'!$C:$C,0)))</f>
        <v>fuels.html#fuel-taxes</v>
      </c>
      <c r="R1737" s="363" t="str">
        <f>IF(ISBLANK(INDEX('Policy Characteristics'!L:L,MATCH($C1737,'Policy Characteristics'!$C:$C,0))),"",INDEX('Policy Characteristics'!L:L,MATCH($C1737,'Policy Characteristics'!$C:$C,0)))</f>
        <v>fuel-taxes.html</v>
      </c>
    </row>
    <row r="1738" spans="1:18" ht="19.95" customHeight="1">
      <c r="A1738" s="363" t="str">
        <f>IF(ISBLANK(INDEX('Policy Characteristics'!A:A,MATCH($C1738,'Policy Characteristics'!$C:$C,0))),"",INDEX('Policy Characteristics'!A:A,MATCH($C1738,'Policy Characteristics'!$C:$C,0)))</f>
        <v>Cross-Sector</v>
      </c>
      <c r="B1738" s="375" t="str">
        <f>IF(ISBLANK(INDEX('Policy Characteristics'!B:B,MATCH($C1738,'Policy Characteristics'!$C:$C,0))),"",INDEX('Policy Characteristics'!B:B,MATCH($C1738,'Policy Characteristics'!$C:$C,0)))</f>
        <v>Fuel Taxes or Subsidies</v>
      </c>
      <c r="C1738" s="242" t="str">
        <f t="shared" si="68"/>
        <v>Additional Fuel Tax or Subsidy Rate by Fuel</v>
      </c>
      <c r="D1738" s="356" t="s">
        <v>978</v>
      </c>
      <c r="E1738" s="255" t="s">
        <v>983</v>
      </c>
      <c r="F1738" s="356" t="s">
        <v>826</v>
      </c>
      <c r="G1738" s="255" t="s">
        <v>58</v>
      </c>
      <c r="H1738" s="18">
        <v>745</v>
      </c>
      <c r="I1738" s="378" t="s">
        <v>741</v>
      </c>
      <c r="J1738" s="377" t="str">
        <f>IF(ISBLANK(INDEX('Policy Characteristics'!D:D,MATCH($C1738,'Policy Characteristics'!$C:$C,0))),"",INDEX('Policy Characteristics'!D:D,MATCH($C1738,'Policy Characteristics'!$C:$C,0)))</f>
        <v>Fuel Taxes or Subsidies</v>
      </c>
      <c r="K1738" s="363"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63" t="str">
        <f>IF(ISBLANK(INDEX('Policy Characteristics'!I:I,MATCH($C1738,'Policy Characteristics'!$C:$C,0))),"",INDEX('Policy Characteristics'!I:I,MATCH($C1738,'Policy Characteristics'!$C:$C,0)))</f>
        <v>% of BAU price</v>
      </c>
      <c r="P1738" s="363"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363" t="str">
        <f>IF(ISBLANK(INDEX('Policy Characteristics'!K:K,MATCH($C1738,'Policy Characteristics'!$C:$C,0))),"",INDEX('Policy Characteristics'!K:K,MATCH($C1738,'Policy Characteristics'!$C:$C,0)))</f>
        <v>fuels.html#fuel-taxes</v>
      </c>
      <c r="R1738" s="363" t="str">
        <f>IF(ISBLANK(INDEX('Policy Characteristics'!L:L,MATCH($C1738,'Policy Characteristics'!$C:$C,0))),"",INDEX('Policy Characteristics'!L:L,MATCH($C1738,'Policy Characteristics'!$C:$C,0)))</f>
        <v>fuel-taxes.html</v>
      </c>
    </row>
    <row r="1739" spans="1:18" ht="19.95" customHeight="1">
      <c r="A1739" s="363" t="str">
        <f>IF(ISBLANK(INDEX('Policy Characteristics'!A:A,MATCH($C1739,'Policy Characteristics'!$C:$C,0))),"",INDEX('Policy Characteristics'!A:A,MATCH($C1739,'Policy Characteristics'!$C:$C,0)))</f>
        <v>Cross-Sector</v>
      </c>
      <c r="B1739" s="375" t="str">
        <f>IF(ISBLANK(INDEX('Policy Characteristics'!B:B,MATCH($C1739,'Policy Characteristics'!$C:$C,0))),"",INDEX('Policy Characteristics'!B:B,MATCH($C1739,'Policy Characteristics'!$C:$C,0)))</f>
        <v>Fuel Taxes or Subsidies</v>
      </c>
      <c r="C1739" s="242" t="str">
        <f t="shared" si="68"/>
        <v>Additional Fuel Tax or Subsidy Rate by Fuel</v>
      </c>
      <c r="D1739" s="356" t="s">
        <v>979</v>
      </c>
      <c r="E1739" s="255" t="s">
        <v>983</v>
      </c>
      <c r="F1739" s="356" t="s">
        <v>980</v>
      </c>
      <c r="G1739" s="255" t="s">
        <v>58</v>
      </c>
      <c r="H1739" s="18">
        <v>746</v>
      </c>
      <c r="I1739" s="378" t="s">
        <v>741</v>
      </c>
      <c r="J1739" s="377" t="str">
        <f>IF(ISBLANK(INDEX('Policy Characteristics'!D:D,MATCH($C1739,'Policy Characteristics'!$C:$C,0))),"",INDEX('Policy Characteristics'!D:D,MATCH($C1739,'Policy Characteristics'!$C:$C,0)))</f>
        <v>Fuel Taxes or Subsidies</v>
      </c>
      <c r="K1739" s="363"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63" t="str">
        <f>IF(ISBLANK(INDEX('Policy Characteristics'!I:I,MATCH($C1739,'Policy Characteristics'!$C:$C,0))),"",INDEX('Policy Characteristics'!I:I,MATCH($C1739,'Policy Characteristics'!$C:$C,0)))</f>
        <v>% of BAU price</v>
      </c>
      <c r="P1739" s="363"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363" t="str">
        <f>IF(ISBLANK(INDEX('Policy Characteristics'!K:K,MATCH($C1739,'Policy Characteristics'!$C:$C,0))),"",INDEX('Policy Characteristics'!K:K,MATCH($C1739,'Policy Characteristics'!$C:$C,0)))</f>
        <v>fuels.html#fuel-taxes</v>
      </c>
      <c r="R1739" s="363" t="str">
        <f>IF(ISBLANK(INDEX('Policy Characteristics'!L:L,MATCH($C1739,'Policy Characteristics'!$C:$C,0))),"",INDEX('Policy Characteristics'!L:L,MATCH($C1739,'Policy Characteristics'!$C:$C,0)))</f>
        <v>fuel-taxes.html</v>
      </c>
    </row>
    <row r="1740" spans="1:18" ht="19.95" customHeight="1">
      <c r="A1740" s="363" t="str">
        <f>IF(ISBLANK(INDEX('Policy Characteristics'!A:A,MATCH($C1740,'Policy Characteristics'!$C:$C,0))),"",INDEX('Policy Characteristics'!A:A,MATCH($C1740,'Policy Characteristics'!$C:$C,0)))</f>
        <v>Cross-Sector</v>
      </c>
      <c r="B1740" s="375" t="str">
        <f>IF(ISBLANK(INDEX('Policy Characteristics'!B:B,MATCH($C1740,'Policy Characteristics'!$C:$C,0))),"",INDEX('Policy Characteristics'!B:B,MATCH($C1740,'Policy Characteristics'!$C:$C,0)))</f>
        <v>Fuel Taxes or Subsidies</v>
      </c>
      <c r="C1740" s="242" t="str">
        <f t="shared" si="68"/>
        <v>Additional Fuel Tax or Subsidy Rate by Fuel</v>
      </c>
      <c r="D1740" s="356" t="s">
        <v>981</v>
      </c>
      <c r="E1740" s="255" t="s">
        <v>983</v>
      </c>
      <c r="F1740" s="356" t="s">
        <v>982</v>
      </c>
      <c r="G1740" s="255" t="s">
        <v>58</v>
      </c>
      <c r="H1740" s="18">
        <v>747</v>
      </c>
      <c r="I1740" s="378" t="s">
        <v>741</v>
      </c>
      <c r="J1740" s="377" t="str">
        <f>IF(ISBLANK(INDEX('Policy Characteristics'!D:D,MATCH($C1740,'Policy Characteristics'!$C:$C,0))),"",INDEX('Policy Characteristics'!D:D,MATCH($C1740,'Policy Characteristics'!$C:$C,0)))</f>
        <v>Fuel Taxes or Subsidies</v>
      </c>
      <c r="K1740" s="363"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63" t="str">
        <f>IF(ISBLANK(INDEX('Policy Characteristics'!I:I,MATCH($C1740,'Policy Characteristics'!$C:$C,0))),"",INDEX('Policy Characteristics'!I:I,MATCH($C1740,'Policy Characteristics'!$C:$C,0)))</f>
        <v>% of BAU price</v>
      </c>
      <c r="P1740" s="363"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363" t="str">
        <f>IF(ISBLANK(INDEX('Policy Characteristics'!K:K,MATCH($C1740,'Policy Characteristics'!$C:$C,0))),"",INDEX('Policy Characteristics'!K:K,MATCH($C1740,'Policy Characteristics'!$C:$C,0)))</f>
        <v>fuels.html#fuel-taxes</v>
      </c>
      <c r="R1740" s="363" t="str">
        <f>IF(ISBLANK(INDEX('Policy Characteristics'!L:L,MATCH($C1740,'Policy Characteristics'!$C:$C,0))),"",INDEX('Policy Characteristics'!L:L,MATCH($C1740,'Policy Characteristics'!$C:$C,0)))</f>
        <v>fuel-taxes.html</v>
      </c>
    </row>
    <row r="1741" spans="1:18" ht="19.95" customHeight="1">
      <c r="A1741" s="363" t="str">
        <f>IF(ISBLANK(INDEX('Policy Characteristics'!A:A,MATCH($C1741,'Policy Characteristics'!$C:$C,0))),"",INDEX('Policy Characteristics'!A:A,MATCH($C1741,'Policy Characteristics'!$C:$C,0)))</f>
        <v>Cross-Sector</v>
      </c>
      <c r="B1741" s="375" t="str">
        <f>IF(ISBLANK(INDEX('Policy Characteristics'!B:B,MATCH($C1741,'Policy Characteristics'!$C:$C,0))),"",INDEX('Policy Characteristics'!B:B,MATCH($C1741,'Policy Characteristics'!$C:$C,0)))</f>
        <v>Fuel Taxes or Subsidies</v>
      </c>
      <c r="C1741" s="242" t="str">
        <f t="shared" si="68"/>
        <v>Additional Fuel Tax or Subsidy Rate by Fuel</v>
      </c>
      <c r="D1741" s="356" t="s">
        <v>1012</v>
      </c>
      <c r="E1741" s="255" t="s">
        <v>983</v>
      </c>
      <c r="F1741" s="356" t="s">
        <v>830</v>
      </c>
      <c r="G1741" s="255" t="s">
        <v>58</v>
      </c>
      <c r="H1741" s="18">
        <v>748</v>
      </c>
      <c r="I1741" s="378" t="s">
        <v>741</v>
      </c>
      <c r="J1741" s="377" t="str">
        <f>IF(ISBLANK(INDEX('Policy Characteristics'!D:D,MATCH($C1741,'Policy Characteristics'!$C:$C,0))),"",INDEX('Policy Characteristics'!D:D,MATCH($C1741,'Policy Characteristics'!$C:$C,0)))</f>
        <v>Fuel Taxes or Subsidies</v>
      </c>
      <c r="K1741" s="363"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63" t="str">
        <f>IF(ISBLANK(INDEX('Policy Characteristics'!I:I,MATCH($C1741,'Policy Characteristics'!$C:$C,0))),"",INDEX('Policy Characteristics'!I:I,MATCH($C1741,'Policy Characteristics'!$C:$C,0)))</f>
        <v>% of BAU price</v>
      </c>
      <c r="P1741" s="363"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363" t="str">
        <f>IF(ISBLANK(INDEX('Policy Characteristics'!K:K,MATCH($C1741,'Policy Characteristics'!$C:$C,0))),"",INDEX('Policy Characteristics'!K:K,MATCH($C1741,'Policy Characteristics'!$C:$C,0)))</f>
        <v>fuels.html#fuel-taxes</v>
      </c>
      <c r="R1741" s="363" t="str">
        <f>IF(ISBLANK(INDEX('Policy Characteristics'!L:L,MATCH($C1741,'Policy Characteristics'!$C:$C,0))),"",INDEX('Policy Characteristics'!L:L,MATCH($C1741,'Policy Characteristics'!$C:$C,0)))</f>
        <v>fuel-taxes.html</v>
      </c>
    </row>
    <row r="1742" spans="1:18" ht="19.95" customHeight="1">
      <c r="A1742" s="363" t="str">
        <f>IF(ISBLANK(INDEX('Policy Characteristics'!A:A,MATCH($C1742,'Policy Characteristics'!$C:$C,0))),"",INDEX('Policy Characteristics'!A:A,MATCH($C1742,'Policy Characteristics'!$C:$C,0)))</f>
        <v>Cross-Sector</v>
      </c>
      <c r="B1742" s="375" t="str">
        <f>IF(ISBLANK(INDEX('Policy Characteristics'!B:B,MATCH($C1742,'Policy Characteristics'!$C:$C,0))),"",INDEX('Policy Characteristics'!B:B,MATCH($C1742,'Policy Characteristics'!$C:$C,0)))</f>
        <v>Fuel Taxes or Subsidies</v>
      </c>
      <c r="C1742" s="242" t="str">
        <f t="shared" si="68"/>
        <v>Additional Fuel Tax or Subsidy Rate by Fuel</v>
      </c>
      <c r="D1742" s="356" t="s">
        <v>1013</v>
      </c>
      <c r="E1742" s="255" t="s">
        <v>983</v>
      </c>
      <c r="F1742" s="356" t="s">
        <v>1014</v>
      </c>
      <c r="G1742" s="255" t="s">
        <v>58</v>
      </c>
      <c r="H1742" s="18">
        <v>749</v>
      </c>
      <c r="I1742" s="378" t="s">
        <v>731</v>
      </c>
      <c r="J1742" s="377" t="str">
        <f>IF(ISBLANK(INDEX('Policy Characteristics'!D:D,MATCH($C1742,'Policy Characteristics'!$C:$C,0))),"",INDEX('Policy Characteristics'!D:D,MATCH($C1742,'Policy Characteristics'!$C:$C,0)))</f>
        <v>Fuel Taxes or Subsidies</v>
      </c>
      <c r="K1742" s="363"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63" t="str">
        <f>IF(ISBLANK(INDEX('Policy Characteristics'!I:I,MATCH($C1742,'Policy Characteristics'!$C:$C,0))),"",INDEX('Policy Characteristics'!I:I,MATCH($C1742,'Policy Characteristics'!$C:$C,0)))</f>
        <v>% of BAU price</v>
      </c>
      <c r="P1742" s="363"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363" t="str">
        <f>IF(ISBLANK(INDEX('Policy Characteristics'!K:K,MATCH($C1742,'Policy Characteristics'!$C:$C,0))),"",INDEX('Policy Characteristics'!K:K,MATCH($C1742,'Policy Characteristics'!$C:$C,0)))</f>
        <v>fuels.html#fuel-taxes</v>
      </c>
      <c r="R1742" s="363" t="str">
        <f>IF(ISBLANK(INDEX('Policy Characteristics'!L:L,MATCH($C1742,'Policy Characteristics'!$C:$C,0))),"",INDEX('Policy Characteristics'!L:L,MATCH($C1742,'Policy Characteristics'!$C:$C,0)))</f>
        <v>fuel-taxes.html</v>
      </c>
    </row>
    <row r="1743" spans="1:18" s="363" customFormat="1" ht="19.95" customHeight="1">
      <c r="A1743" s="363" t="str">
        <f>IF(ISBLANK(INDEX('Policy Characteristics'!A:A,MATCH($C1743,'Policy Characteristics'!$C:$C,0))),"",INDEX('Policy Characteristics'!A:A,MATCH($C1743,'Policy Characteristics'!$C:$C,0)))</f>
        <v>Cross-Sector</v>
      </c>
      <c r="B1743" s="375" t="str">
        <f>IF(ISBLANK(INDEX('Policy Characteristics'!B:B,MATCH($C1743,'Policy Characteristics'!$C:$C,0))),"",INDEX('Policy Characteristics'!B:B,MATCH($C1743,'Policy Characteristics'!$C:$C,0)))</f>
        <v>Fuel Taxes or Subsidies</v>
      </c>
      <c r="C1743" s="242" t="str">
        <f t="shared" si="68"/>
        <v>Additional Fuel Tax or Subsidy Rate by Fuel</v>
      </c>
      <c r="D1743" s="255" t="s">
        <v>995</v>
      </c>
      <c r="E1743" s="255" t="s">
        <v>985</v>
      </c>
      <c r="F1743" s="255" t="s">
        <v>996</v>
      </c>
      <c r="G1743" s="255" t="s">
        <v>996</v>
      </c>
      <c r="H1743" s="18">
        <v>2314</v>
      </c>
      <c r="I1743" s="376" t="s">
        <v>741</v>
      </c>
      <c r="J1743" s="377" t="str">
        <f>IF(ISBLANK(INDEX('Policy Characteristics'!D:D,MATCH($C1743,'Policy Characteristics'!$C:$C,0))),"",INDEX('Policy Characteristics'!D:D,MATCH($C1743,'Policy Characteristics'!$C:$C,0)))</f>
        <v>Fuel Taxes or Subsidies</v>
      </c>
      <c r="K1743" s="363"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63" t="str">
        <f>IF(ISBLANK(INDEX('Policy Characteristics'!I:I,MATCH($C1743,'Policy Characteristics'!$C:$C,0))),"",INDEX('Policy Characteristics'!I:I,MATCH($C1743,'Policy Characteristics'!$C:$C,0)))</f>
        <v>% of BAU price</v>
      </c>
      <c r="P1743" s="363"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363" t="str">
        <f>IF(ISBLANK(INDEX('Policy Characteristics'!K:K,MATCH($C1743,'Policy Characteristics'!$C:$C,0))),"",INDEX('Policy Characteristics'!K:K,MATCH($C1743,'Policy Characteristics'!$C:$C,0)))</f>
        <v>fuels.html#fuel-taxes</v>
      </c>
      <c r="R1743" s="363" t="str">
        <f>IF(ISBLANK(INDEX('Policy Characteristics'!L:L,MATCH($C1743,'Policy Characteristics'!$C:$C,0))),"",INDEX('Policy Characteristics'!L:L,MATCH($C1743,'Policy Characteristics'!$C:$C,0)))</f>
        <v>fuel-taxes.html</v>
      </c>
    </row>
    <row r="1744" spans="1:18" s="363" customFormat="1" ht="19.95" customHeight="1">
      <c r="A1744" s="363" t="str">
        <f>IF(ISBLANK(INDEX('Policy Characteristics'!A:A,MATCH($C1744,'Policy Characteristics'!$C:$C,0))),"",INDEX('Policy Characteristics'!A:A,MATCH($C1744,'Policy Characteristics'!$C:$C,0)))</f>
        <v>Cross-Sector</v>
      </c>
      <c r="B1744" s="375" t="str">
        <f>IF(ISBLANK(INDEX('Policy Characteristics'!B:B,MATCH($C1744,'Policy Characteristics'!$C:$C,0))),"",INDEX('Policy Characteristics'!B:B,MATCH($C1744,'Policy Characteristics'!$C:$C,0)))</f>
        <v>Fuel Taxes or Subsidies</v>
      </c>
      <c r="C1744" s="242" t="str">
        <f t="shared" si="68"/>
        <v>Additional Fuel Tax or Subsidy Rate by Fuel</v>
      </c>
      <c r="D1744" s="356" t="s">
        <v>968</v>
      </c>
      <c r="E1744" s="255" t="s">
        <v>985</v>
      </c>
      <c r="F1744" s="356" t="s">
        <v>798</v>
      </c>
      <c r="G1744" s="255" t="s">
        <v>996</v>
      </c>
      <c r="H1744" s="18">
        <v>2315</v>
      </c>
      <c r="I1744" s="378" t="s">
        <v>731</v>
      </c>
      <c r="J1744" s="377" t="str">
        <f>IF(ISBLANK(INDEX('Policy Characteristics'!D:D,MATCH($C1744,'Policy Characteristics'!$C:$C,0))),"",INDEX('Policy Characteristics'!D:D,MATCH($C1744,'Policy Characteristics'!$C:$C,0)))</f>
        <v>Fuel Taxes or Subsidies</v>
      </c>
      <c r="K1744" s="363"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63" t="str">
        <f>IF(ISBLANK(INDEX('Policy Characteristics'!I:I,MATCH($C1744,'Policy Characteristics'!$C:$C,0))),"",INDEX('Policy Characteristics'!I:I,MATCH($C1744,'Policy Characteristics'!$C:$C,0)))</f>
        <v>% of BAU price</v>
      </c>
      <c r="P1744" s="363"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363" t="str">
        <f>IF(ISBLANK(INDEX('Policy Characteristics'!K:K,MATCH($C1744,'Policy Characteristics'!$C:$C,0))),"",INDEX('Policy Characteristics'!K:K,MATCH($C1744,'Policy Characteristics'!$C:$C,0)))</f>
        <v>fuels.html#fuel-taxes</v>
      </c>
      <c r="R1744" s="363" t="str">
        <f>IF(ISBLANK(INDEX('Policy Characteristics'!L:L,MATCH($C1744,'Policy Characteristics'!$C:$C,0))),"",INDEX('Policy Characteristics'!L:L,MATCH($C1744,'Policy Characteristics'!$C:$C,0)))</f>
        <v>fuel-taxes.html</v>
      </c>
    </row>
    <row r="1745" spans="1:18" s="363" customFormat="1" ht="19.95" customHeight="1">
      <c r="A1745" s="363" t="str">
        <f>IF(ISBLANK(INDEX('Policy Characteristics'!A:A,MATCH($C1745,'Policy Characteristics'!$C:$C,0))),"",INDEX('Policy Characteristics'!A:A,MATCH($C1745,'Policy Characteristics'!$C:$C,0)))</f>
        <v>Cross-Sector</v>
      </c>
      <c r="B1745" s="375" t="str">
        <f>IF(ISBLANK(INDEX('Policy Characteristics'!B:B,MATCH($C1745,'Policy Characteristics'!$C:$C,0))),"",INDEX('Policy Characteristics'!B:B,MATCH($C1745,'Policy Characteristics'!$C:$C,0)))</f>
        <v>Fuel Taxes or Subsidies</v>
      </c>
      <c r="C1745" s="242" t="str">
        <f t="shared" si="68"/>
        <v>Additional Fuel Tax or Subsidy Rate by Fuel</v>
      </c>
      <c r="D1745" s="356" t="s">
        <v>969</v>
      </c>
      <c r="E1745" s="255" t="s">
        <v>985</v>
      </c>
      <c r="F1745" s="356" t="s">
        <v>970</v>
      </c>
      <c r="G1745" s="255" t="s">
        <v>996</v>
      </c>
      <c r="H1745" s="18">
        <v>2316</v>
      </c>
      <c r="I1745" s="378" t="s">
        <v>731</v>
      </c>
      <c r="J1745" s="377" t="str">
        <f>IF(ISBLANK(INDEX('Policy Characteristics'!D:D,MATCH($C1745,'Policy Characteristics'!$C:$C,0))),"",INDEX('Policy Characteristics'!D:D,MATCH($C1745,'Policy Characteristics'!$C:$C,0)))</f>
        <v>Fuel Taxes or Subsidies</v>
      </c>
      <c r="K1745" s="363"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63" t="str">
        <f>IF(ISBLANK(INDEX('Policy Characteristics'!I:I,MATCH($C1745,'Policy Characteristics'!$C:$C,0))),"",INDEX('Policy Characteristics'!I:I,MATCH($C1745,'Policy Characteristics'!$C:$C,0)))</f>
        <v>% of BAU price</v>
      </c>
      <c r="P1745" s="363"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363" t="str">
        <f>IF(ISBLANK(INDEX('Policy Characteristics'!K:K,MATCH($C1745,'Policy Characteristics'!$C:$C,0))),"",INDEX('Policy Characteristics'!K:K,MATCH($C1745,'Policy Characteristics'!$C:$C,0)))</f>
        <v>fuels.html#fuel-taxes</v>
      </c>
      <c r="R1745" s="363" t="str">
        <f>IF(ISBLANK(INDEX('Policy Characteristics'!L:L,MATCH($C1745,'Policy Characteristics'!$C:$C,0))),"",INDEX('Policy Characteristics'!L:L,MATCH($C1745,'Policy Characteristics'!$C:$C,0)))</f>
        <v>fuel-taxes.html</v>
      </c>
    </row>
    <row r="1746" spans="1:18" s="363" customFormat="1" ht="19.95" customHeight="1">
      <c r="A1746" s="363" t="str">
        <f>IF(ISBLANK(INDEX('Policy Characteristics'!A:A,MATCH($C1746,'Policy Characteristics'!$C:$C,0))),"",INDEX('Policy Characteristics'!A:A,MATCH($C1746,'Policy Characteristics'!$C:$C,0)))</f>
        <v>Cross-Sector</v>
      </c>
      <c r="B1746" s="375" t="str">
        <f>IF(ISBLANK(INDEX('Policy Characteristics'!B:B,MATCH($C1746,'Policy Characteristics'!$C:$C,0))),"",INDEX('Policy Characteristics'!B:B,MATCH($C1746,'Policy Characteristics'!$C:$C,0)))</f>
        <v>Fuel Taxes or Subsidies</v>
      </c>
      <c r="C1746" s="242" t="str">
        <f t="shared" si="68"/>
        <v>Additional Fuel Tax or Subsidy Rate by Fuel</v>
      </c>
      <c r="D1746" s="356" t="s">
        <v>997</v>
      </c>
      <c r="E1746" s="255" t="s">
        <v>985</v>
      </c>
      <c r="F1746" s="356" t="s">
        <v>998</v>
      </c>
      <c r="G1746" s="255" t="s">
        <v>996</v>
      </c>
      <c r="H1746" s="18">
        <v>2317</v>
      </c>
      <c r="I1746" s="378" t="s">
        <v>741</v>
      </c>
      <c r="J1746" s="377" t="str">
        <f>IF(ISBLANK(INDEX('Policy Characteristics'!D:D,MATCH($C1746,'Policy Characteristics'!$C:$C,0))),"",INDEX('Policy Characteristics'!D:D,MATCH($C1746,'Policy Characteristics'!$C:$C,0)))</f>
        <v>Fuel Taxes or Subsidies</v>
      </c>
      <c r="K1746" s="363"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63" t="str">
        <f>IF(ISBLANK(INDEX('Policy Characteristics'!I:I,MATCH($C1746,'Policy Characteristics'!$C:$C,0))),"",INDEX('Policy Characteristics'!I:I,MATCH($C1746,'Policy Characteristics'!$C:$C,0)))</f>
        <v>% of BAU price</v>
      </c>
      <c r="P1746" s="363"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363" t="str">
        <f>IF(ISBLANK(INDEX('Policy Characteristics'!K:K,MATCH($C1746,'Policy Characteristics'!$C:$C,0))),"",INDEX('Policy Characteristics'!K:K,MATCH($C1746,'Policy Characteristics'!$C:$C,0)))</f>
        <v>fuels.html#fuel-taxes</v>
      </c>
      <c r="R1746" s="363" t="str">
        <f>IF(ISBLANK(INDEX('Policy Characteristics'!L:L,MATCH($C1746,'Policy Characteristics'!$C:$C,0))),"",INDEX('Policy Characteristics'!L:L,MATCH($C1746,'Policy Characteristics'!$C:$C,0)))</f>
        <v>fuel-taxes.html</v>
      </c>
    </row>
    <row r="1747" spans="1:18" s="363" customFormat="1" ht="19.95" customHeight="1">
      <c r="A1747" s="363" t="str">
        <f>IF(ISBLANK(INDEX('Policy Characteristics'!A:A,MATCH($C1747,'Policy Characteristics'!$C:$C,0))),"",INDEX('Policy Characteristics'!A:A,MATCH($C1747,'Policy Characteristics'!$C:$C,0)))</f>
        <v>Cross-Sector</v>
      </c>
      <c r="B1747" s="375" t="str">
        <f>IF(ISBLANK(INDEX('Policy Characteristics'!B:B,MATCH($C1747,'Policy Characteristics'!$C:$C,0))),"",INDEX('Policy Characteristics'!B:B,MATCH($C1747,'Policy Characteristics'!$C:$C,0)))</f>
        <v>Fuel Taxes or Subsidies</v>
      </c>
      <c r="C1747" s="242" t="str">
        <f t="shared" si="68"/>
        <v>Additional Fuel Tax or Subsidy Rate by Fuel</v>
      </c>
      <c r="D1747" s="356" t="s">
        <v>1004</v>
      </c>
      <c r="E1747" s="255" t="s">
        <v>985</v>
      </c>
      <c r="F1747" s="356" t="s">
        <v>814</v>
      </c>
      <c r="G1747" s="255" t="s">
        <v>996</v>
      </c>
      <c r="H1747" s="18">
        <v>2318</v>
      </c>
      <c r="I1747" s="378" t="s">
        <v>741</v>
      </c>
      <c r="J1747" s="377" t="str">
        <f>IF(ISBLANK(INDEX('Policy Characteristics'!D:D,MATCH($C1747,'Policy Characteristics'!$C:$C,0))),"",INDEX('Policy Characteristics'!D:D,MATCH($C1747,'Policy Characteristics'!$C:$C,0)))</f>
        <v>Fuel Taxes or Subsidies</v>
      </c>
      <c r="K1747" s="363"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63" t="str">
        <f>IF(ISBLANK(INDEX('Policy Characteristics'!I:I,MATCH($C1747,'Policy Characteristics'!$C:$C,0))),"",INDEX('Policy Characteristics'!I:I,MATCH($C1747,'Policy Characteristics'!$C:$C,0)))</f>
        <v>% of BAU price</v>
      </c>
      <c r="P1747" s="363"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363" t="str">
        <f>IF(ISBLANK(INDEX('Policy Characteristics'!K:K,MATCH($C1747,'Policy Characteristics'!$C:$C,0))),"",INDEX('Policy Characteristics'!K:K,MATCH($C1747,'Policy Characteristics'!$C:$C,0)))</f>
        <v>fuels.html#fuel-taxes</v>
      </c>
      <c r="R1747" s="363" t="str">
        <f>IF(ISBLANK(INDEX('Policy Characteristics'!L:L,MATCH($C1747,'Policy Characteristics'!$C:$C,0))),"",INDEX('Policy Characteristics'!L:L,MATCH($C1747,'Policy Characteristics'!$C:$C,0)))</f>
        <v>fuel-taxes.html</v>
      </c>
    </row>
    <row r="1748" spans="1:18" s="363" customFormat="1" ht="19.95" customHeight="1">
      <c r="A1748" s="363" t="str">
        <f>IF(ISBLANK(INDEX('Policy Characteristics'!A:A,MATCH($C1748,'Policy Characteristics'!$C:$C,0))),"",INDEX('Policy Characteristics'!A:A,MATCH($C1748,'Policy Characteristics'!$C:$C,0)))</f>
        <v>Cross-Sector</v>
      </c>
      <c r="B1748" s="375" t="str">
        <f>IF(ISBLANK(INDEX('Policy Characteristics'!B:B,MATCH($C1748,'Policy Characteristics'!$C:$C,0))),"",INDEX('Policy Characteristics'!B:B,MATCH($C1748,'Policy Characteristics'!$C:$C,0)))</f>
        <v>Fuel Taxes or Subsidies</v>
      </c>
      <c r="C1748" s="242" t="str">
        <f t="shared" si="68"/>
        <v>Additional Fuel Tax or Subsidy Rate by Fuel</v>
      </c>
      <c r="D1748" s="356" t="s">
        <v>971</v>
      </c>
      <c r="E1748" s="255" t="s">
        <v>985</v>
      </c>
      <c r="F1748" s="356" t="s">
        <v>972</v>
      </c>
      <c r="G1748" s="255" t="s">
        <v>996</v>
      </c>
      <c r="H1748" s="18">
        <v>2319</v>
      </c>
      <c r="I1748" s="378" t="s">
        <v>741</v>
      </c>
      <c r="J1748" s="377" t="str">
        <f>IF(ISBLANK(INDEX('Policy Characteristics'!D:D,MATCH($C1748,'Policy Characteristics'!$C:$C,0))),"",INDEX('Policy Characteristics'!D:D,MATCH($C1748,'Policy Characteristics'!$C:$C,0)))</f>
        <v>Fuel Taxes or Subsidies</v>
      </c>
      <c r="K1748" s="363"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63" t="str">
        <f>IF(ISBLANK(INDEX('Policy Characteristics'!I:I,MATCH($C1748,'Policy Characteristics'!$C:$C,0))),"",INDEX('Policy Characteristics'!I:I,MATCH($C1748,'Policy Characteristics'!$C:$C,0)))</f>
        <v>% of BAU price</v>
      </c>
      <c r="P1748" s="363"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363" t="str">
        <f>IF(ISBLANK(INDEX('Policy Characteristics'!K:K,MATCH($C1748,'Policy Characteristics'!$C:$C,0))),"",INDEX('Policy Characteristics'!K:K,MATCH($C1748,'Policy Characteristics'!$C:$C,0)))</f>
        <v>fuels.html#fuel-taxes</v>
      </c>
      <c r="R1748" s="363" t="str">
        <f>IF(ISBLANK(INDEX('Policy Characteristics'!L:L,MATCH($C1748,'Policy Characteristics'!$C:$C,0))),"",INDEX('Policy Characteristics'!L:L,MATCH($C1748,'Policy Characteristics'!$C:$C,0)))</f>
        <v>fuel-taxes.html</v>
      </c>
    </row>
    <row r="1749" spans="1:18" s="363" customFormat="1" ht="19.95" customHeight="1">
      <c r="A1749" s="363" t="str">
        <f>IF(ISBLANK(INDEX('Policy Characteristics'!A:A,MATCH($C1749,'Policy Characteristics'!$C:$C,0))),"",INDEX('Policy Characteristics'!A:A,MATCH($C1749,'Policy Characteristics'!$C:$C,0)))</f>
        <v>Cross-Sector</v>
      </c>
      <c r="B1749" s="375" t="str">
        <f>IF(ISBLANK(INDEX('Policy Characteristics'!B:B,MATCH($C1749,'Policy Characteristics'!$C:$C,0))),"",INDEX('Policy Characteristics'!B:B,MATCH($C1749,'Policy Characteristics'!$C:$C,0)))</f>
        <v>Fuel Taxes or Subsidies</v>
      </c>
      <c r="C1749" s="242" t="str">
        <f t="shared" si="68"/>
        <v>Additional Fuel Tax or Subsidy Rate by Fuel</v>
      </c>
      <c r="D1749" s="356" t="s">
        <v>973</v>
      </c>
      <c r="E1749" s="255" t="s">
        <v>985</v>
      </c>
      <c r="F1749" s="356" t="s">
        <v>974</v>
      </c>
      <c r="G1749" s="255" t="s">
        <v>996</v>
      </c>
      <c r="H1749" s="18">
        <v>2320</v>
      </c>
      <c r="I1749" s="378" t="s">
        <v>741</v>
      </c>
      <c r="J1749" s="377" t="str">
        <f>IF(ISBLANK(INDEX('Policy Characteristics'!D:D,MATCH($C1749,'Policy Characteristics'!$C:$C,0))),"",INDEX('Policy Characteristics'!D:D,MATCH($C1749,'Policy Characteristics'!$C:$C,0)))</f>
        <v>Fuel Taxes or Subsidies</v>
      </c>
      <c r="K1749" s="363"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63" t="str">
        <f>IF(ISBLANK(INDEX('Policy Characteristics'!I:I,MATCH($C1749,'Policy Characteristics'!$C:$C,0))),"",INDEX('Policy Characteristics'!I:I,MATCH($C1749,'Policy Characteristics'!$C:$C,0)))</f>
        <v>% of BAU price</v>
      </c>
      <c r="P1749" s="363"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363" t="str">
        <f>IF(ISBLANK(INDEX('Policy Characteristics'!K:K,MATCH($C1749,'Policy Characteristics'!$C:$C,0))),"",INDEX('Policy Characteristics'!K:K,MATCH($C1749,'Policy Characteristics'!$C:$C,0)))</f>
        <v>fuels.html#fuel-taxes</v>
      </c>
      <c r="R1749" s="363" t="str">
        <f>IF(ISBLANK(INDEX('Policy Characteristics'!L:L,MATCH($C1749,'Policy Characteristics'!$C:$C,0))),"",INDEX('Policy Characteristics'!L:L,MATCH($C1749,'Policy Characteristics'!$C:$C,0)))</f>
        <v>fuel-taxes.html</v>
      </c>
    </row>
    <row r="1750" spans="1:18" s="363" customFormat="1" ht="19.95" customHeight="1">
      <c r="A1750" s="363" t="str">
        <f>IF(ISBLANK(INDEX('Policy Characteristics'!A:A,MATCH($C1750,'Policy Characteristics'!$C:$C,0))),"",INDEX('Policy Characteristics'!A:A,MATCH($C1750,'Policy Characteristics'!$C:$C,0)))</f>
        <v>Cross-Sector</v>
      </c>
      <c r="B1750" s="375" t="str">
        <f>IF(ISBLANK(INDEX('Policy Characteristics'!B:B,MATCH($C1750,'Policy Characteristics'!$C:$C,0))),"",INDEX('Policy Characteristics'!B:B,MATCH($C1750,'Policy Characteristics'!$C:$C,0)))</f>
        <v>Fuel Taxes or Subsidies</v>
      </c>
      <c r="C1750" s="242" t="str">
        <f t="shared" si="68"/>
        <v>Additional Fuel Tax or Subsidy Rate by Fuel</v>
      </c>
      <c r="D1750" s="356" t="s">
        <v>1005</v>
      </c>
      <c r="E1750" s="255" t="s">
        <v>985</v>
      </c>
      <c r="F1750" s="356" t="s">
        <v>1006</v>
      </c>
      <c r="G1750" s="255" t="s">
        <v>996</v>
      </c>
      <c r="H1750" s="18">
        <v>2321</v>
      </c>
      <c r="I1750" s="378" t="s">
        <v>741</v>
      </c>
      <c r="J1750" s="377" t="str">
        <f>IF(ISBLANK(INDEX('Policy Characteristics'!D:D,MATCH($C1750,'Policy Characteristics'!$C:$C,0))),"",INDEX('Policy Characteristics'!D:D,MATCH($C1750,'Policy Characteristics'!$C:$C,0)))</f>
        <v>Fuel Taxes or Subsidies</v>
      </c>
      <c r="K1750" s="363"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63" t="str">
        <f>IF(ISBLANK(INDEX('Policy Characteristics'!I:I,MATCH($C1750,'Policy Characteristics'!$C:$C,0))),"",INDEX('Policy Characteristics'!I:I,MATCH($C1750,'Policy Characteristics'!$C:$C,0)))</f>
        <v>% of BAU price</v>
      </c>
      <c r="P1750" s="363"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363" t="str">
        <f>IF(ISBLANK(INDEX('Policy Characteristics'!K:K,MATCH($C1750,'Policy Characteristics'!$C:$C,0))),"",INDEX('Policy Characteristics'!K:K,MATCH($C1750,'Policy Characteristics'!$C:$C,0)))</f>
        <v>fuels.html#fuel-taxes</v>
      </c>
      <c r="R1750" s="363" t="str">
        <f>IF(ISBLANK(INDEX('Policy Characteristics'!L:L,MATCH($C1750,'Policy Characteristics'!$C:$C,0))),"",INDEX('Policy Characteristics'!L:L,MATCH($C1750,'Policy Characteristics'!$C:$C,0)))</f>
        <v>fuel-taxes.html</v>
      </c>
    </row>
    <row r="1751" spans="1:18" s="363" customFormat="1" ht="19.95" customHeight="1">
      <c r="A1751" s="363" t="str">
        <f>IF(ISBLANK(INDEX('Policy Characteristics'!A:A,MATCH($C1751,'Policy Characteristics'!$C:$C,0))),"",INDEX('Policy Characteristics'!A:A,MATCH($C1751,'Policy Characteristics'!$C:$C,0)))</f>
        <v>Cross-Sector</v>
      </c>
      <c r="B1751" s="375" t="str">
        <f>IF(ISBLANK(INDEX('Policy Characteristics'!B:B,MATCH($C1751,'Policy Characteristics'!$C:$C,0))),"",INDEX('Policy Characteristics'!B:B,MATCH($C1751,'Policy Characteristics'!$C:$C,0)))</f>
        <v>Fuel Taxes or Subsidies</v>
      </c>
      <c r="C1751" s="242" t="str">
        <f t="shared" si="68"/>
        <v>Additional Fuel Tax or Subsidy Rate by Fuel</v>
      </c>
      <c r="D1751" s="356" t="s">
        <v>1007</v>
      </c>
      <c r="E1751" s="255" t="s">
        <v>985</v>
      </c>
      <c r="F1751" s="356" t="s">
        <v>1008</v>
      </c>
      <c r="G1751" s="255" t="s">
        <v>996</v>
      </c>
      <c r="H1751" s="18">
        <v>2322</v>
      </c>
      <c r="I1751" s="378" t="s">
        <v>741</v>
      </c>
      <c r="J1751" s="377" t="str">
        <f>IF(ISBLANK(INDEX('Policy Characteristics'!D:D,MATCH($C1751,'Policy Characteristics'!$C:$C,0))),"",INDEX('Policy Characteristics'!D:D,MATCH($C1751,'Policy Characteristics'!$C:$C,0)))</f>
        <v>Fuel Taxes or Subsidies</v>
      </c>
      <c r="K1751" s="363"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63" t="str">
        <f>IF(ISBLANK(INDEX('Policy Characteristics'!I:I,MATCH($C1751,'Policy Characteristics'!$C:$C,0))),"",INDEX('Policy Characteristics'!I:I,MATCH($C1751,'Policy Characteristics'!$C:$C,0)))</f>
        <v>% of BAU price</v>
      </c>
      <c r="P1751" s="363"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363" t="str">
        <f>IF(ISBLANK(INDEX('Policy Characteristics'!K:K,MATCH($C1751,'Policy Characteristics'!$C:$C,0))),"",INDEX('Policy Characteristics'!K:K,MATCH($C1751,'Policy Characteristics'!$C:$C,0)))</f>
        <v>fuels.html#fuel-taxes</v>
      </c>
      <c r="R1751" s="363" t="str">
        <f>IF(ISBLANK(INDEX('Policy Characteristics'!L:L,MATCH($C1751,'Policy Characteristics'!$C:$C,0))),"",INDEX('Policy Characteristics'!L:L,MATCH($C1751,'Policy Characteristics'!$C:$C,0)))</f>
        <v>fuel-taxes.html</v>
      </c>
    </row>
    <row r="1752" spans="1:18" ht="19.95" customHeight="1">
      <c r="A1752" s="363" t="str">
        <f>IF(ISBLANK(INDEX('Policy Characteristics'!A:A,MATCH($C1752,'Policy Characteristics'!$C:$C,0))),"",INDEX('Policy Characteristics'!A:A,MATCH($C1752,'Policy Characteristics'!$C:$C,0)))</f>
        <v>Cross-Sector</v>
      </c>
      <c r="B1752" s="375" t="str">
        <f>IF(ISBLANK(INDEX('Policy Characteristics'!B:B,MATCH($C1752,'Policy Characteristics'!$C:$C,0))),"",INDEX('Policy Characteristics'!B:B,MATCH($C1752,'Policy Characteristics'!$C:$C,0)))</f>
        <v>Fuel Taxes or Subsidies</v>
      </c>
      <c r="C1752" s="242" t="str">
        <f t="shared" si="68"/>
        <v>Additional Fuel Tax or Subsidy Rate by Fuel</v>
      </c>
      <c r="D1752" s="356" t="s">
        <v>975</v>
      </c>
      <c r="E1752" s="255" t="s">
        <v>985</v>
      </c>
      <c r="F1752" s="356" t="s">
        <v>976</v>
      </c>
      <c r="G1752" s="255" t="s">
        <v>996</v>
      </c>
      <c r="H1752" s="18">
        <v>2323</v>
      </c>
      <c r="I1752" s="378" t="s">
        <v>741</v>
      </c>
      <c r="J1752" s="377" t="str">
        <f>IF(ISBLANK(INDEX('Policy Characteristics'!D:D,MATCH($C1752,'Policy Characteristics'!$C:$C,0))),"",INDEX('Policy Characteristics'!D:D,MATCH($C1752,'Policy Characteristics'!$C:$C,0)))</f>
        <v>Fuel Taxes or Subsidies</v>
      </c>
      <c r="K1752" s="363"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63" t="str">
        <f>IF(ISBLANK(INDEX('Policy Characteristics'!I:I,MATCH($C1752,'Policy Characteristics'!$C:$C,0))),"",INDEX('Policy Characteristics'!I:I,MATCH($C1752,'Policy Characteristics'!$C:$C,0)))</f>
        <v>% of BAU price</v>
      </c>
      <c r="P1752" s="363"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363" t="str">
        <f>IF(ISBLANK(INDEX('Policy Characteristics'!K:K,MATCH($C1752,'Policy Characteristics'!$C:$C,0))),"",INDEX('Policy Characteristics'!K:K,MATCH($C1752,'Policy Characteristics'!$C:$C,0)))</f>
        <v>fuels.html#fuel-taxes</v>
      </c>
      <c r="R1752" s="363" t="str">
        <f>IF(ISBLANK(INDEX('Policy Characteristics'!L:L,MATCH($C1752,'Policy Characteristics'!$C:$C,0))),"",INDEX('Policy Characteristics'!L:L,MATCH($C1752,'Policy Characteristics'!$C:$C,0)))</f>
        <v>fuel-taxes.html</v>
      </c>
    </row>
    <row r="1753" spans="1:18" ht="19.95" customHeight="1">
      <c r="A1753" s="363" t="str">
        <f>IF(ISBLANK(INDEX('Policy Characteristics'!A:A,MATCH($C1753,'Policy Characteristics'!$C:$C,0))),"",INDEX('Policy Characteristics'!A:A,MATCH($C1753,'Policy Characteristics'!$C:$C,0)))</f>
        <v>Cross-Sector</v>
      </c>
      <c r="B1753" s="375" t="str">
        <f>IF(ISBLANK(INDEX('Policy Characteristics'!B:B,MATCH($C1753,'Policy Characteristics'!$C:$C,0))),"",INDEX('Policy Characteristics'!B:B,MATCH($C1753,'Policy Characteristics'!$C:$C,0)))</f>
        <v>Fuel Taxes or Subsidies</v>
      </c>
      <c r="C1753" s="242" t="str">
        <f t="shared" si="68"/>
        <v>Additional Fuel Tax or Subsidy Rate by Fuel</v>
      </c>
      <c r="D1753" s="356" t="s">
        <v>1009</v>
      </c>
      <c r="E1753" s="255" t="s">
        <v>985</v>
      </c>
      <c r="F1753" s="356" t="s">
        <v>1010</v>
      </c>
      <c r="G1753" s="255" t="s">
        <v>996</v>
      </c>
      <c r="H1753" s="18">
        <v>2324</v>
      </c>
      <c r="I1753" s="378" t="s">
        <v>741</v>
      </c>
      <c r="J1753" s="377" t="str">
        <f>IF(ISBLANK(INDEX('Policy Characteristics'!D:D,MATCH($C1753,'Policy Characteristics'!$C:$C,0))),"",INDEX('Policy Characteristics'!D:D,MATCH($C1753,'Policy Characteristics'!$C:$C,0)))</f>
        <v>Fuel Taxes or Subsidies</v>
      </c>
      <c r="K1753" s="363"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63" t="str">
        <f>IF(ISBLANK(INDEX('Policy Characteristics'!I:I,MATCH($C1753,'Policy Characteristics'!$C:$C,0))),"",INDEX('Policy Characteristics'!I:I,MATCH($C1753,'Policy Characteristics'!$C:$C,0)))</f>
        <v>% of BAU price</v>
      </c>
      <c r="P1753" s="363"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363" t="str">
        <f>IF(ISBLANK(INDEX('Policy Characteristics'!K:K,MATCH($C1753,'Policy Characteristics'!$C:$C,0))),"",INDEX('Policy Characteristics'!K:K,MATCH($C1753,'Policy Characteristics'!$C:$C,0)))</f>
        <v>fuels.html#fuel-taxes</v>
      </c>
      <c r="R1753" s="363" t="str">
        <f>IF(ISBLANK(INDEX('Policy Characteristics'!L:L,MATCH($C1753,'Policy Characteristics'!$C:$C,0))),"",INDEX('Policy Characteristics'!L:L,MATCH($C1753,'Policy Characteristics'!$C:$C,0)))</f>
        <v>fuel-taxes.html</v>
      </c>
    </row>
    <row r="1754" spans="1:18" ht="19.95" customHeight="1">
      <c r="A1754" s="363" t="str">
        <f>IF(ISBLANK(INDEX('Policy Characteristics'!A:A,MATCH($C1754,'Policy Characteristics'!$C:$C,0))),"",INDEX('Policy Characteristics'!A:A,MATCH($C1754,'Policy Characteristics'!$C:$C,0)))</f>
        <v>Cross-Sector</v>
      </c>
      <c r="B1754" s="375" t="str">
        <f>IF(ISBLANK(INDEX('Policy Characteristics'!B:B,MATCH($C1754,'Policy Characteristics'!$C:$C,0))),"",INDEX('Policy Characteristics'!B:B,MATCH($C1754,'Policy Characteristics'!$C:$C,0)))</f>
        <v>Fuel Taxes or Subsidies</v>
      </c>
      <c r="C1754" s="242" t="str">
        <f t="shared" si="68"/>
        <v>Additional Fuel Tax or Subsidy Rate by Fuel</v>
      </c>
      <c r="D1754" s="356" t="s">
        <v>977</v>
      </c>
      <c r="E1754" s="255" t="s">
        <v>985</v>
      </c>
      <c r="F1754" s="356" t="s">
        <v>822</v>
      </c>
      <c r="G1754" s="255" t="s">
        <v>996</v>
      </c>
      <c r="H1754" s="18">
        <v>2325</v>
      </c>
      <c r="I1754" s="378" t="s">
        <v>741</v>
      </c>
      <c r="J1754" s="377" t="str">
        <f>IF(ISBLANK(INDEX('Policy Characteristics'!D:D,MATCH($C1754,'Policy Characteristics'!$C:$C,0))),"",INDEX('Policy Characteristics'!D:D,MATCH($C1754,'Policy Characteristics'!$C:$C,0)))</f>
        <v>Fuel Taxes or Subsidies</v>
      </c>
      <c r="K1754" s="363"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63" t="str">
        <f>IF(ISBLANK(INDEX('Policy Characteristics'!I:I,MATCH($C1754,'Policy Characteristics'!$C:$C,0))),"",INDEX('Policy Characteristics'!I:I,MATCH($C1754,'Policy Characteristics'!$C:$C,0)))</f>
        <v>% of BAU price</v>
      </c>
      <c r="P1754" s="363"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363" t="str">
        <f>IF(ISBLANK(INDEX('Policy Characteristics'!K:K,MATCH($C1754,'Policy Characteristics'!$C:$C,0))),"",INDEX('Policy Characteristics'!K:K,MATCH($C1754,'Policy Characteristics'!$C:$C,0)))</f>
        <v>fuels.html#fuel-taxes</v>
      </c>
      <c r="R1754" s="363" t="str">
        <f>IF(ISBLANK(INDEX('Policy Characteristics'!L:L,MATCH($C1754,'Policy Characteristics'!$C:$C,0))),"",INDEX('Policy Characteristics'!L:L,MATCH($C1754,'Policy Characteristics'!$C:$C,0)))</f>
        <v>fuel-taxes.html</v>
      </c>
    </row>
    <row r="1755" spans="1:18" ht="19.95" customHeight="1">
      <c r="A1755" s="363" t="str">
        <f>IF(ISBLANK(INDEX('Policy Characteristics'!A:A,MATCH($C1755,'Policy Characteristics'!$C:$C,0))),"",INDEX('Policy Characteristics'!A:A,MATCH($C1755,'Policy Characteristics'!$C:$C,0)))</f>
        <v>Cross-Sector</v>
      </c>
      <c r="B1755" s="375" t="str">
        <f>IF(ISBLANK(INDEX('Policy Characteristics'!B:B,MATCH($C1755,'Policy Characteristics'!$C:$C,0))),"",INDEX('Policy Characteristics'!B:B,MATCH($C1755,'Policy Characteristics'!$C:$C,0)))</f>
        <v>Fuel Taxes or Subsidies</v>
      </c>
      <c r="C1755" s="242" t="str">
        <f t="shared" si="68"/>
        <v>Additional Fuel Tax or Subsidy Rate by Fuel</v>
      </c>
      <c r="D1755" s="356" t="s">
        <v>978</v>
      </c>
      <c r="E1755" s="255" t="s">
        <v>985</v>
      </c>
      <c r="F1755" s="356" t="s">
        <v>826</v>
      </c>
      <c r="G1755" s="255" t="s">
        <v>996</v>
      </c>
      <c r="H1755" s="18">
        <v>2326</v>
      </c>
      <c r="I1755" s="378" t="s">
        <v>741</v>
      </c>
      <c r="J1755" s="377" t="str">
        <f>IF(ISBLANK(INDEX('Policy Characteristics'!D:D,MATCH($C1755,'Policy Characteristics'!$C:$C,0))),"",INDEX('Policy Characteristics'!D:D,MATCH($C1755,'Policy Characteristics'!$C:$C,0)))</f>
        <v>Fuel Taxes or Subsidies</v>
      </c>
      <c r="K1755" s="363"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63" t="str">
        <f>IF(ISBLANK(INDEX('Policy Characteristics'!I:I,MATCH($C1755,'Policy Characteristics'!$C:$C,0))),"",INDEX('Policy Characteristics'!I:I,MATCH($C1755,'Policy Characteristics'!$C:$C,0)))</f>
        <v>% of BAU price</v>
      </c>
      <c r="P1755" s="363"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363" t="str">
        <f>IF(ISBLANK(INDEX('Policy Characteristics'!K:K,MATCH($C1755,'Policy Characteristics'!$C:$C,0))),"",INDEX('Policy Characteristics'!K:K,MATCH($C1755,'Policy Characteristics'!$C:$C,0)))</f>
        <v>fuels.html#fuel-taxes</v>
      </c>
      <c r="R1755" s="363" t="str">
        <f>IF(ISBLANK(INDEX('Policy Characteristics'!L:L,MATCH($C1755,'Policy Characteristics'!$C:$C,0))),"",INDEX('Policy Characteristics'!L:L,MATCH($C1755,'Policy Characteristics'!$C:$C,0)))</f>
        <v>fuel-taxes.html</v>
      </c>
    </row>
    <row r="1756" spans="1:18" ht="19.95" customHeight="1">
      <c r="A1756" s="363" t="str">
        <f>IF(ISBLANK(INDEX('Policy Characteristics'!A:A,MATCH($C1756,'Policy Characteristics'!$C:$C,0))),"",INDEX('Policy Characteristics'!A:A,MATCH($C1756,'Policy Characteristics'!$C:$C,0)))</f>
        <v>Cross-Sector</v>
      </c>
      <c r="B1756" s="375" t="str">
        <f>IF(ISBLANK(INDEX('Policy Characteristics'!B:B,MATCH($C1756,'Policy Characteristics'!$C:$C,0))),"",INDEX('Policy Characteristics'!B:B,MATCH($C1756,'Policy Characteristics'!$C:$C,0)))</f>
        <v>Fuel Taxes or Subsidies</v>
      </c>
      <c r="C1756" s="242" t="str">
        <f t="shared" si="68"/>
        <v>Additional Fuel Tax or Subsidy Rate by Fuel</v>
      </c>
      <c r="D1756" s="356" t="s">
        <v>979</v>
      </c>
      <c r="E1756" s="255" t="s">
        <v>985</v>
      </c>
      <c r="F1756" s="356" t="s">
        <v>980</v>
      </c>
      <c r="G1756" s="255" t="s">
        <v>996</v>
      </c>
      <c r="H1756" s="18">
        <v>2327</v>
      </c>
      <c r="I1756" s="378" t="s">
        <v>741</v>
      </c>
      <c r="J1756" s="377" t="str">
        <f>IF(ISBLANK(INDEX('Policy Characteristics'!D:D,MATCH($C1756,'Policy Characteristics'!$C:$C,0))),"",INDEX('Policy Characteristics'!D:D,MATCH($C1756,'Policy Characteristics'!$C:$C,0)))</f>
        <v>Fuel Taxes or Subsidies</v>
      </c>
      <c r="K1756" s="363"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63" t="str">
        <f>IF(ISBLANK(INDEX('Policy Characteristics'!I:I,MATCH($C1756,'Policy Characteristics'!$C:$C,0))),"",INDEX('Policy Characteristics'!I:I,MATCH($C1756,'Policy Characteristics'!$C:$C,0)))</f>
        <v>% of BAU price</v>
      </c>
      <c r="P1756" s="363"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363" t="str">
        <f>IF(ISBLANK(INDEX('Policy Characteristics'!K:K,MATCH($C1756,'Policy Characteristics'!$C:$C,0))),"",INDEX('Policy Characteristics'!K:K,MATCH($C1756,'Policy Characteristics'!$C:$C,0)))</f>
        <v>fuels.html#fuel-taxes</v>
      </c>
      <c r="R1756" s="363" t="str">
        <f>IF(ISBLANK(INDEX('Policy Characteristics'!L:L,MATCH($C1756,'Policy Characteristics'!$C:$C,0))),"",INDEX('Policy Characteristics'!L:L,MATCH($C1756,'Policy Characteristics'!$C:$C,0)))</f>
        <v>fuel-taxes.html</v>
      </c>
    </row>
    <row r="1757" spans="1:18" ht="19.95" customHeight="1">
      <c r="A1757" s="363" t="str">
        <f>IF(ISBLANK(INDEX('Policy Characteristics'!A:A,MATCH($C1757,'Policy Characteristics'!$C:$C,0))),"",INDEX('Policy Characteristics'!A:A,MATCH($C1757,'Policy Characteristics'!$C:$C,0)))</f>
        <v>Cross-Sector</v>
      </c>
      <c r="B1757" s="375" t="str">
        <f>IF(ISBLANK(INDEX('Policy Characteristics'!B:B,MATCH($C1757,'Policy Characteristics'!$C:$C,0))),"",INDEX('Policy Characteristics'!B:B,MATCH($C1757,'Policy Characteristics'!$C:$C,0)))</f>
        <v>Fuel Taxes or Subsidies</v>
      </c>
      <c r="C1757" s="242" t="str">
        <f t="shared" si="68"/>
        <v>Additional Fuel Tax or Subsidy Rate by Fuel</v>
      </c>
      <c r="D1757" s="356" t="s">
        <v>981</v>
      </c>
      <c r="E1757" s="255" t="s">
        <v>985</v>
      </c>
      <c r="F1757" s="356" t="s">
        <v>982</v>
      </c>
      <c r="G1757" s="255" t="s">
        <v>996</v>
      </c>
      <c r="H1757" s="18">
        <v>2328</v>
      </c>
      <c r="I1757" s="378" t="s">
        <v>741</v>
      </c>
      <c r="J1757" s="377" t="str">
        <f>IF(ISBLANK(INDEX('Policy Characteristics'!D:D,MATCH($C1757,'Policy Characteristics'!$C:$C,0))),"",INDEX('Policy Characteristics'!D:D,MATCH($C1757,'Policy Characteristics'!$C:$C,0)))</f>
        <v>Fuel Taxes or Subsidies</v>
      </c>
      <c r="K1757" s="363"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63" t="str">
        <f>IF(ISBLANK(INDEX('Policy Characteristics'!I:I,MATCH($C1757,'Policy Characteristics'!$C:$C,0))),"",INDEX('Policy Characteristics'!I:I,MATCH($C1757,'Policy Characteristics'!$C:$C,0)))</f>
        <v>% of BAU price</v>
      </c>
      <c r="P1757" s="363"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363" t="str">
        <f>IF(ISBLANK(INDEX('Policy Characteristics'!K:K,MATCH($C1757,'Policy Characteristics'!$C:$C,0))),"",INDEX('Policy Characteristics'!K:K,MATCH($C1757,'Policy Characteristics'!$C:$C,0)))</f>
        <v>fuels.html#fuel-taxes</v>
      </c>
      <c r="R1757" s="363" t="str">
        <f>IF(ISBLANK(INDEX('Policy Characteristics'!L:L,MATCH($C1757,'Policy Characteristics'!$C:$C,0))),"",INDEX('Policy Characteristics'!L:L,MATCH($C1757,'Policy Characteristics'!$C:$C,0)))</f>
        <v>fuel-taxes.html</v>
      </c>
    </row>
    <row r="1758" spans="1:18" ht="19.95" customHeight="1">
      <c r="A1758" s="363" t="str">
        <f>IF(ISBLANK(INDEX('Policy Characteristics'!A:A,MATCH($C1758,'Policy Characteristics'!$C:$C,0))),"",INDEX('Policy Characteristics'!A:A,MATCH($C1758,'Policy Characteristics'!$C:$C,0)))</f>
        <v>Cross-Sector</v>
      </c>
      <c r="B1758" s="375" t="str">
        <f>IF(ISBLANK(INDEX('Policy Characteristics'!B:B,MATCH($C1758,'Policy Characteristics'!$C:$C,0))),"",INDEX('Policy Characteristics'!B:B,MATCH($C1758,'Policy Characteristics'!$C:$C,0)))</f>
        <v>Fuel Taxes or Subsidies</v>
      </c>
      <c r="C1758" s="242" t="str">
        <f t="shared" si="68"/>
        <v>Additional Fuel Tax or Subsidy Rate by Fuel</v>
      </c>
      <c r="D1758" s="356" t="s">
        <v>1012</v>
      </c>
      <c r="E1758" s="255" t="s">
        <v>985</v>
      </c>
      <c r="F1758" s="356" t="s">
        <v>830</v>
      </c>
      <c r="G1758" s="255" t="s">
        <v>996</v>
      </c>
      <c r="H1758" s="18">
        <v>2329</v>
      </c>
      <c r="I1758" s="378" t="s">
        <v>741</v>
      </c>
      <c r="J1758" s="377" t="str">
        <f>IF(ISBLANK(INDEX('Policy Characteristics'!D:D,MATCH($C1758,'Policy Characteristics'!$C:$C,0))),"",INDEX('Policy Characteristics'!D:D,MATCH($C1758,'Policy Characteristics'!$C:$C,0)))</f>
        <v>Fuel Taxes or Subsidies</v>
      </c>
      <c r="K1758" s="363"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63" t="str">
        <f>IF(ISBLANK(INDEX('Policy Characteristics'!I:I,MATCH($C1758,'Policy Characteristics'!$C:$C,0))),"",INDEX('Policy Characteristics'!I:I,MATCH($C1758,'Policy Characteristics'!$C:$C,0)))</f>
        <v>% of BAU price</v>
      </c>
      <c r="P1758" s="363"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363" t="str">
        <f>IF(ISBLANK(INDEX('Policy Characteristics'!K:K,MATCH($C1758,'Policy Characteristics'!$C:$C,0))),"",INDEX('Policy Characteristics'!K:K,MATCH($C1758,'Policy Characteristics'!$C:$C,0)))</f>
        <v>fuels.html#fuel-taxes</v>
      </c>
      <c r="R1758" s="363" t="str">
        <f>IF(ISBLANK(INDEX('Policy Characteristics'!L:L,MATCH($C1758,'Policy Characteristics'!$C:$C,0))),"",INDEX('Policy Characteristics'!L:L,MATCH($C1758,'Policy Characteristics'!$C:$C,0)))</f>
        <v>fuel-taxes.html</v>
      </c>
    </row>
    <row r="1759" spans="1:18" ht="19.95" customHeight="1">
      <c r="A1759" s="363" t="str">
        <f>IF(ISBLANK(INDEX('Policy Characteristics'!A:A,MATCH($C1759,'Policy Characteristics'!$C:$C,0))),"",INDEX('Policy Characteristics'!A:A,MATCH($C1759,'Policy Characteristics'!$C:$C,0)))</f>
        <v>Cross-Sector</v>
      </c>
      <c r="B1759" s="375" t="str">
        <f>IF(ISBLANK(INDEX('Policy Characteristics'!B:B,MATCH($C1759,'Policy Characteristics'!$C:$C,0))),"",INDEX('Policy Characteristics'!B:B,MATCH($C1759,'Policy Characteristics'!$C:$C,0)))</f>
        <v>Fuel Taxes or Subsidies</v>
      </c>
      <c r="C1759" s="242" t="str">
        <f t="shared" si="68"/>
        <v>Additional Fuel Tax or Subsidy Rate by Fuel</v>
      </c>
      <c r="D1759" s="356" t="s">
        <v>1013</v>
      </c>
      <c r="E1759" s="255" t="s">
        <v>985</v>
      </c>
      <c r="F1759" s="356" t="s">
        <v>1014</v>
      </c>
      <c r="G1759" s="255" t="s">
        <v>996</v>
      </c>
      <c r="H1759" s="18">
        <v>2330</v>
      </c>
      <c r="I1759" s="378" t="s">
        <v>731</v>
      </c>
      <c r="J1759" s="377" t="str">
        <f>IF(ISBLANK(INDEX('Policy Characteristics'!D:D,MATCH($C1759,'Policy Characteristics'!$C:$C,0))),"",INDEX('Policy Characteristics'!D:D,MATCH($C1759,'Policy Characteristics'!$C:$C,0)))</f>
        <v>Fuel Taxes or Subsidies</v>
      </c>
      <c r="K1759" s="363"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63" t="str">
        <f>IF(ISBLANK(INDEX('Policy Characteristics'!I:I,MATCH($C1759,'Policy Characteristics'!$C:$C,0))),"",INDEX('Policy Characteristics'!I:I,MATCH($C1759,'Policy Characteristics'!$C:$C,0)))</f>
        <v>% of BAU price</v>
      </c>
      <c r="P1759" s="363"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363" t="str">
        <f>IF(ISBLANK(INDEX('Policy Characteristics'!K:K,MATCH($C1759,'Policy Characteristics'!$C:$C,0))),"",INDEX('Policy Characteristics'!K:K,MATCH($C1759,'Policy Characteristics'!$C:$C,0)))</f>
        <v>fuels.html#fuel-taxes</v>
      </c>
      <c r="R1759" s="363" t="str">
        <f>IF(ISBLANK(INDEX('Policy Characteristics'!L:L,MATCH($C1759,'Policy Characteristics'!$C:$C,0))),"",INDEX('Policy Characteristics'!L:L,MATCH($C1759,'Policy Characteristics'!$C:$C,0)))</f>
        <v>fuel-taxes.html</v>
      </c>
    </row>
    <row r="1760" spans="1:18" s="363" customFormat="1" ht="19.95" customHeight="1">
      <c r="A1760" s="363" t="str">
        <f>IF(ISBLANK(INDEX('Policy Characteristics'!A:A,MATCH($C1760,'Policy Characteristics'!$C:$C,0))),"",INDEX('Policy Characteristics'!A:A,MATCH($C1760,'Policy Characteristics'!$C:$C,0)))</f>
        <v>Cross-Sector</v>
      </c>
      <c r="B1760" s="375" t="str">
        <f>IF(ISBLANK(INDEX('Policy Characteristics'!B:B,MATCH($C1760,'Policy Characteristics'!$C:$C,0))),"",INDEX('Policy Characteristics'!B:B,MATCH($C1760,'Policy Characteristics'!$C:$C,0)))</f>
        <v>Fuel Taxes or Subsidies</v>
      </c>
      <c r="C1760" s="242" t="str">
        <f t="shared" si="68"/>
        <v>Additional Fuel Tax or Subsidy Rate by Fuel</v>
      </c>
      <c r="D1760" s="255" t="s">
        <v>995</v>
      </c>
      <c r="E1760" s="255" t="s">
        <v>987</v>
      </c>
      <c r="F1760" s="255" t="s">
        <v>996</v>
      </c>
      <c r="G1760" s="255" t="s">
        <v>1015</v>
      </c>
      <c r="H1760" s="18">
        <v>2331</v>
      </c>
      <c r="I1760" s="376" t="s">
        <v>731</v>
      </c>
      <c r="J1760" s="377" t="str">
        <f>IF(ISBLANK(INDEX('Policy Characteristics'!D:D,MATCH($C1760,'Policy Characteristics'!$C:$C,0))),"",INDEX('Policy Characteristics'!D:D,MATCH($C1760,'Policy Characteristics'!$C:$C,0)))</f>
        <v>Fuel Taxes or Subsidies</v>
      </c>
      <c r="K1760" s="363"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63" t="str">
        <f>IF(ISBLANK(INDEX('Policy Characteristics'!I:I,MATCH($C1760,'Policy Characteristics'!$C:$C,0))),"",INDEX('Policy Characteristics'!I:I,MATCH($C1760,'Policy Characteristics'!$C:$C,0)))</f>
        <v>% of BAU price</v>
      </c>
      <c r="P1760" s="363"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363" t="str">
        <f>IF(ISBLANK(INDEX('Policy Characteristics'!K:K,MATCH($C1760,'Policy Characteristics'!$C:$C,0))),"",INDEX('Policy Characteristics'!K:K,MATCH($C1760,'Policy Characteristics'!$C:$C,0)))</f>
        <v>fuels.html#fuel-taxes</v>
      </c>
      <c r="R1760" s="363" t="str">
        <f>IF(ISBLANK(INDEX('Policy Characteristics'!L:L,MATCH($C1760,'Policy Characteristics'!$C:$C,0))),"",INDEX('Policy Characteristics'!L:L,MATCH($C1760,'Policy Characteristics'!$C:$C,0)))</f>
        <v>fuel-taxes.html</v>
      </c>
    </row>
    <row r="1761" spans="1:18" s="363" customFormat="1" ht="19.95" customHeight="1">
      <c r="A1761" s="363" t="str">
        <f>IF(ISBLANK(INDEX('Policy Characteristics'!A:A,MATCH($C1761,'Policy Characteristics'!$C:$C,0))),"",INDEX('Policy Characteristics'!A:A,MATCH($C1761,'Policy Characteristics'!$C:$C,0)))</f>
        <v>Cross-Sector</v>
      </c>
      <c r="B1761" s="375" t="str">
        <f>IF(ISBLANK(INDEX('Policy Characteristics'!B:B,MATCH($C1761,'Policy Characteristics'!$C:$C,0))),"",INDEX('Policy Characteristics'!B:B,MATCH($C1761,'Policy Characteristics'!$C:$C,0)))</f>
        <v>Fuel Taxes or Subsidies</v>
      </c>
      <c r="C1761" s="242" t="str">
        <f t="shared" si="68"/>
        <v>Additional Fuel Tax or Subsidy Rate by Fuel</v>
      </c>
      <c r="D1761" s="356" t="s">
        <v>968</v>
      </c>
      <c r="E1761" s="255" t="s">
        <v>987</v>
      </c>
      <c r="F1761" s="356" t="s">
        <v>798</v>
      </c>
      <c r="G1761" s="255" t="s">
        <v>1015</v>
      </c>
      <c r="H1761" s="18">
        <v>2332</v>
      </c>
      <c r="I1761" s="378" t="s">
        <v>741</v>
      </c>
      <c r="J1761" s="377" t="str">
        <f>IF(ISBLANK(INDEX('Policy Characteristics'!D:D,MATCH($C1761,'Policy Characteristics'!$C:$C,0))),"",INDEX('Policy Characteristics'!D:D,MATCH($C1761,'Policy Characteristics'!$C:$C,0)))</f>
        <v>Fuel Taxes or Subsidies</v>
      </c>
      <c r="K1761" s="363"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63" t="str">
        <f>IF(ISBLANK(INDEX('Policy Characteristics'!I:I,MATCH($C1761,'Policy Characteristics'!$C:$C,0))),"",INDEX('Policy Characteristics'!I:I,MATCH($C1761,'Policy Characteristics'!$C:$C,0)))</f>
        <v>% of BAU price</v>
      </c>
      <c r="P1761" s="363"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363" t="str">
        <f>IF(ISBLANK(INDEX('Policy Characteristics'!K:K,MATCH($C1761,'Policy Characteristics'!$C:$C,0))),"",INDEX('Policy Characteristics'!K:K,MATCH($C1761,'Policy Characteristics'!$C:$C,0)))</f>
        <v>fuels.html#fuel-taxes</v>
      </c>
      <c r="R1761" s="363" t="str">
        <f>IF(ISBLANK(INDEX('Policy Characteristics'!L:L,MATCH($C1761,'Policy Characteristics'!$C:$C,0))),"",INDEX('Policy Characteristics'!L:L,MATCH($C1761,'Policy Characteristics'!$C:$C,0)))</f>
        <v>fuel-taxes.html</v>
      </c>
    </row>
    <row r="1762" spans="1:18" s="363" customFormat="1" ht="19.95" customHeight="1">
      <c r="A1762" s="363" t="str">
        <f>IF(ISBLANK(INDEX('Policy Characteristics'!A:A,MATCH($C1762,'Policy Characteristics'!$C:$C,0))),"",INDEX('Policy Characteristics'!A:A,MATCH($C1762,'Policy Characteristics'!$C:$C,0)))</f>
        <v>Cross-Sector</v>
      </c>
      <c r="B1762" s="375" t="str">
        <f>IF(ISBLANK(INDEX('Policy Characteristics'!B:B,MATCH($C1762,'Policy Characteristics'!$C:$C,0))),"",INDEX('Policy Characteristics'!B:B,MATCH($C1762,'Policy Characteristics'!$C:$C,0)))</f>
        <v>Fuel Taxes or Subsidies</v>
      </c>
      <c r="C1762" s="242" t="str">
        <f t="shared" si="68"/>
        <v>Additional Fuel Tax or Subsidy Rate by Fuel</v>
      </c>
      <c r="D1762" s="356" t="s">
        <v>969</v>
      </c>
      <c r="E1762" s="255" t="s">
        <v>987</v>
      </c>
      <c r="F1762" s="356" t="s">
        <v>970</v>
      </c>
      <c r="G1762" s="255" t="s">
        <v>1015</v>
      </c>
      <c r="H1762" s="18">
        <v>2333</v>
      </c>
      <c r="I1762" s="378" t="s">
        <v>731</v>
      </c>
      <c r="J1762" s="377" t="str">
        <f>IF(ISBLANK(INDEX('Policy Characteristics'!D:D,MATCH($C1762,'Policy Characteristics'!$C:$C,0))),"",INDEX('Policy Characteristics'!D:D,MATCH($C1762,'Policy Characteristics'!$C:$C,0)))</f>
        <v>Fuel Taxes or Subsidies</v>
      </c>
      <c r="K1762" s="363"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63" t="str">
        <f>IF(ISBLANK(INDEX('Policy Characteristics'!I:I,MATCH($C1762,'Policy Characteristics'!$C:$C,0))),"",INDEX('Policy Characteristics'!I:I,MATCH($C1762,'Policy Characteristics'!$C:$C,0)))</f>
        <v>% of BAU price</v>
      </c>
      <c r="P1762" s="363"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363" t="str">
        <f>IF(ISBLANK(INDEX('Policy Characteristics'!K:K,MATCH($C1762,'Policy Characteristics'!$C:$C,0))),"",INDEX('Policy Characteristics'!K:K,MATCH($C1762,'Policy Characteristics'!$C:$C,0)))</f>
        <v>fuels.html#fuel-taxes</v>
      </c>
      <c r="R1762" s="363" t="str">
        <f>IF(ISBLANK(INDEX('Policy Characteristics'!L:L,MATCH($C1762,'Policy Characteristics'!$C:$C,0))),"",INDEX('Policy Characteristics'!L:L,MATCH($C1762,'Policy Characteristics'!$C:$C,0)))</f>
        <v>fuel-taxes.html</v>
      </c>
    </row>
    <row r="1763" spans="1:18" s="363" customFormat="1" ht="19.95" customHeight="1">
      <c r="A1763" s="363" t="str">
        <f>IF(ISBLANK(INDEX('Policy Characteristics'!A:A,MATCH($C1763,'Policy Characteristics'!$C:$C,0))),"",INDEX('Policy Characteristics'!A:A,MATCH($C1763,'Policy Characteristics'!$C:$C,0)))</f>
        <v>Cross-Sector</v>
      </c>
      <c r="B1763" s="375" t="str">
        <f>IF(ISBLANK(INDEX('Policy Characteristics'!B:B,MATCH($C1763,'Policy Characteristics'!$C:$C,0))),"",INDEX('Policy Characteristics'!B:B,MATCH($C1763,'Policy Characteristics'!$C:$C,0)))</f>
        <v>Fuel Taxes or Subsidies</v>
      </c>
      <c r="C1763" s="242" t="str">
        <f t="shared" si="68"/>
        <v>Additional Fuel Tax or Subsidy Rate by Fuel</v>
      </c>
      <c r="D1763" s="356" t="s">
        <v>997</v>
      </c>
      <c r="E1763" s="255" t="s">
        <v>987</v>
      </c>
      <c r="F1763" s="356" t="s">
        <v>998</v>
      </c>
      <c r="G1763" s="255" t="s">
        <v>1015</v>
      </c>
      <c r="H1763" s="18">
        <v>2334</v>
      </c>
      <c r="I1763" s="378" t="s">
        <v>741</v>
      </c>
      <c r="J1763" s="377" t="str">
        <f>IF(ISBLANK(INDEX('Policy Characteristics'!D:D,MATCH($C1763,'Policy Characteristics'!$C:$C,0))),"",INDEX('Policy Characteristics'!D:D,MATCH($C1763,'Policy Characteristics'!$C:$C,0)))</f>
        <v>Fuel Taxes or Subsidies</v>
      </c>
      <c r="K1763" s="363"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63" t="str">
        <f>IF(ISBLANK(INDEX('Policy Characteristics'!I:I,MATCH($C1763,'Policy Characteristics'!$C:$C,0))),"",INDEX('Policy Characteristics'!I:I,MATCH($C1763,'Policy Characteristics'!$C:$C,0)))</f>
        <v>% of BAU price</v>
      </c>
      <c r="P1763" s="363"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363" t="str">
        <f>IF(ISBLANK(INDEX('Policy Characteristics'!K:K,MATCH($C1763,'Policy Characteristics'!$C:$C,0))),"",INDEX('Policy Characteristics'!K:K,MATCH($C1763,'Policy Characteristics'!$C:$C,0)))</f>
        <v>fuels.html#fuel-taxes</v>
      </c>
      <c r="R1763" s="363" t="str">
        <f>IF(ISBLANK(INDEX('Policy Characteristics'!L:L,MATCH($C1763,'Policy Characteristics'!$C:$C,0))),"",INDEX('Policy Characteristics'!L:L,MATCH($C1763,'Policy Characteristics'!$C:$C,0)))</f>
        <v>fuel-taxes.html</v>
      </c>
    </row>
    <row r="1764" spans="1:18" s="363" customFormat="1" ht="19.95" customHeight="1">
      <c r="A1764" s="363" t="str">
        <f>IF(ISBLANK(INDEX('Policy Characteristics'!A:A,MATCH($C1764,'Policy Characteristics'!$C:$C,0))),"",INDEX('Policy Characteristics'!A:A,MATCH($C1764,'Policy Characteristics'!$C:$C,0)))</f>
        <v>Cross-Sector</v>
      </c>
      <c r="B1764" s="375" t="str">
        <f>IF(ISBLANK(INDEX('Policy Characteristics'!B:B,MATCH($C1764,'Policy Characteristics'!$C:$C,0))),"",INDEX('Policy Characteristics'!B:B,MATCH($C1764,'Policy Characteristics'!$C:$C,0)))</f>
        <v>Fuel Taxes or Subsidies</v>
      </c>
      <c r="C1764" s="242" t="str">
        <f t="shared" si="68"/>
        <v>Additional Fuel Tax or Subsidy Rate by Fuel</v>
      </c>
      <c r="D1764" s="356" t="s">
        <v>1004</v>
      </c>
      <c r="E1764" s="255" t="s">
        <v>987</v>
      </c>
      <c r="F1764" s="356" t="s">
        <v>814</v>
      </c>
      <c r="G1764" s="255" t="s">
        <v>1015</v>
      </c>
      <c r="H1764" s="18">
        <v>2335</v>
      </c>
      <c r="I1764" s="378" t="s">
        <v>741</v>
      </c>
      <c r="J1764" s="377" t="str">
        <f>IF(ISBLANK(INDEX('Policy Characteristics'!D:D,MATCH($C1764,'Policy Characteristics'!$C:$C,0))),"",INDEX('Policy Characteristics'!D:D,MATCH($C1764,'Policy Characteristics'!$C:$C,0)))</f>
        <v>Fuel Taxes or Subsidies</v>
      </c>
      <c r="K1764" s="363"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63" t="str">
        <f>IF(ISBLANK(INDEX('Policy Characteristics'!I:I,MATCH($C1764,'Policy Characteristics'!$C:$C,0))),"",INDEX('Policy Characteristics'!I:I,MATCH($C1764,'Policy Characteristics'!$C:$C,0)))</f>
        <v>% of BAU price</v>
      </c>
      <c r="P1764" s="363"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363" t="str">
        <f>IF(ISBLANK(INDEX('Policy Characteristics'!K:K,MATCH($C1764,'Policy Characteristics'!$C:$C,0))),"",INDEX('Policy Characteristics'!K:K,MATCH($C1764,'Policy Characteristics'!$C:$C,0)))</f>
        <v>fuels.html#fuel-taxes</v>
      </c>
      <c r="R1764" s="363" t="str">
        <f>IF(ISBLANK(INDEX('Policy Characteristics'!L:L,MATCH($C1764,'Policy Characteristics'!$C:$C,0))),"",INDEX('Policy Characteristics'!L:L,MATCH($C1764,'Policy Characteristics'!$C:$C,0)))</f>
        <v>fuel-taxes.html</v>
      </c>
    </row>
    <row r="1765" spans="1:18" s="363" customFormat="1" ht="19.95" customHeight="1">
      <c r="A1765" s="363" t="str">
        <f>IF(ISBLANK(INDEX('Policy Characteristics'!A:A,MATCH($C1765,'Policy Characteristics'!$C:$C,0))),"",INDEX('Policy Characteristics'!A:A,MATCH($C1765,'Policy Characteristics'!$C:$C,0)))</f>
        <v>Cross-Sector</v>
      </c>
      <c r="B1765" s="375" t="str">
        <f>IF(ISBLANK(INDEX('Policy Characteristics'!B:B,MATCH($C1765,'Policy Characteristics'!$C:$C,0))),"",INDEX('Policy Characteristics'!B:B,MATCH($C1765,'Policy Characteristics'!$C:$C,0)))</f>
        <v>Fuel Taxes or Subsidies</v>
      </c>
      <c r="C1765" s="242" t="str">
        <f t="shared" si="68"/>
        <v>Additional Fuel Tax or Subsidy Rate by Fuel</v>
      </c>
      <c r="D1765" s="356" t="s">
        <v>971</v>
      </c>
      <c r="E1765" s="255" t="s">
        <v>987</v>
      </c>
      <c r="F1765" s="356" t="s">
        <v>972</v>
      </c>
      <c r="G1765" s="255" t="s">
        <v>1015</v>
      </c>
      <c r="H1765" s="18">
        <v>2336</v>
      </c>
      <c r="I1765" s="378" t="s">
        <v>741</v>
      </c>
      <c r="J1765" s="377" t="str">
        <f>IF(ISBLANK(INDEX('Policy Characteristics'!D:D,MATCH($C1765,'Policy Characteristics'!$C:$C,0))),"",INDEX('Policy Characteristics'!D:D,MATCH($C1765,'Policy Characteristics'!$C:$C,0)))</f>
        <v>Fuel Taxes or Subsidies</v>
      </c>
      <c r="K1765" s="363"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63" t="str">
        <f>IF(ISBLANK(INDEX('Policy Characteristics'!I:I,MATCH($C1765,'Policy Characteristics'!$C:$C,0))),"",INDEX('Policy Characteristics'!I:I,MATCH($C1765,'Policy Characteristics'!$C:$C,0)))</f>
        <v>% of BAU price</v>
      </c>
      <c r="P1765" s="363"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363" t="str">
        <f>IF(ISBLANK(INDEX('Policy Characteristics'!K:K,MATCH($C1765,'Policy Characteristics'!$C:$C,0))),"",INDEX('Policy Characteristics'!K:K,MATCH($C1765,'Policy Characteristics'!$C:$C,0)))</f>
        <v>fuels.html#fuel-taxes</v>
      </c>
      <c r="R1765" s="363" t="str">
        <f>IF(ISBLANK(INDEX('Policy Characteristics'!L:L,MATCH($C1765,'Policy Characteristics'!$C:$C,0))),"",INDEX('Policy Characteristics'!L:L,MATCH($C1765,'Policy Characteristics'!$C:$C,0)))</f>
        <v>fuel-taxes.html</v>
      </c>
    </row>
    <row r="1766" spans="1:18" s="363" customFormat="1" ht="19.95" customHeight="1">
      <c r="A1766" s="363" t="str">
        <f>IF(ISBLANK(INDEX('Policy Characteristics'!A:A,MATCH($C1766,'Policy Characteristics'!$C:$C,0))),"",INDEX('Policy Characteristics'!A:A,MATCH($C1766,'Policy Characteristics'!$C:$C,0)))</f>
        <v>Cross-Sector</v>
      </c>
      <c r="B1766" s="375" t="str">
        <f>IF(ISBLANK(INDEX('Policy Characteristics'!B:B,MATCH($C1766,'Policy Characteristics'!$C:$C,0))),"",INDEX('Policy Characteristics'!B:B,MATCH($C1766,'Policy Characteristics'!$C:$C,0)))</f>
        <v>Fuel Taxes or Subsidies</v>
      </c>
      <c r="C1766" s="242" t="str">
        <f t="shared" si="68"/>
        <v>Additional Fuel Tax or Subsidy Rate by Fuel</v>
      </c>
      <c r="D1766" s="356" t="s">
        <v>973</v>
      </c>
      <c r="E1766" s="255" t="s">
        <v>987</v>
      </c>
      <c r="F1766" s="356" t="s">
        <v>974</v>
      </c>
      <c r="G1766" s="255" t="s">
        <v>1015</v>
      </c>
      <c r="H1766" s="18">
        <v>2337</v>
      </c>
      <c r="I1766" s="378" t="s">
        <v>731</v>
      </c>
      <c r="J1766" s="377" t="str">
        <f>IF(ISBLANK(INDEX('Policy Characteristics'!D:D,MATCH($C1766,'Policy Characteristics'!$C:$C,0))),"",INDEX('Policy Characteristics'!D:D,MATCH($C1766,'Policy Characteristics'!$C:$C,0)))</f>
        <v>Fuel Taxes or Subsidies</v>
      </c>
      <c r="K1766" s="363"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63" t="str">
        <f>IF(ISBLANK(INDEX('Policy Characteristics'!I:I,MATCH($C1766,'Policy Characteristics'!$C:$C,0))),"",INDEX('Policy Characteristics'!I:I,MATCH($C1766,'Policy Characteristics'!$C:$C,0)))</f>
        <v>% of BAU price</v>
      </c>
      <c r="P1766" s="363"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363" t="str">
        <f>IF(ISBLANK(INDEX('Policy Characteristics'!K:K,MATCH($C1766,'Policy Characteristics'!$C:$C,0))),"",INDEX('Policy Characteristics'!K:K,MATCH($C1766,'Policy Characteristics'!$C:$C,0)))</f>
        <v>fuels.html#fuel-taxes</v>
      </c>
      <c r="R1766" s="363" t="str">
        <f>IF(ISBLANK(INDEX('Policy Characteristics'!L:L,MATCH($C1766,'Policy Characteristics'!$C:$C,0))),"",INDEX('Policy Characteristics'!L:L,MATCH($C1766,'Policy Characteristics'!$C:$C,0)))</f>
        <v>fuel-taxes.html</v>
      </c>
    </row>
    <row r="1767" spans="1:18" s="363" customFormat="1" ht="19.95" customHeight="1">
      <c r="A1767" s="363" t="str">
        <f>IF(ISBLANK(INDEX('Policy Characteristics'!A:A,MATCH($C1767,'Policy Characteristics'!$C:$C,0))),"",INDEX('Policy Characteristics'!A:A,MATCH($C1767,'Policy Characteristics'!$C:$C,0)))</f>
        <v>Cross-Sector</v>
      </c>
      <c r="B1767" s="375" t="str">
        <f>IF(ISBLANK(INDEX('Policy Characteristics'!B:B,MATCH($C1767,'Policy Characteristics'!$C:$C,0))),"",INDEX('Policy Characteristics'!B:B,MATCH($C1767,'Policy Characteristics'!$C:$C,0)))</f>
        <v>Fuel Taxes or Subsidies</v>
      </c>
      <c r="C1767" s="242" t="str">
        <f t="shared" si="68"/>
        <v>Additional Fuel Tax or Subsidy Rate by Fuel</v>
      </c>
      <c r="D1767" s="356" t="s">
        <v>1005</v>
      </c>
      <c r="E1767" s="255" t="s">
        <v>987</v>
      </c>
      <c r="F1767" s="356" t="s">
        <v>1006</v>
      </c>
      <c r="G1767" s="255" t="s">
        <v>1015</v>
      </c>
      <c r="H1767" s="18">
        <v>2338</v>
      </c>
      <c r="I1767" s="378" t="s">
        <v>741</v>
      </c>
      <c r="J1767" s="377" t="str">
        <f>IF(ISBLANK(INDEX('Policy Characteristics'!D:D,MATCH($C1767,'Policy Characteristics'!$C:$C,0))),"",INDEX('Policy Characteristics'!D:D,MATCH($C1767,'Policy Characteristics'!$C:$C,0)))</f>
        <v>Fuel Taxes or Subsidies</v>
      </c>
      <c r="K1767" s="363"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63" t="str">
        <f>IF(ISBLANK(INDEX('Policy Characteristics'!I:I,MATCH($C1767,'Policy Characteristics'!$C:$C,0))),"",INDEX('Policy Characteristics'!I:I,MATCH($C1767,'Policy Characteristics'!$C:$C,0)))</f>
        <v>% of BAU price</v>
      </c>
      <c r="P1767" s="363"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363" t="str">
        <f>IF(ISBLANK(INDEX('Policy Characteristics'!K:K,MATCH($C1767,'Policy Characteristics'!$C:$C,0))),"",INDEX('Policy Characteristics'!K:K,MATCH($C1767,'Policy Characteristics'!$C:$C,0)))</f>
        <v>fuels.html#fuel-taxes</v>
      </c>
      <c r="R1767" s="363" t="str">
        <f>IF(ISBLANK(INDEX('Policy Characteristics'!L:L,MATCH($C1767,'Policy Characteristics'!$C:$C,0))),"",INDEX('Policy Characteristics'!L:L,MATCH($C1767,'Policy Characteristics'!$C:$C,0)))</f>
        <v>fuel-taxes.html</v>
      </c>
    </row>
    <row r="1768" spans="1:18" s="363" customFormat="1" ht="19.95" customHeight="1">
      <c r="A1768" s="363" t="str">
        <f>IF(ISBLANK(INDEX('Policy Characteristics'!A:A,MATCH($C1768,'Policy Characteristics'!$C:$C,0))),"",INDEX('Policy Characteristics'!A:A,MATCH($C1768,'Policy Characteristics'!$C:$C,0)))</f>
        <v>Cross-Sector</v>
      </c>
      <c r="B1768" s="375" t="str">
        <f>IF(ISBLANK(INDEX('Policy Characteristics'!B:B,MATCH($C1768,'Policy Characteristics'!$C:$C,0))),"",INDEX('Policy Characteristics'!B:B,MATCH($C1768,'Policy Characteristics'!$C:$C,0)))</f>
        <v>Fuel Taxes or Subsidies</v>
      </c>
      <c r="C1768" s="242" t="str">
        <f t="shared" si="68"/>
        <v>Additional Fuel Tax or Subsidy Rate by Fuel</v>
      </c>
      <c r="D1768" s="356" t="s">
        <v>1007</v>
      </c>
      <c r="E1768" s="255" t="s">
        <v>987</v>
      </c>
      <c r="F1768" s="356" t="s">
        <v>1008</v>
      </c>
      <c r="G1768" s="255" t="s">
        <v>1015</v>
      </c>
      <c r="H1768" s="18">
        <v>2339</v>
      </c>
      <c r="I1768" s="378" t="s">
        <v>741</v>
      </c>
      <c r="J1768" s="377" t="str">
        <f>IF(ISBLANK(INDEX('Policy Characteristics'!D:D,MATCH($C1768,'Policy Characteristics'!$C:$C,0))),"",INDEX('Policy Characteristics'!D:D,MATCH($C1768,'Policy Characteristics'!$C:$C,0)))</f>
        <v>Fuel Taxes or Subsidies</v>
      </c>
      <c r="K1768" s="363"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63" t="str">
        <f>IF(ISBLANK(INDEX('Policy Characteristics'!I:I,MATCH($C1768,'Policy Characteristics'!$C:$C,0))),"",INDEX('Policy Characteristics'!I:I,MATCH($C1768,'Policy Characteristics'!$C:$C,0)))</f>
        <v>% of BAU price</v>
      </c>
      <c r="P1768" s="363"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363" t="str">
        <f>IF(ISBLANK(INDEX('Policy Characteristics'!K:K,MATCH($C1768,'Policy Characteristics'!$C:$C,0))),"",INDEX('Policy Characteristics'!K:K,MATCH($C1768,'Policy Characteristics'!$C:$C,0)))</f>
        <v>fuels.html#fuel-taxes</v>
      </c>
      <c r="R1768" s="363" t="str">
        <f>IF(ISBLANK(INDEX('Policy Characteristics'!L:L,MATCH($C1768,'Policy Characteristics'!$C:$C,0))),"",INDEX('Policy Characteristics'!L:L,MATCH($C1768,'Policy Characteristics'!$C:$C,0)))</f>
        <v>fuel-taxes.html</v>
      </c>
    </row>
    <row r="1769" spans="1:18" ht="19.95" customHeight="1">
      <c r="A1769" s="363" t="str">
        <f>IF(ISBLANK(INDEX('Policy Characteristics'!A:A,MATCH($C1769,'Policy Characteristics'!$C:$C,0))),"",INDEX('Policy Characteristics'!A:A,MATCH($C1769,'Policy Characteristics'!$C:$C,0)))</f>
        <v>Cross-Sector</v>
      </c>
      <c r="B1769" s="375" t="str">
        <f>IF(ISBLANK(INDEX('Policy Characteristics'!B:B,MATCH($C1769,'Policy Characteristics'!$C:$C,0))),"",INDEX('Policy Characteristics'!B:B,MATCH($C1769,'Policy Characteristics'!$C:$C,0)))</f>
        <v>Fuel Taxes or Subsidies</v>
      </c>
      <c r="C1769" s="242" t="str">
        <f t="shared" si="68"/>
        <v>Additional Fuel Tax or Subsidy Rate by Fuel</v>
      </c>
      <c r="D1769" s="356" t="s">
        <v>975</v>
      </c>
      <c r="E1769" s="255" t="s">
        <v>987</v>
      </c>
      <c r="F1769" s="356" t="s">
        <v>976</v>
      </c>
      <c r="G1769" s="255" t="s">
        <v>1015</v>
      </c>
      <c r="H1769" s="18">
        <v>2340</v>
      </c>
      <c r="I1769" s="378" t="s">
        <v>741</v>
      </c>
      <c r="J1769" s="377" t="str">
        <f>IF(ISBLANK(INDEX('Policy Characteristics'!D:D,MATCH($C1769,'Policy Characteristics'!$C:$C,0))),"",INDEX('Policy Characteristics'!D:D,MATCH($C1769,'Policy Characteristics'!$C:$C,0)))</f>
        <v>Fuel Taxes or Subsidies</v>
      </c>
      <c r="K1769" s="363"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63" t="str">
        <f>IF(ISBLANK(INDEX('Policy Characteristics'!I:I,MATCH($C1769,'Policy Characteristics'!$C:$C,0))),"",INDEX('Policy Characteristics'!I:I,MATCH($C1769,'Policy Characteristics'!$C:$C,0)))</f>
        <v>% of BAU price</v>
      </c>
      <c r="P1769" s="363"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363" t="str">
        <f>IF(ISBLANK(INDEX('Policy Characteristics'!K:K,MATCH($C1769,'Policy Characteristics'!$C:$C,0))),"",INDEX('Policy Characteristics'!K:K,MATCH($C1769,'Policy Characteristics'!$C:$C,0)))</f>
        <v>fuels.html#fuel-taxes</v>
      </c>
      <c r="R1769" s="363" t="str">
        <f>IF(ISBLANK(INDEX('Policy Characteristics'!L:L,MATCH($C1769,'Policy Characteristics'!$C:$C,0))),"",INDEX('Policy Characteristics'!L:L,MATCH($C1769,'Policy Characteristics'!$C:$C,0)))</f>
        <v>fuel-taxes.html</v>
      </c>
    </row>
    <row r="1770" spans="1:18" ht="19.95" customHeight="1">
      <c r="A1770" s="363" t="str">
        <f>IF(ISBLANK(INDEX('Policy Characteristics'!A:A,MATCH($C1770,'Policy Characteristics'!$C:$C,0))),"",INDEX('Policy Characteristics'!A:A,MATCH($C1770,'Policy Characteristics'!$C:$C,0)))</f>
        <v>Cross-Sector</v>
      </c>
      <c r="B1770" s="375" t="str">
        <f>IF(ISBLANK(INDEX('Policy Characteristics'!B:B,MATCH($C1770,'Policy Characteristics'!$C:$C,0))),"",INDEX('Policy Characteristics'!B:B,MATCH($C1770,'Policy Characteristics'!$C:$C,0)))</f>
        <v>Fuel Taxes or Subsidies</v>
      </c>
      <c r="C1770" s="242" t="str">
        <f t="shared" si="68"/>
        <v>Additional Fuel Tax or Subsidy Rate by Fuel</v>
      </c>
      <c r="D1770" s="356" t="s">
        <v>1009</v>
      </c>
      <c r="E1770" s="255" t="s">
        <v>987</v>
      </c>
      <c r="F1770" s="356" t="s">
        <v>1010</v>
      </c>
      <c r="G1770" s="255" t="s">
        <v>1015</v>
      </c>
      <c r="H1770" s="18">
        <v>2341</v>
      </c>
      <c r="I1770" s="378" t="s">
        <v>741</v>
      </c>
      <c r="J1770" s="377" t="str">
        <f>IF(ISBLANK(INDEX('Policy Characteristics'!D:D,MATCH($C1770,'Policy Characteristics'!$C:$C,0))),"",INDEX('Policy Characteristics'!D:D,MATCH($C1770,'Policy Characteristics'!$C:$C,0)))</f>
        <v>Fuel Taxes or Subsidies</v>
      </c>
      <c r="K1770" s="363"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63" t="str">
        <f>IF(ISBLANK(INDEX('Policy Characteristics'!I:I,MATCH($C1770,'Policy Characteristics'!$C:$C,0))),"",INDEX('Policy Characteristics'!I:I,MATCH($C1770,'Policy Characteristics'!$C:$C,0)))</f>
        <v>% of BAU price</v>
      </c>
      <c r="P1770" s="363"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363" t="str">
        <f>IF(ISBLANK(INDEX('Policy Characteristics'!K:K,MATCH($C1770,'Policy Characteristics'!$C:$C,0))),"",INDEX('Policy Characteristics'!K:K,MATCH($C1770,'Policy Characteristics'!$C:$C,0)))</f>
        <v>fuels.html#fuel-taxes</v>
      </c>
      <c r="R1770" s="363" t="str">
        <f>IF(ISBLANK(INDEX('Policy Characteristics'!L:L,MATCH($C1770,'Policy Characteristics'!$C:$C,0))),"",INDEX('Policy Characteristics'!L:L,MATCH($C1770,'Policy Characteristics'!$C:$C,0)))</f>
        <v>fuel-taxes.html</v>
      </c>
    </row>
    <row r="1771" spans="1:18" ht="19.95" customHeight="1">
      <c r="A1771" s="363" t="str">
        <f>IF(ISBLANK(INDEX('Policy Characteristics'!A:A,MATCH($C1771,'Policy Characteristics'!$C:$C,0))),"",INDEX('Policy Characteristics'!A:A,MATCH($C1771,'Policy Characteristics'!$C:$C,0)))</f>
        <v>Cross-Sector</v>
      </c>
      <c r="B1771" s="375" t="str">
        <f>IF(ISBLANK(INDEX('Policy Characteristics'!B:B,MATCH($C1771,'Policy Characteristics'!$C:$C,0))),"",INDEX('Policy Characteristics'!B:B,MATCH($C1771,'Policy Characteristics'!$C:$C,0)))</f>
        <v>Fuel Taxes or Subsidies</v>
      </c>
      <c r="C1771" s="242" t="str">
        <f t="shared" si="68"/>
        <v>Additional Fuel Tax or Subsidy Rate by Fuel</v>
      </c>
      <c r="D1771" s="356" t="s">
        <v>977</v>
      </c>
      <c r="E1771" s="255" t="s">
        <v>987</v>
      </c>
      <c r="F1771" s="356" t="s">
        <v>822</v>
      </c>
      <c r="G1771" s="255" t="s">
        <v>1015</v>
      </c>
      <c r="H1771" s="18">
        <v>2342</v>
      </c>
      <c r="I1771" s="378" t="s">
        <v>741</v>
      </c>
      <c r="J1771" s="377" t="str">
        <f>IF(ISBLANK(INDEX('Policy Characteristics'!D:D,MATCH($C1771,'Policy Characteristics'!$C:$C,0))),"",INDEX('Policy Characteristics'!D:D,MATCH($C1771,'Policy Characteristics'!$C:$C,0)))</f>
        <v>Fuel Taxes or Subsidies</v>
      </c>
      <c r="K1771" s="363"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63" t="str">
        <f>IF(ISBLANK(INDEX('Policy Characteristics'!I:I,MATCH($C1771,'Policy Characteristics'!$C:$C,0))),"",INDEX('Policy Characteristics'!I:I,MATCH($C1771,'Policy Characteristics'!$C:$C,0)))</f>
        <v>% of BAU price</v>
      </c>
      <c r="P1771" s="363"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363" t="str">
        <f>IF(ISBLANK(INDEX('Policy Characteristics'!K:K,MATCH($C1771,'Policy Characteristics'!$C:$C,0))),"",INDEX('Policy Characteristics'!K:K,MATCH($C1771,'Policy Characteristics'!$C:$C,0)))</f>
        <v>fuels.html#fuel-taxes</v>
      </c>
      <c r="R1771" s="363" t="str">
        <f>IF(ISBLANK(INDEX('Policy Characteristics'!L:L,MATCH($C1771,'Policy Characteristics'!$C:$C,0))),"",INDEX('Policy Characteristics'!L:L,MATCH($C1771,'Policy Characteristics'!$C:$C,0)))</f>
        <v>fuel-taxes.html</v>
      </c>
    </row>
    <row r="1772" spans="1:18" ht="19.95" customHeight="1">
      <c r="A1772" s="363" t="str">
        <f>IF(ISBLANK(INDEX('Policy Characteristics'!A:A,MATCH($C1772,'Policy Characteristics'!$C:$C,0))),"",INDEX('Policy Characteristics'!A:A,MATCH($C1772,'Policy Characteristics'!$C:$C,0)))</f>
        <v>Cross-Sector</v>
      </c>
      <c r="B1772" s="375" t="str">
        <f>IF(ISBLANK(INDEX('Policy Characteristics'!B:B,MATCH($C1772,'Policy Characteristics'!$C:$C,0))),"",INDEX('Policy Characteristics'!B:B,MATCH($C1772,'Policy Characteristics'!$C:$C,0)))</f>
        <v>Fuel Taxes or Subsidies</v>
      </c>
      <c r="C1772" s="242" t="str">
        <f t="shared" si="68"/>
        <v>Additional Fuel Tax or Subsidy Rate by Fuel</v>
      </c>
      <c r="D1772" s="356" t="s">
        <v>978</v>
      </c>
      <c r="E1772" s="255" t="s">
        <v>987</v>
      </c>
      <c r="F1772" s="356" t="s">
        <v>826</v>
      </c>
      <c r="G1772" s="255" t="s">
        <v>1015</v>
      </c>
      <c r="H1772" s="18">
        <v>2343</v>
      </c>
      <c r="I1772" s="378" t="s">
        <v>741</v>
      </c>
      <c r="J1772" s="377" t="str">
        <f>IF(ISBLANK(INDEX('Policy Characteristics'!D:D,MATCH($C1772,'Policy Characteristics'!$C:$C,0))),"",INDEX('Policy Characteristics'!D:D,MATCH($C1772,'Policy Characteristics'!$C:$C,0)))</f>
        <v>Fuel Taxes or Subsidies</v>
      </c>
      <c r="K1772" s="363"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63" t="str">
        <f>IF(ISBLANK(INDEX('Policy Characteristics'!I:I,MATCH($C1772,'Policy Characteristics'!$C:$C,0))),"",INDEX('Policy Characteristics'!I:I,MATCH($C1772,'Policy Characteristics'!$C:$C,0)))</f>
        <v>% of BAU price</v>
      </c>
      <c r="P1772" s="363"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363" t="str">
        <f>IF(ISBLANK(INDEX('Policy Characteristics'!K:K,MATCH($C1772,'Policy Characteristics'!$C:$C,0))),"",INDEX('Policy Characteristics'!K:K,MATCH($C1772,'Policy Characteristics'!$C:$C,0)))</f>
        <v>fuels.html#fuel-taxes</v>
      </c>
      <c r="R1772" s="363" t="str">
        <f>IF(ISBLANK(INDEX('Policy Characteristics'!L:L,MATCH($C1772,'Policy Characteristics'!$C:$C,0))),"",INDEX('Policy Characteristics'!L:L,MATCH($C1772,'Policy Characteristics'!$C:$C,0)))</f>
        <v>fuel-taxes.html</v>
      </c>
    </row>
    <row r="1773" spans="1:18" ht="19.95" customHeight="1">
      <c r="A1773" s="363" t="str">
        <f>IF(ISBLANK(INDEX('Policy Characteristics'!A:A,MATCH($C1773,'Policy Characteristics'!$C:$C,0))),"",INDEX('Policy Characteristics'!A:A,MATCH($C1773,'Policy Characteristics'!$C:$C,0)))</f>
        <v>Cross-Sector</v>
      </c>
      <c r="B1773" s="375" t="str">
        <f>IF(ISBLANK(INDEX('Policy Characteristics'!B:B,MATCH($C1773,'Policy Characteristics'!$C:$C,0))),"",INDEX('Policy Characteristics'!B:B,MATCH($C1773,'Policy Characteristics'!$C:$C,0)))</f>
        <v>Fuel Taxes or Subsidies</v>
      </c>
      <c r="C1773" s="242" t="str">
        <f t="shared" si="68"/>
        <v>Additional Fuel Tax or Subsidy Rate by Fuel</v>
      </c>
      <c r="D1773" s="356" t="s">
        <v>979</v>
      </c>
      <c r="E1773" s="255" t="s">
        <v>987</v>
      </c>
      <c r="F1773" s="356" t="s">
        <v>980</v>
      </c>
      <c r="G1773" s="255" t="s">
        <v>1015</v>
      </c>
      <c r="H1773" s="18">
        <v>2344</v>
      </c>
      <c r="I1773" s="378" t="s">
        <v>741</v>
      </c>
      <c r="J1773" s="377" t="str">
        <f>IF(ISBLANK(INDEX('Policy Characteristics'!D:D,MATCH($C1773,'Policy Characteristics'!$C:$C,0))),"",INDEX('Policy Characteristics'!D:D,MATCH($C1773,'Policy Characteristics'!$C:$C,0)))</f>
        <v>Fuel Taxes or Subsidies</v>
      </c>
      <c r="K1773" s="363"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63" t="str">
        <f>IF(ISBLANK(INDEX('Policy Characteristics'!I:I,MATCH($C1773,'Policy Characteristics'!$C:$C,0))),"",INDEX('Policy Characteristics'!I:I,MATCH($C1773,'Policy Characteristics'!$C:$C,0)))</f>
        <v>% of BAU price</v>
      </c>
      <c r="P1773" s="363"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363" t="str">
        <f>IF(ISBLANK(INDEX('Policy Characteristics'!K:K,MATCH($C1773,'Policy Characteristics'!$C:$C,0))),"",INDEX('Policy Characteristics'!K:K,MATCH($C1773,'Policy Characteristics'!$C:$C,0)))</f>
        <v>fuels.html#fuel-taxes</v>
      </c>
      <c r="R1773" s="363" t="str">
        <f>IF(ISBLANK(INDEX('Policy Characteristics'!L:L,MATCH($C1773,'Policy Characteristics'!$C:$C,0))),"",INDEX('Policy Characteristics'!L:L,MATCH($C1773,'Policy Characteristics'!$C:$C,0)))</f>
        <v>fuel-taxes.html</v>
      </c>
    </row>
    <row r="1774" spans="1:18" ht="19.95" customHeight="1">
      <c r="A1774" s="363" t="str">
        <f>IF(ISBLANK(INDEX('Policy Characteristics'!A:A,MATCH($C1774,'Policy Characteristics'!$C:$C,0))),"",INDEX('Policy Characteristics'!A:A,MATCH($C1774,'Policy Characteristics'!$C:$C,0)))</f>
        <v>Cross-Sector</v>
      </c>
      <c r="B1774" s="375" t="str">
        <f>IF(ISBLANK(INDEX('Policy Characteristics'!B:B,MATCH($C1774,'Policy Characteristics'!$C:$C,0))),"",INDEX('Policy Characteristics'!B:B,MATCH($C1774,'Policy Characteristics'!$C:$C,0)))</f>
        <v>Fuel Taxes or Subsidies</v>
      </c>
      <c r="C1774" s="242" t="str">
        <f t="shared" si="68"/>
        <v>Additional Fuel Tax or Subsidy Rate by Fuel</v>
      </c>
      <c r="D1774" s="356" t="s">
        <v>981</v>
      </c>
      <c r="E1774" s="255" t="s">
        <v>987</v>
      </c>
      <c r="F1774" s="356" t="s">
        <v>982</v>
      </c>
      <c r="G1774" s="255" t="s">
        <v>1015</v>
      </c>
      <c r="H1774" s="18">
        <v>2345</v>
      </c>
      <c r="I1774" s="378" t="s">
        <v>741</v>
      </c>
      <c r="J1774" s="377" t="str">
        <f>IF(ISBLANK(INDEX('Policy Characteristics'!D:D,MATCH($C1774,'Policy Characteristics'!$C:$C,0))),"",INDEX('Policy Characteristics'!D:D,MATCH($C1774,'Policy Characteristics'!$C:$C,0)))</f>
        <v>Fuel Taxes or Subsidies</v>
      </c>
      <c r="K1774" s="363"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63" t="str">
        <f>IF(ISBLANK(INDEX('Policy Characteristics'!I:I,MATCH($C1774,'Policy Characteristics'!$C:$C,0))),"",INDEX('Policy Characteristics'!I:I,MATCH($C1774,'Policy Characteristics'!$C:$C,0)))</f>
        <v>% of BAU price</v>
      </c>
      <c r="P1774" s="363"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363" t="str">
        <f>IF(ISBLANK(INDEX('Policy Characteristics'!K:K,MATCH($C1774,'Policy Characteristics'!$C:$C,0))),"",INDEX('Policy Characteristics'!K:K,MATCH($C1774,'Policy Characteristics'!$C:$C,0)))</f>
        <v>fuels.html#fuel-taxes</v>
      </c>
      <c r="R1774" s="363" t="str">
        <f>IF(ISBLANK(INDEX('Policy Characteristics'!L:L,MATCH($C1774,'Policy Characteristics'!$C:$C,0))),"",INDEX('Policy Characteristics'!L:L,MATCH($C1774,'Policy Characteristics'!$C:$C,0)))</f>
        <v>fuel-taxes.html</v>
      </c>
    </row>
    <row r="1775" spans="1:18" ht="19.95" customHeight="1">
      <c r="A1775" s="363" t="str">
        <f>IF(ISBLANK(INDEX('Policy Characteristics'!A:A,MATCH($C1775,'Policy Characteristics'!$C:$C,0))),"",INDEX('Policy Characteristics'!A:A,MATCH($C1775,'Policy Characteristics'!$C:$C,0)))</f>
        <v>Cross-Sector</v>
      </c>
      <c r="B1775" s="375" t="str">
        <f>IF(ISBLANK(INDEX('Policy Characteristics'!B:B,MATCH($C1775,'Policy Characteristics'!$C:$C,0))),"",INDEX('Policy Characteristics'!B:B,MATCH($C1775,'Policy Characteristics'!$C:$C,0)))</f>
        <v>Fuel Taxes or Subsidies</v>
      </c>
      <c r="C1775" s="242" t="str">
        <f t="shared" si="68"/>
        <v>Additional Fuel Tax or Subsidy Rate by Fuel</v>
      </c>
      <c r="D1775" s="356" t="s">
        <v>1012</v>
      </c>
      <c r="E1775" s="255" t="s">
        <v>987</v>
      </c>
      <c r="F1775" s="356" t="s">
        <v>830</v>
      </c>
      <c r="G1775" s="255" t="s">
        <v>1015</v>
      </c>
      <c r="H1775" s="18">
        <v>2346</v>
      </c>
      <c r="I1775" s="378" t="s">
        <v>741</v>
      </c>
      <c r="J1775" s="377" t="str">
        <f>IF(ISBLANK(INDEX('Policy Characteristics'!D:D,MATCH($C1775,'Policy Characteristics'!$C:$C,0))),"",INDEX('Policy Characteristics'!D:D,MATCH($C1775,'Policy Characteristics'!$C:$C,0)))</f>
        <v>Fuel Taxes or Subsidies</v>
      </c>
      <c r="K1775" s="363"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63" t="str">
        <f>IF(ISBLANK(INDEX('Policy Characteristics'!I:I,MATCH($C1775,'Policy Characteristics'!$C:$C,0))),"",INDEX('Policy Characteristics'!I:I,MATCH($C1775,'Policy Characteristics'!$C:$C,0)))</f>
        <v>% of BAU price</v>
      </c>
      <c r="P1775" s="363"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363" t="str">
        <f>IF(ISBLANK(INDEX('Policy Characteristics'!K:K,MATCH($C1775,'Policy Characteristics'!$C:$C,0))),"",INDEX('Policy Characteristics'!K:K,MATCH($C1775,'Policy Characteristics'!$C:$C,0)))</f>
        <v>fuels.html#fuel-taxes</v>
      </c>
      <c r="R1775" s="363" t="str">
        <f>IF(ISBLANK(INDEX('Policy Characteristics'!L:L,MATCH($C1775,'Policy Characteristics'!$C:$C,0))),"",INDEX('Policy Characteristics'!L:L,MATCH($C1775,'Policy Characteristics'!$C:$C,0)))</f>
        <v>fuel-taxes.html</v>
      </c>
    </row>
    <row r="1776" spans="1:18" ht="19.95" customHeight="1">
      <c r="A1776" s="363" t="str">
        <f>IF(ISBLANK(INDEX('Policy Characteristics'!A:A,MATCH($C1776,'Policy Characteristics'!$C:$C,0))),"",INDEX('Policy Characteristics'!A:A,MATCH($C1776,'Policy Characteristics'!$C:$C,0)))</f>
        <v>Cross-Sector</v>
      </c>
      <c r="B1776" s="375" t="str">
        <f>IF(ISBLANK(INDEX('Policy Characteristics'!B:B,MATCH($C1776,'Policy Characteristics'!$C:$C,0))),"",INDEX('Policy Characteristics'!B:B,MATCH($C1776,'Policy Characteristics'!$C:$C,0)))</f>
        <v>Fuel Taxes or Subsidies</v>
      </c>
      <c r="C1776" s="242" t="str">
        <f t="shared" si="68"/>
        <v>Additional Fuel Tax or Subsidy Rate by Fuel</v>
      </c>
      <c r="D1776" s="356" t="s">
        <v>1013</v>
      </c>
      <c r="E1776" s="255" t="s">
        <v>987</v>
      </c>
      <c r="F1776" s="356" t="s">
        <v>1014</v>
      </c>
      <c r="G1776" s="255" t="s">
        <v>1015</v>
      </c>
      <c r="H1776" s="18">
        <v>2347</v>
      </c>
      <c r="I1776" s="378" t="s">
        <v>741</v>
      </c>
      <c r="J1776" s="377" t="str">
        <f>IF(ISBLANK(INDEX('Policy Characteristics'!D:D,MATCH($C1776,'Policy Characteristics'!$C:$C,0))),"",INDEX('Policy Characteristics'!D:D,MATCH($C1776,'Policy Characteristics'!$C:$C,0)))</f>
        <v>Fuel Taxes or Subsidies</v>
      </c>
      <c r="K1776" s="363"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63" t="str">
        <f>IF(ISBLANK(INDEX('Policy Characteristics'!I:I,MATCH($C1776,'Policy Characteristics'!$C:$C,0))),"",INDEX('Policy Characteristics'!I:I,MATCH($C1776,'Policy Characteristics'!$C:$C,0)))</f>
        <v>% of BAU price</v>
      </c>
      <c r="P1776" s="363"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363" t="str">
        <f>IF(ISBLANK(INDEX('Policy Characteristics'!K:K,MATCH($C1776,'Policy Characteristics'!$C:$C,0))),"",INDEX('Policy Characteristics'!K:K,MATCH($C1776,'Policy Characteristics'!$C:$C,0)))</f>
        <v>fuels.html#fuel-taxes</v>
      </c>
      <c r="R1776" s="363" t="str">
        <f>IF(ISBLANK(INDEX('Policy Characteristics'!L:L,MATCH($C1776,'Policy Characteristics'!$C:$C,0))),"",INDEX('Policy Characteristics'!L:L,MATCH($C1776,'Policy Characteristics'!$C:$C,0)))</f>
        <v>fuel-taxes.html</v>
      </c>
    </row>
    <row r="1777" spans="1:18" s="363" customFormat="1" ht="19.95" customHeight="1">
      <c r="A1777" s="363" t="str">
        <f>IF(ISBLANK(INDEX('Policy Characteristics'!A:A,MATCH($C1777,'Policy Characteristics'!$C:$C,0))),"",INDEX('Policy Characteristics'!A:A,MATCH($C1777,'Policy Characteristics'!$C:$C,0)))</f>
        <v>Cross-Sector</v>
      </c>
      <c r="B1777" s="375" t="str">
        <f>IF(ISBLANK(INDEX('Policy Characteristics'!B:B,MATCH($C1777,'Policy Characteristics'!$C:$C,0))),"",INDEX('Policy Characteristics'!B:B,MATCH($C1777,'Policy Characteristics'!$C:$C,0)))</f>
        <v>Fuel Taxes or Subsidies</v>
      </c>
      <c r="C1777" s="242" t="str">
        <f t="shared" si="68"/>
        <v>Additional Fuel Tax or Subsidy Rate by Fuel</v>
      </c>
      <c r="D1777" s="255" t="s">
        <v>995</v>
      </c>
      <c r="E1777" s="255" t="s">
        <v>989</v>
      </c>
      <c r="F1777" s="255" t="s">
        <v>996</v>
      </c>
      <c r="G1777" s="255" t="s">
        <v>1016</v>
      </c>
      <c r="H1777" s="18">
        <v>2348</v>
      </c>
      <c r="I1777" s="376" t="s">
        <v>731</v>
      </c>
      <c r="J1777" s="377" t="str">
        <f>IF(ISBLANK(INDEX('Policy Characteristics'!D:D,MATCH($C1777,'Policy Characteristics'!$C:$C,0))),"",INDEX('Policy Characteristics'!D:D,MATCH($C1777,'Policy Characteristics'!$C:$C,0)))</f>
        <v>Fuel Taxes or Subsidies</v>
      </c>
      <c r="K1777" s="363"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63" t="str">
        <f>IF(ISBLANK(INDEX('Policy Characteristics'!I:I,MATCH($C1777,'Policy Characteristics'!$C:$C,0))),"",INDEX('Policy Characteristics'!I:I,MATCH($C1777,'Policy Characteristics'!$C:$C,0)))</f>
        <v>% of BAU price</v>
      </c>
      <c r="P1777" s="363"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363" t="str">
        <f>IF(ISBLANK(INDEX('Policy Characteristics'!K:K,MATCH($C1777,'Policy Characteristics'!$C:$C,0))),"",INDEX('Policy Characteristics'!K:K,MATCH($C1777,'Policy Characteristics'!$C:$C,0)))</f>
        <v>fuels.html#fuel-taxes</v>
      </c>
      <c r="R1777" s="363" t="str">
        <f>IF(ISBLANK(INDEX('Policy Characteristics'!L:L,MATCH($C1777,'Policy Characteristics'!$C:$C,0))),"",INDEX('Policy Characteristics'!L:L,MATCH($C1777,'Policy Characteristics'!$C:$C,0)))</f>
        <v>fuel-taxes.html</v>
      </c>
    </row>
    <row r="1778" spans="1:18" s="363" customFormat="1" ht="19.95" customHeight="1">
      <c r="A1778" s="363" t="str">
        <f>IF(ISBLANK(INDEX('Policy Characteristics'!A:A,MATCH($C1778,'Policy Characteristics'!$C:$C,0))),"",INDEX('Policy Characteristics'!A:A,MATCH($C1778,'Policy Characteristics'!$C:$C,0)))</f>
        <v>Cross-Sector</v>
      </c>
      <c r="B1778" s="375" t="str">
        <f>IF(ISBLANK(INDEX('Policy Characteristics'!B:B,MATCH($C1778,'Policy Characteristics'!$C:$C,0))),"",INDEX('Policy Characteristics'!B:B,MATCH($C1778,'Policy Characteristics'!$C:$C,0)))</f>
        <v>Fuel Taxes or Subsidies</v>
      </c>
      <c r="C1778" s="242" t="str">
        <f t="shared" si="68"/>
        <v>Additional Fuel Tax or Subsidy Rate by Fuel</v>
      </c>
      <c r="D1778" s="356" t="s">
        <v>968</v>
      </c>
      <c r="E1778" s="255" t="s">
        <v>989</v>
      </c>
      <c r="F1778" s="356" t="s">
        <v>798</v>
      </c>
      <c r="G1778" s="255" t="s">
        <v>1016</v>
      </c>
      <c r="H1778" s="18">
        <v>2349</v>
      </c>
      <c r="I1778" s="378" t="s">
        <v>741</v>
      </c>
      <c r="J1778" s="377" t="str">
        <f>IF(ISBLANK(INDEX('Policy Characteristics'!D:D,MATCH($C1778,'Policy Characteristics'!$C:$C,0))),"",INDEX('Policy Characteristics'!D:D,MATCH($C1778,'Policy Characteristics'!$C:$C,0)))</f>
        <v>Fuel Taxes or Subsidies</v>
      </c>
      <c r="K1778" s="363"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63" t="str">
        <f>IF(ISBLANK(INDEX('Policy Characteristics'!I:I,MATCH($C1778,'Policy Characteristics'!$C:$C,0))),"",INDEX('Policy Characteristics'!I:I,MATCH($C1778,'Policy Characteristics'!$C:$C,0)))</f>
        <v>% of BAU price</v>
      </c>
      <c r="P1778" s="363"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363" t="str">
        <f>IF(ISBLANK(INDEX('Policy Characteristics'!K:K,MATCH($C1778,'Policy Characteristics'!$C:$C,0))),"",INDEX('Policy Characteristics'!K:K,MATCH($C1778,'Policy Characteristics'!$C:$C,0)))</f>
        <v>fuels.html#fuel-taxes</v>
      </c>
      <c r="R1778" s="363" t="str">
        <f>IF(ISBLANK(INDEX('Policy Characteristics'!L:L,MATCH($C1778,'Policy Characteristics'!$C:$C,0))),"",INDEX('Policy Characteristics'!L:L,MATCH($C1778,'Policy Characteristics'!$C:$C,0)))</f>
        <v>fuel-taxes.html</v>
      </c>
    </row>
    <row r="1779" spans="1:18" s="363" customFormat="1" ht="19.95" customHeight="1">
      <c r="A1779" s="363" t="str">
        <f>IF(ISBLANK(INDEX('Policy Characteristics'!A:A,MATCH($C1779,'Policy Characteristics'!$C:$C,0))),"",INDEX('Policy Characteristics'!A:A,MATCH($C1779,'Policy Characteristics'!$C:$C,0)))</f>
        <v>Cross-Sector</v>
      </c>
      <c r="B1779" s="375" t="str">
        <f>IF(ISBLANK(INDEX('Policy Characteristics'!B:B,MATCH($C1779,'Policy Characteristics'!$C:$C,0))),"",INDEX('Policy Characteristics'!B:B,MATCH($C1779,'Policy Characteristics'!$C:$C,0)))</f>
        <v>Fuel Taxes or Subsidies</v>
      </c>
      <c r="C1779" s="242" t="str">
        <f t="shared" si="68"/>
        <v>Additional Fuel Tax or Subsidy Rate by Fuel</v>
      </c>
      <c r="D1779" s="356" t="s">
        <v>969</v>
      </c>
      <c r="E1779" s="255" t="s">
        <v>989</v>
      </c>
      <c r="F1779" s="356" t="s">
        <v>970</v>
      </c>
      <c r="G1779" s="255" t="s">
        <v>1016</v>
      </c>
      <c r="H1779" s="18">
        <v>2350</v>
      </c>
      <c r="I1779" s="378" t="s">
        <v>731</v>
      </c>
      <c r="J1779" s="377" t="str">
        <f>IF(ISBLANK(INDEX('Policy Characteristics'!D:D,MATCH($C1779,'Policy Characteristics'!$C:$C,0))),"",INDEX('Policy Characteristics'!D:D,MATCH($C1779,'Policy Characteristics'!$C:$C,0)))</f>
        <v>Fuel Taxes or Subsidies</v>
      </c>
      <c r="K1779" s="363"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63" t="str">
        <f>IF(ISBLANK(INDEX('Policy Characteristics'!I:I,MATCH($C1779,'Policy Characteristics'!$C:$C,0))),"",INDEX('Policy Characteristics'!I:I,MATCH($C1779,'Policy Characteristics'!$C:$C,0)))</f>
        <v>% of BAU price</v>
      </c>
      <c r="P1779" s="363"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363" t="str">
        <f>IF(ISBLANK(INDEX('Policy Characteristics'!K:K,MATCH($C1779,'Policy Characteristics'!$C:$C,0))),"",INDEX('Policy Characteristics'!K:K,MATCH($C1779,'Policy Characteristics'!$C:$C,0)))</f>
        <v>fuels.html#fuel-taxes</v>
      </c>
      <c r="R1779" s="363" t="str">
        <f>IF(ISBLANK(INDEX('Policy Characteristics'!L:L,MATCH($C1779,'Policy Characteristics'!$C:$C,0))),"",INDEX('Policy Characteristics'!L:L,MATCH($C1779,'Policy Characteristics'!$C:$C,0)))</f>
        <v>fuel-taxes.html</v>
      </c>
    </row>
    <row r="1780" spans="1:18" s="363" customFormat="1" ht="19.95" customHeight="1">
      <c r="A1780" s="363" t="str">
        <f>IF(ISBLANK(INDEX('Policy Characteristics'!A:A,MATCH($C1780,'Policy Characteristics'!$C:$C,0))),"",INDEX('Policy Characteristics'!A:A,MATCH($C1780,'Policy Characteristics'!$C:$C,0)))</f>
        <v>Cross-Sector</v>
      </c>
      <c r="B1780" s="375" t="str">
        <f>IF(ISBLANK(INDEX('Policy Characteristics'!B:B,MATCH($C1780,'Policy Characteristics'!$C:$C,0))),"",INDEX('Policy Characteristics'!B:B,MATCH($C1780,'Policy Characteristics'!$C:$C,0)))</f>
        <v>Fuel Taxes or Subsidies</v>
      </c>
      <c r="C1780" s="242" t="str">
        <f t="shared" si="68"/>
        <v>Additional Fuel Tax or Subsidy Rate by Fuel</v>
      </c>
      <c r="D1780" s="356" t="s">
        <v>997</v>
      </c>
      <c r="E1780" s="255" t="s">
        <v>989</v>
      </c>
      <c r="F1780" s="356" t="s">
        <v>998</v>
      </c>
      <c r="G1780" s="255" t="s">
        <v>1016</v>
      </c>
      <c r="H1780" s="18">
        <v>2351</v>
      </c>
      <c r="I1780" s="378" t="s">
        <v>741</v>
      </c>
      <c r="J1780" s="377" t="str">
        <f>IF(ISBLANK(INDEX('Policy Characteristics'!D:D,MATCH($C1780,'Policy Characteristics'!$C:$C,0))),"",INDEX('Policy Characteristics'!D:D,MATCH($C1780,'Policy Characteristics'!$C:$C,0)))</f>
        <v>Fuel Taxes or Subsidies</v>
      </c>
      <c r="K1780" s="363"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63" t="str">
        <f>IF(ISBLANK(INDEX('Policy Characteristics'!I:I,MATCH($C1780,'Policy Characteristics'!$C:$C,0))),"",INDEX('Policy Characteristics'!I:I,MATCH($C1780,'Policy Characteristics'!$C:$C,0)))</f>
        <v>% of BAU price</v>
      </c>
      <c r="P1780" s="363"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363" t="str">
        <f>IF(ISBLANK(INDEX('Policy Characteristics'!K:K,MATCH($C1780,'Policy Characteristics'!$C:$C,0))),"",INDEX('Policy Characteristics'!K:K,MATCH($C1780,'Policy Characteristics'!$C:$C,0)))</f>
        <v>fuels.html#fuel-taxes</v>
      </c>
      <c r="R1780" s="363" t="str">
        <f>IF(ISBLANK(INDEX('Policy Characteristics'!L:L,MATCH($C1780,'Policy Characteristics'!$C:$C,0))),"",INDEX('Policy Characteristics'!L:L,MATCH($C1780,'Policy Characteristics'!$C:$C,0)))</f>
        <v>fuel-taxes.html</v>
      </c>
    </row>
    <row r="1781" spans="1:18" s="363" customFormat="1" ht="19.95" customHeight="1">
      <c r="A1781" s="363" t="str">
        <f>IF(ISBLANK(INDEX('Policy Characteristics'!A:A,MATCH($C1781,'Policy Characteristics'!$C:$C,0))),"",INDEX('Policy Characteristics'!A:A,MATCH($C1781,'Policy Characteristics'!$C:$C,0)))</f>
        <v>Cross-Sector</v>
      </c>
      <c r="B1781" s="375" t="str">
        <f>IF(ISBLANK(INDEX('Policy Characteristics'!B:B,MATCH($C1781,'Policy Characteristics'!$C:$C,0))),"",INDEX('Policy Characteristics'!B:B,MATCH($C1781,'Policy Characteristics'!$C:$C,0)))</f>
        <v>Fuel Taxes or Subsidies</v>
      </c>
      <c r="C1781" s="242" t="str">
        <f t="shared" si="68"/>
        <v>Additional Fuel Tax or Subsidy Rate by Fuel</v>
      </c>
      <c r="D1781" s="356" t="s">
        <v>1004</v>
      </c>
      <c r="E1781" s="255" t="s">
        <v>989</v>
      </c>
      <c r="F1781" s="356" t="s">
        <v>814</v>
      </c>
      <c r="G1781" s="255" t="s">
        <v>1016</v>
      </c>
      <c r="H1781" s="18">
        <v>2352</v>
      </c>
      <c r="I1781" s="378" t="s">
        <v>741</v>
      </c>
      <c r="J1781" s="377" t="str">
        <f>IF(ISBLANK(INDEX('Policy Characteristics'!D:D,MATCH($C1781,'Policy Characteristics'!$C:$C,0))),"",INDEX('Policy Characteristics'!D:D,MATCH($C1781,'Policy Characteristics'!$C:$C,0)))</f>
        <v>Fuel Taxes or Subsidies</v>
      </c>
      <c r="K1781" s="363"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63" t="str">
        <f>IF(ISBLANK(INDEX('Policy Characteristics'!I:I,MATCH($C1781,'Policy Characteristics'!$C:$C,0))),"",INDEX('Policy Characteristics'!I:I,MATCH($C1781,'Policy Characteristics'!$C:$C,0)))</f>
        <v>% of BAU price</v>
      </c>
      <c r="P1781" s="363"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363" t="str">
        <f>IF(ISBLANK(INDEX('Policy Characteristics'!K:K,MATCH($C1781,'Policy Characteristics'!$C:$C,0))),"",INDEX('Policy Characteristics'!K:K,MATCH($C1781,'Policy Characteristics'!$C:$C,0)))</f>
        <v>fuels.html#fuel-taxes</v>
      </c>
      <c r="R1781" s="363" t="str">
        <f>IF(ISBLANK(INDEX('Policy Characteristics'!L:L,MATCH($C1781,'Policy Characteristics'!$C:$C,0))),"",INDEX('Policy Characteristics'!L:L,MATCH($C1781,'Policy Characteristics'!$C:$C,0)))</f>
        <v>fuel-taxes.html</v>
      </c>
    </row>
    <row r="1782" spans="1:18" s="363" customFormat="1" ht="19.95" customHeight="1">
      <c r="A1782" s="363" t="str">
        <f>IF(ISBLANK(INDEX('Policy Characteristics'!A:A,MATCH($C1782,'Policy Characteristics'!$C:$C,0))),"",INDEX('Policy Characteristics'!A:A,MATCH($C1782,'Policy Characteristics'!$C:$C,0)))</f>
        <v>Cross-Sector</v>
      </c>
      <c r="B1782" s="375" t="str">
        <f>IF(ISBLANK(INDEX('Policy Characteristics'!B:B,MATCH($C1782,'Policy Characteristics'!$C:$C,0))),"",INDEX('Policy Characteristics'!B:B,MATCH($C1782,'Policy Characteristics'!$C:$C,0)))</f>
        <v>Fuel Taxes or Subsidies</v>
      </c>
      <c r="C1782" s="242" t="str">
        <f t="shared" si="68"/>
        <v>Additional Fuel Tax or Subsidy Rate by Fuel</v>
      </c>
      <c r="D1782" s="356" t="s">
        <v>971</v>
      </c>
      <c r="E1782" s="255" t="s">
        <v>989</v>
      </c>
      <c r="F1782" s="356" t="s">
        <v>972</v>
      </c>
      <c r="G1782" s="255" t="s">
        <v>1016</v>
      </c>
      <c r="H1782" s="18">
        <v>2353</v>
      </c>
      <c r="I1782" s="378" t="s">
        <v>741</v>
      </c>
      <c r="J1782" s="377" t="str">
        <f>IF(ISBLANK(INDEX('Policy Characteristics'!D:D,MATCH($C1782,'Policy Characteristics'!$C:$C,0))),"",INDEX('Policy Characteristics'!D:D,MATCH($C1782,'Policy Characteristics'!$C:$C,0)))</f>
        <v>Fuel Taxes or Subsidies</v>
      </c>
      <c r="K1782" s="363"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63" t="str">
        <f>IF(ISBLANK(INDEX('Policy Characteristics'!I:I,MATCH($C1782,'Policy Characteristics'!$C:$C,0))),"",INDEX('Policy Characteristics'!I:I,MATCH($C1782,'Policy Characteristics'!$C:$C,0)))</f>
        <v>% of BAU price</v>
      </c>
      <c r="P1782" s="363"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363" t="str">
        <f>IF(ISBLANK(INDEX('Policy Characteristics'!K:K,MATCH($C1782,'Policy Characteristics'!$C:$C,0))),"",INDEX('Policy Characteristics'!K:K,MATCH($C1782,'Policy Characteristics'!$C:$C,0)))</f>
        <v>fuels.html#fuel-taxes</v>
      </c>
      <c r="R1782" s="363" t="str">
        <f>IF(ISBLANK(INDEX('Policy Characteristics'!L:L,MATCH($C1782,'Policy Characteristics'!$C:$C,0))),"",INDEX('Policy Characteristics'!L:L,MATCH($C1782,'Policy Characteristics'!$C:$C,0)))</f>
        <v>fuel-taxes.html</v>
      </c>
    </row>
    <row r="1783" spans="1:18" s="363" customFormat="1" ht="19.95" customHeight="1">
      <c r="A1783" s="363" t="str">
        <f>IF(ISBLANK(INDEX('Policy Characteristics'!A:A,MATCH($C1783,'Policy Characteristics'!$C:$C,0))),"",INDEX('Policy Characteristics'!A:A,MATCH($C1783,'Policy Characteristics'!$C:$C,0)))</f>
        <v>Cross-Sector</v>
      </c>
      <c r="B1783" s="375" t="str">
        <f>IF(ISBLANK(INDEX('Policy Characteristics'!B:B,MATCH($C1783,'Policy Characteristics'!$C:$C,0))),"",INDEX('Policy Characteristics'!B:B,MATCH($C1783,'Policy Characteristics'!$C:$C,0)))</f>
        <v>Fuel Taxes or Subsidies</v>
      </c>
      <c r="C1783" s="242" t="str">
        <f t="shared" si="68"/>
        <v>Additional Fuel Tax or Subsidy Rate by Fuel</v>
      </c>
      <c r="D1783" s="356" t="s">
        <v>973</v>
      </c>
      <c r="E1783" s="255" t="s">
        <v>989</v>
      </c>
      <c r="F1783" s="356" t="s">
        <v>974</v>
      </c>
      <c r="G1783" s="255" t="s">
        <v>1016</v>
      </c>
      <c r="H1783" s="18">
        <v>2354</v>
      </c>
      <c r="I1783" s="378" t="s">
        <v>731</v>
      </c>
      <c r="J1783" s="377" t="str">
        <f>IF(ISBLANK(INDEX('Policy Characteristics'!D:D,MATCH($C1783,'Policy Characteristics'!$C:$C,0))),"",INDEX('Policy Characteristics'!D:D,MATCH($C1783,'Policy Characteristics'!$C:$C,0)))</f>
        <v>Fuel Taxes or Subsidies</v>
      </c>
      <c r="K1783" s="363"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63" t="str">
        <f>IF(ISBLANK(INDEX('Policy Characteristics'!I:I,MATCH($C1783,'Policy Characteristics'!$C:$C,0))),"",INDEX('Policy Characteristics'!I:I,MATCH($C1783,'Policy Characteristics'!$C:$C,0)))</f>
        <v>% of BAU price</v>
      </c>
      <c r="P1783" s="363"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363" t="str">
        <f>IF(ISBLANK(INDEX('Policy Characteristics'!K:K,MATCH($C1783,'Policy Characteristics'!$C:$C,0))),"",INDEX('Policy Characteristics'!K:K,MATCH($C1783,'Policy Characteristics'!$C:$C,0)))</f>
        <v>fuels.html#fuel-taxes</v>
      </c>
      <c r="R1783" s="363" t="str">
        <f>IF(ISBLANK(INDEX('Policy Characteristics'!L:L,MATCH($C1783,'Policy Characteristics'!$C:$C,0))),"",INDEX('Policy Characteristics'!L:L,MATCH($C1783,'Policy Characteristics'!$C:$C,0)))</f>
        <v>fuel-taxes.html</v>
      </c>
    </row>
    <row r="1784" spans="1:18" s="363" customFormat="1" ht="19.95" customHeight="1">
      <c r="A1784" s="363" t="str">
        <f>IF(ISBLANK(INDEX('Policy Characteristics'!A:A,MATCH($C1784,'Policy Characteristics'!$C:$C,0))),"",INDEX('Policy Characteristics'!A:A,MATCH($C1784,'Policy Characteristics'!$C:$C,0)))</f>
        <v>Cross-Sector</v>
      </c>
      <c r="B1784" s="375" t="str">
        <f>IF(ISBLANK(INDEX('Policy Characteristics'!B:B,MATCH($C1784,'Policy Characteristics'!$C:$C,0))),"",INDEX('Policy Characteristics'!B:B,MATCH($C1784,'Policy Characteristics'!$C:$C,0)))</f>
        <v>Fuel Taxes or Subsidies</v>
      </c>
      <c r="C1784" s="242" t="str">
        <f t="shared" si="68"/>
        <v>Additional Fuel Tax or Subsidy Rate by Fuel</v>
      </c>
      <c r="D1784" s="356" t="s">
        <v>1005</v>
      </c>
      <c r="E1784" s="255" t="s">
        <v>989</v>
      </c>
      <c r="F1784" s="356" t="s">
        <v>1006</v>
      </c>
      <c r="G1784" s="255" t="s">
        <v>1016</v>
      </c>
      <c r="H1784" s="18">
        <v>2355</v>
      </c>
      <c r="I1784" s="378" t="s">
        <v>741</v>
      </c>
      <c r="J1784" s="377" t="str">
        <f>IF(ISBLANK(INDEX('Policy Characteristics'!D:D,MATCH($C1784,'Policy Characteristics'!$C:$C,0))),"",INDEX('Policy Characteristics'!D:D,MATCH($C1784,'Policy Characteristics'!$C:$C,0)))</f>
        <v>Fuel Taxes or Subsidies</v>
      </c>
      <c r="K1784" s="363"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63" t="str">
        <f>IF(ISBLANK(INDEX('Policy Characteristics'!I:I,MATCH($C1784,'Policy Characteristics'!$C:$C,0))),"",INDEX('Policy Characteristics'!I:I,MATCH($C1784,'Policy Characteristics'!$C:$C,0)))</f>
        <v>% of BAU price</v>
      </c>
      <c r="P1784" s="363"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363" t="str">
        <f>IF(ISBLANK(INDEX('Policy Characteristics'!K:K,MATCH($C1784,'Policy Characteristics'!$C:$C,0))),"",INDEX('Policy Characteristics'!K:K,MATCH($C1784,'Policy Characteristics'!$C:$C,0)))</f>
        <v>fuels.html#fuel-taxes</v>
      </c>
      <c r="R1784" s="363" t="str">
        <f>IF(ISBLANK(INDEX('Policy Characteristics'!L:L,MATCH($C1784,'Policy Characteristics'!$C:$C,0))),"",INDEX('Policy Characteristics'!L:L,MATCH($C1784,'Policy Characteristics'!$C:$C,0)))</f>
        <v>fuel-taxes.html</v>
      </c>
    </row>
    <row r="1785" spans="1:18" s="363" customFormat="1" ht="19.95" customHeight="1">
      <c r="A1785" s="363" t="str">
        <f>IF(ISBLANK(INDEX('Policy Characteristics'!A:A,MATCH($C1785,'Policy Characteristics'!$C:$C,0))),"",INDEX('Policy Characteristics'!A:A,MATCH($C1785,'Policy Characteristics'!$C:$C,0)))</f>
        <v>Cross-Sector</v>
      </c>
      <c r="B1785" s="375" t="str">
        <f>IF(ISBLANK(INDEX('Policy Characteristics'!B:B,MATCH($C1785,'Policy Characteristics'!$C:$C,0))),"",INDEX('Policy Characteristics'!B:B,MATCH($C1785,'Policy Characteristics'!$C:$C,0)))</f>
        <v>Fuel Taxes or Subsidies</v>
      </c>
      <c r="C1785" s="242" t="str">
        <f t="shared" si="68"/>
        <v>Additional Fuel Tax or Subsidy Rate by Fuel</v>
      </c>
      <c r="D1785" s="356" t="s">
        <v>1007</v>
      </c>
      <c r="E1785" s="255" t="s">
        <v>989</v>
      </c>
      <c r="F1785" s="356" t="s">
        <v>1008</v>
      </c>
      <c r="G1785" s="255" t="s">
        <v>1016</v>
      </c>
      <c r="H1785" s="18">
        <v>2356</v>
      </c>
      <c r="I1785" s="378" t="s">
        <v>741</v>
      </c>
      <c r="J1785" s="377" t="str">
        <f>IF(ISBLANK(INDEX('Policy Characteristics'!D:D,MATCH($C1785,'Policy Characteristics'!$C:$C,0))),"",INDEX('Policy Characteristics'!D:D,MATCH($C1785,'Policy Characteristics'!$C:$C,0)))</f>
        <v>Fuel Taxes or Subsidies</v>
      </c>
      <c r="K1785" s="363"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63" t="str">
        <f>IF(ISBLANK(INDEX('Policy Characteristics'!I:I,MATCH($C1785,'Policy Characteristics'!$C:$C,0))),"",INDEX('Policy Characteristics'!I:I,MATCH($C1785,'Policy Characteristics'!$C:$C,0)))</f>
        <v>% of BAU price</v>
      </c>
      <c r="P1785" s="363"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363" t="str">
        <f>IF(ISBLANK(INDEX('Policy Characteristics'!K:K,MATCH($C1785,'Policy Characteristics'!$C:$C,0))),"",INDEX('Policy Characteristics'!K:K,MATCH($C1785,'Policy Characteristics'!$C:$C,0)))</f>
        <v>fuels.html#fuel-taxes</v>
      </c>
      <c r="R1785" s="363" t="str">
        <f>IF(ISBLANK(INDEX('Policy Characteristics'!L:L,MATCH($C1785,'Policy Characteristics'!$C:$C,0))),"",INDEX('Policy Characteristics'!L:L,MATCH($C1785,'Policy Characteristics'!$C:$C,0)))</f>
        <v>fuel-taxes.html</v>
      </c>
    </row>
    <row r="1786" spans="1:18" ht="19.95" customHeight="1">
      <c r="A1786" s="363" t="str">
        <f>IF(ISBLANK(INDEX('Policy Characteristics'!A:A,MATCH($C1786,'Policy Characteristics'!$C:$C,0))),"",INDEX('Policy Characteristics'!A:A,MATCH($C1786,'Policy Characteristics'!$C:$C,0)))</f>
        <v>Cross-Sector</v>
      </c>
      <c r="B1786" s="375" t="str">
        <f>IF(ISBLANK(INDEX('Policy Characteristics'!B:B,MATCH($C1786,'Policy Characteristics'!$C:$C,0))),"",INDEX('Policy Characteristics'!B:B,MATCH($C1786,'Policy Characteristics'!$C:$C,0)))</f>
        <v>Fuel Taxes or Subsidies</v>
      </c>
      <c r="C1786" s="242" t="str">
        <f t="shared" si="68"/>
        <v>Additional Fuel Tax or Subsidy Rate by Fuel</v>
      </c>
      <c r="D1786" s="356" t="s">
        <v>975</v>
      </c>
      <c r="E1786" s="255" t="s">
        <v>989</v>
      </c>
      <c r="F1786" s="356" t="s">
        <v>976</v>
      </c>
      <c r="G1786" s="255" t="s">
        <v>1016</v>
      </c>
      <c r="H1786" s="18">
        <v>2357</v>
      </c>
      <c r="I1786" s="378" t="s">
        <v>741</v>
      </c>
      <c r="J1786" s="377" t="str">
        <f>IF(ISBLANK(INDEX('Policy Characteristics'!D:D,MATCH($C1786,'Policy Characteristics'!$C:$C,0))),"",INDEX('Policy Characteristics'!D:D,MATCH($C1786,'Policy Characteristics'!$C:$C,0)))</f>
        <v>Fuel Taxes or Subsidies</v>
      </c>
      <c r="K1786" s="363"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63" t="str">
        <f>IF(ISBLANK(INDEX('Policy Characteristics'!I:I,MATCH($C1786,'Policy Characteristics'!$C:$C,0))),"",INDEX('Policy Characteristics'!I:I,MATCH($C1786,'Policy Characteristics'!$C:$C,0)))</f>
        <v>% of BAU price</v>
      </c>
      <c r="P1786" s="363"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363" t="str">
        <f>IF(ISBLANK(INDEX('Policy Characteristics'!K:K,MATCH($C1786,'Policy Characteristics'!$C:$C,0))),"",INDEX('Policy Characteristics'!K:K,MATCH($C1786,'Policy Characteristics'!$C:$C,0)))</f>
        <v>fuels.html#fuel-taxes</v>
      </c>
      <c r="R1786" s="363" t="str">
        <f>IF(ISBLANK(INDEX('Policy Characteristics'!L:L,MATCH($C1786,'Policy Characteristics'!$C:$C,0))),"",INDEX('Policy Characteristics'!L:L,MATCH($C1786,'Policy Characteristics'!$C:$C,0)))</f>
        <v>fuel-taxes.html</v>
      </c>
    </row>
    <row r="1787" spans="1:18" ht="19.95" customHeight="1">
      <c r="A1787" s="363" t="str">
        <f>IF(ISBLANK(INDEX('Policy Characteristics'!A:A,MATCH($C1787,'Policy Characteristics'!$C:$C,0))),"",INDEX('Policy Characteristics'!A:A,MATCH($C1787,'Policy Characteristics'!$C:$C,0)))</f>
        <v>Cross-Sector</v>
      </c>
      <c r="B1787" s="375" t="str">
        <f>IF(ISBLANK(INDEX('Policy Characteristics'!B:B,MATCH($C1787,'Policy Characteristics'!$C:$C,0))),"",INDEX('Policy Characteristics'!B:B,MATCH($C1787,'Policy Characteristics'!$C:$C,0)))</f>
        <v>Fuel Taxes or Subsidies</v>
      </c>
      <c r="C1787" s="242" t="str">
        <f t="shared" si="68"/>
        <v>Additional Fuel Tax or Subsidy Rate by Fuel</v>
      </c>
      <c r="D1787" s="356" t="s">
        <v>1009</v>
      </c>
      <c r="E1787" s="255" t="s">
        <v>989</v>
      </c>
      <c r="F1787" s="356" t="s">
        <v>1010</v>
      </c>
      <c r="G1787" s="255" t="s">
        <v>1016</v>
      </c>
      <c r="H1787" s="18">
        <v>2358</v>
      </c>
      <c r="I1787" s="378" t="s">
        <v>741</v>
      </c>
      <c r="J1787" s="377" t="str">
        <f>IF(ISBLANK(INDEX('Policy Characteristics'!D:D,MATCH($C1787,'Policy Characteristics'!$C:$C,0))),"",INDEX('Policy Characteristics'!D:D,MATCH($C1787,'Policy Characteristics'!$C:$C,0)))</f>
        <v>Fuel Taxes or Subsidies</v>
      </c>
      <c r="K1787" s="363"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63" t="str">
        <f>IF(ISBLANK(INDEX('Policy Characteristics'!I:I,MATCH($C1787,'Policy Characteristics'!$C:$C,0))),"",INDEX('Policy Characteristics'!I:I,MATCH($C1787,'Policy Characteristics'!$C:$C,0)))</f>
        <v>% of BAU price</v>
      </c>
      <c r="P1787" s="363"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363" t="str">
        <f>IF(ISBLANK(INDEX('Policy Characteristics'!K:K,MATCH($C1787,'Policy Characteristics'!$C:$C,0))),"",INDEX('Policy Characteristics'!K:K,MATCH($C1787,'Policy Characteristics'!$C:$C,0)))</f>
        <v>fuels.html#fuel-taxes</v>
      </c>
      <c r="R1787" s="363" t="str">
        <f>IF(ISBLANK(INDEX('Policy Characteristics'!L:L,MATCH($C1787,'Policy Characteristics'!$C:$C,0))),"",INDEX('Policy Characteristics'!L:L,MATCH($C1787,'Policy Characteristics'!$C:$C,0)))</f>
        <v>fuel-taxes.html</v>
      </c>
    </row>
    <row r="1788" spans="1:18" ht="19.95" customHeight="1">
      <c r="A1788" s="363" t="str">
        <f>IF(ISBLANK(INDEX('Policy Characteristics'!A:A,MATCH($C1788,'Policy Characteristics'!$C:$C,0))),"",INDEX('Policy Characteristics'!A:A,MATCH($C1788,'Policy Characteristics'!$C:$C,0)))</f>
        <v>Cross-Sector</v>
      </c>
      <c r="B1788" s="375" t="str">
        <f>IF(ISBLANK(INDEX('Policy Characteristics'!B:B,MATCH($C1788,'Policy Characteristics'!$C:$C,0))),"",INDEX('Policy Characteristics'!B:B,MATCH($C1788,'Policy Characteristics'!$C:$C,0)))</f>
        <v>Fuel Taxes or Subsidies</v>
      </c>
      <c r="C1788" s="242" t="str">
        <f t="shared" si="68"/>
        <v>Additional Fuel Tax or Subsidy Rate by Fuel</v>
      </c>
      <c r="D1788" s="356" t="s">
        <v>977</v>
      </c>
      <c r="E1788" s="255" t="s">
        <v>989</v>
      </c>
      <c r="F1788" s="356" t="s">
        <v>822</v>
      </c>
      <c r="G1788" s="255" t="s">
        <v>1016</v>
      </c>
      <c r="H1788" s="18">
        <v>2359</v>
      </c>
      <c r="I1788" s="378" t="s">
        <v>741</v>
      </c>
      <c r="J1788" s="377" t="str">
        <f>IF(ISBLANK(INDEX('Policy Characteristics'!D:D,MATCH($C1788,'Policy Characteristics'!$C:$C,0))),"",INDEX('Policy Characteristics'!D:D,MATCH($C1788,'Policy Characteristics'!$C:$C,0)))</f>
        <v>Fuel Taxes or Subsidies</v>
      </c>
      <c r="K1788" s="363"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63" t="str">
        <f>IF(ISBLANK(INDEX('Policy Characteristics'!I:I,MATCH($C1788,'Policy Characteristics'!$C:$C,0))),"",INDEX('Policy Characteristics'!I:I,MATCH($C1788,'Policy Characteristics'!$C:$C,0)))</f>
        <v>% of BAU price</v>
      </c>
      <c r="P1788" s="363"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363" t="str">
        <f>IF(ISBLANK(INDEX('Policy Characteristics'!K:K,MATCH($C1788,'Policy Characteristics'!$C:$C,0))),"",INDEX('Policy Characteristics'!K:K,MATCH($C1788,'Policy Characteristics'!$C:$C,0)))</f>
        <v>fuels.html#fuel-taxes</v>
      </c>
      <c r="R1788" s="363" t="str">
        <f>IF(ISBLANK(INDEX('Policy Characteristics'!L:L,MATCH($C1788,'Policy Characteristics'!$C:$C,0))),"",INDEX('Policy Characteristics'!L:L,MATCH($C1788,'Policy Characteristics'!$C:$C,0)))</f>
        <v>fuel-taxes.html</v>
      </c>
    </row>
    <row r="1789" spans="1:18" ht="19.95" customHeight="1">
      <c r="A1789" s="363" t="str">
        <f>IF(ISBLANK(INDEX('Policy Characteristics'!A:A,MATCH($C1789,'Policy Characteristics'!$C:$C,0))),"",INDEX('Policy Characteristics'!A:A,MATCH($C1789,'Policy Characteristics'!$C:$C,0)))</f>
        <v>Cross-Sector</v>
      </c>
      <c r="B1789" s="375" t="str">
        <f>IF(ISBLANK(INDEX('Policy Characteristics'!B:B,MATCH($C1789,'Policy Characteristics'!$C:$C,0))),"",INDEX('Policy Characteristics'!B:B,MATCH($C1789,'Policy Characteristics'!$C:$C,0)))</f>
        <v>Fuel Taxes or Subsidies</v>
      </c>
      <c r="C1789" s="242" t="str">
        <f t="shared" si="68"/>
        <v>Additional Fuel Tax or Subsidy Rate by Fuel</v>
      </c>
      <c r="D1789" s="356" t="s">
        <v>978</v>
      </c>
      <c r="E1789" s="255" t="s">
        <v>989</v>
      </c>
      <c r="F1789" s="356" t="s">
        <v>826</v>
      </c>
      <c r="G1789" s="255" t="s">
        <v>1016</v>
      </c>
      <c r="H1789" s="18">
        <v>2360</v>
      </c>
      <c r="I1789" s="378" t="s">
        <v>741</v>
      </c>
      <c r="J1789" s="377" t="str">
        <f>IF(ISBLANK(INDEX('Policy Characteristics'!D:D,MATCH($C1789,'Policy Characteristics'!$C:$C,0))),"",INDEX('Policy Characteristics'!D:D,MATCH($C1789,'Policy Characteristics'!$C:$C,0)))</f>
        <v>Fuel Taxes or Subsidies</v>
      </c>
      <c r="K1789" s="363"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63" t="str">
        <f>IF(ISBLANK(INDEX('Policy Characteristics'!I:I,MATCH($C1789,'Policy Characteristics'!$C:$C,0))),"",INDEX('Policy Characteristics'!I:I,MATCH($C1789,'Policy Characteristics'!$C:$C,0)))</f>
        <v>% of BAU price</v>
      </c>
      <c r="P1789" s="363"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363" t="str">
        <f>IF(ISBLANK(INDEX('Policy Characteristics'!K:K,MATCH($C1789,'Policy Characteristics'!$C:$C,0))),"",INDEX('Policy Characteristics'!K:K,MATCH($C1789,'Policy Characteristics'!$C:$C,0)))</f>
        <v>fuels.html#fuel-taxes</v>
      </c>
      <c r="R1789" s="363" t="str">
        <f>IF(ISBLANK(INDEX('Policy Characteristics'!L:L,MATCH($C1789,'Policy Characteristics'!$C:$C,0))),"",INDEX('Policy Characteristics'!L:L,MATCH($C1789,'Policy Characteristics'!$C:$C,0)))</f>
        <v>fuel-taxes.html</v>
      </c>
    </row>
    <row r="1790" spans="1:18" ht="19.95" customHeight="1">
      <c r="A1790" s="363" t="str">
        <f>IF(ISBLANK(INDEX('Policy Characteristics'!A:A,MATCH($C1790,'Policy Characteristics'!$C:$C,0))),"",INDEX('Policy Characteristics'!A:A,MATCH($C1790,'Policy Characteristics'!$C:$C,0)))</f>
        <v>Cross-Sector</v>
      </c>
      <c r="B1790" s="375" t="str">
        <f>IF(ISBLANK(INDEX('Policy Characteristics'!B:B,MATCH($C1790,'Policy Characteristics'!$C:$C,0))),"",INDEX('Policy Characteristics'!B:B,MATCH($C1790,'Policy Characteristics'!$C:$C,0)))</f>
        <v>Fuel Taxes or Subsidies</v>
      </c>
      <c r="C1790" s="242" t="str">
        <f t="shared" si="68"/>
        <v>Additional Fuel Tax or Subsidy Rate by Fuel</v>
      </c>
      <c r="D1790" s="356" t="s">
        <v>979</v>
      </c>
      <c r="E1790" s="255" t="s">
        <v>989</v>
      </c>
      <c r="F1790" s="356" t="s">
        <v>980</v>
      </c>
      <c r="G1790" s="255" t="s">
        <v>1016</v>
      </c>
      <c r="H1790" s="18">
        <v>2361</v>
      </c>
      <c r="I1790" s="378" t="s">
        <v>741</v>
      </c>
      <c r="J1790" s="377" t="str">
        <f>IF(ISBLANK(INDEX('Policy Characteristics'!D:D,MATCH($C1790,'Policy Characteristics'!$C:$C,0))),"",INDEX('Policy Characteristics'!D:D,MATCH($C1790,'Policy Characteristics'!$C:$C,0)))</f>
        <v>Fuel Taxes or Subsidies</v>
      </c>
      <c r="K1790" s="363"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63" t="str">
        <f>IF(ISBLANK(INDEX('Policy Characteristics'!I:I,MATCH($C1790,'Policy Characteristics'!$C:$C,0))),"",INDEX('Policy Characteristics'!I:I,MATCH($C1790,'Policy Characteristics'!$C:$C,0)))</f>
        <v>% of BAU price</v>
      </c>
      <c r="P1790" s="363"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363" t="str">
        <f>IF(ISBLANK(INDEX('Policy Characteristics'!K:K,MATCH($C1790,'Policy Characteristics'!$C:$C,0))),"",INDEX('Policy Characteristics'!K:K,MATCH($C1790,'Policy Characteristics'!$C:$C,0)))</f>
        <v>fuels.html#fuel-taxes</v>
      </c>
      <c r="R1790" s="363" t="str">
        <f>IF(ISBLANK(INDEX('Policy Characteristics'!L:L,MATCH($C1790,'Policy Characteristics'!$C:$C,0))),"",INDEX('Policy Characteristics'!L:L,MATCH($C1790,'Policy Characteristics'!$C:$C,0)))</f>
        <v>fuel-taxes.html</v>
      </c>
    </row>
    <row r="1791" spans="1:18" ht="19.95" customHeight="1">
      <c r="A1791" s="363" t="str">
        <f>IF(ISBLANK(INDEX('Policy Characteristics'!A:A,MATCH($C1791,'Policy Characteristics'!$C:$C,0))),"",INDEX('Policy Characteristics'!A:A,MATCH($C1791,'Policy Characteristics'!$C:$C,0)))</f>
        <v>Cross-Sector</v>
      </c>
      <c r="B1791" s="375"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6" t="s">
        <v>981</v>
      </c>
      <c r="E1791" s="255" t="s">
        <v>989</v>
      </c>
      <c r="F1791" s="356" t="s">
        <v>982</v>
      </c>
      <c r="G1791" s="255" t="s">
        <v>1016</v>
      </c>
      <c r="H1791" s="18">
        <v>2362</v>
      </c>
      <c r="I1791" s="378" t="s">
        <v>741</v>
      </c>
      <c r="J1791" s="377" t="str">
        <f>IF(ISBLANK(INDEX('Policy Characteristics'!D:D,MATCH($C1791,'Policy Characteristics'!$C:$C,0))),"",INDEX('Policy Characteristics'!D:D,MATCH($C1791,'Policy Characteristics'!$C:$C,0)))</f>
        <v>Fuel Taxes or Subsidies</v>
      </c>
      <c r="K1791" s="363"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63" t="str">
        <f>IF(ISBLANK(INDEX('Policy Characteristics'!I:I,MATCH($C1791,'Policy Characteristics'!$C:$C,0))),"",INDEX('Policy Characteristics'!I:I,MATCH($C1791,'Policy Characteristics'!$C:$C,0)))</f>
        <v>% of BAU price</v>
      </c>
      <c r="P1791" s="363"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363" t="str">
        <f>IF(ISBLANK(INDEX('Policy Characteristics'!K:K,MATCH($C1791,'Policy Characteristics'!$C:$C,0))),"",INDEX('Policy Characteristics'!K:K,MATCH($C1791,'Policy Characteristics'!$C:$C,0)))</f>
        <v>fuels.html#fuel-taxes</v>
      </c>
      <c r="R1791" s="363" t="str">
        <f>IF(ISBLANK(INDEX('Policy Characteristics'!L:L,MATCH($C1791,'Policy Characteristics'!$C:$C,0))),"",INDEX('Policy Characteristics'!L:L,MATCH($C1791,'Policy Characteristics'!$C:$C,0)))</f>
        <v>fuel-taxes.html</v>
      </c>
    </row>
    <row r="1792" spans="1:18" ht="19.95" customHeight="1">
      <c r="A1792" s="363" t="str">
        <f>IF(ISBLANK(INDEX('Policy Characteristics'!A:A,MATCH($C1792,'Policy Characteristics'!$C:$C,0))),"",INDEX('Policy Characteristics'!A:A,MATCH($C1792,'Policy Characteristics'!$C:$C,0)))</f>
        <v>Cross-Sector</v>
      </c>
      <c r="B1792" s="375" t="str">
        <f>IF(ISBLANK(INDEX('Policy Characteristics'!B:B,MATCH($C1792,'Policy Characteristics'!$C:$C,0))),"",INDEX('Policy Characteristics'!B:B,MATCH($C1792,'Policy Characteristics'!$C:$C,0)))</f>
        <v>Fuel Taxes or Subsidies</v>
      </c>
      <c r="C1792" s="242" t="str">
        <f t="shared" si="69"/>
        <v>Additional Fuel Tax or Subsidy Rate by Fuel</v>
      </c>
      <c r="D1792" s="356" t="s">
        <v>1012</v>
      </c>
      <c r="E1792" s="255" t="s">
        <v>989</v>
      </c>
      <c r="F1792" s="356" t="s">
        <v>830</v>
      </c>
      <c r="G1792" s="255" t="s">
        <v>1016</v>
      </c>
      <c r="H1792" s="18">
        <v>2363</v>
      </c>
      <c r="I1792" s="378" t="s">
        <v>741</v>
      </c>
      <c r="J1792" s="377" t="str">
        <f>IF(ISBLANK(INDEX('Policy Characteristics'!D:D,MATCH($C1792,'Policy Characteristics'!$C:$C,0))),"",INDEX('Policy Characteristics'!D:D,MATCH($C1792,'Policy Characteristics'!$C:$C,0)))</f>
        <v>Fuel Taxes or Subsidies</v>
      </c>
      <c r="K1792" s="363"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63" t="str">
        <f>IF(ISBLANK(INDEX('Policy Characteristics'!I:I,MATCH($C1792,'Policy Characteristics'!$C:$C,0))),"",INDEX('Policy Characteristics'!I:I,MATCH($C1792,'Policy Characteristics'!$C:$C,0)))</f>
        <v>% of BAU price</v>
      </c>
      <c r="P1792" s="363"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363" t="str">
        <f>IF(ISBLANK(INDEX('Policy Characteristics'!K:K,MATCH($C1792,'Policy Characteristics'!$C:$C,0))),"",INDEX('Policy Characteristics'!K:K,MATCH($C1792,'Policy Characteristics'!$C:$C,0)))</f>
        <v>fuels.html#fuel-taxes</v>
      </c>
      <c r="R1792" s="363" t="str">
        <f>IF(ISBLANK(INDEX('Policy Characteristics'!L:L,MATCH($C1792,'Policy Characteristics'!$C:$C,0))),"",INDEX('Policy Characteristics'!L:L,MATCH($C1792,'Policy Characteristics'!$C:$C,0)))</f>
        <v>fuel-taxes.html</v>
      </c>
    </row>
    <row r="1793" spans="1:18" ht="19.95" customHeight="1">
      <c r="A1793" s="363" t="str">
        <f>IF(ISBLANK(INDEX('Policy Characteristics'!A:A,MATCH($C1793,'Policy Characteristics'!$C:$C,0))),"",INDEX('Policy Characteristics'!A:A,MATCH($C1793,'Policy Characteristics'!$C:$C,0)))</f>
        <v>Cross-Sector</v>
      </c>
      <c r="B1793" s="375" t="str">
        <f>IF(ISBLANK(INDEX('Policy Characteristics'!B:B,MATCH($C1793,'Policy Characteristics'!$C:$C,0))),"",INDEX('Policy Characteristics'!B:B,MATCH($C1793,'Policy Characteristics'!$C:$C,0)))</f>
        <v>Fuel Taxes or Subsidies</v>
      </c>
      <c r="C1793" s="242" t="str">
        <f t="shared" si="69"/>
        <v>Additional Fuel Tax or Subsidy Rate by Fuel</v>
      </c>
      <c r="D1793" s="356" t="s">
        <v>1013</v>
      </c>
      <c r="E1793" s="255" t="s">
        <v>989</v>
      </c>
      <c r="F1793" s="356" t="s">
        <v>1014</v>
      </c>
      <c r="G1793" s="255" t="s">
        <v>1016</v>
      </c>
      <c r="H1793" s="18">
        <v>2364</v>
      </c>
      <c r="I1793" s="378" t="s">
        <v>741</v>
      </c>
      <c r="J1793" s="377" t="str">
        <f>IF(ISBLANK(INDEX('Policy Characteristics'!D:D,MATCH($C1793,'Policy Characteristics'!$C:$C,0))),"",INDEX('Policy Characteristics'!D:D,MATCH($C1793,'Policy Characteristics'!$C:$C,0)))</f>
        <v>Fuel Taxes or Subsidies</v>
      </c>
      <c r="K1793" s="363"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63" t="str">
        <f>IF(ISBLANK(INDEX('Policy Characteristics'!I:I,MATCH($C1793,'Policy Characteristics'!$C:$C,0))),"",INDEX('Policy Characteristics'!I:I,MATCH($C1793,'Policy Characteristics'!$C:$C,0)))</f>
        <v>% of BAU price</v>
      </c>
      <c r="P1793" s="363"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363" t="str">
        <f>IF(ISBLANK(INDEX('Policy Characteristics'!K:K,MATCH($C1793,'Policy Characteristics'!$C:$C,0))),"",INDEX('Policy Characteristics'!K:K,MATCH($C1793,'Policy Characteristics'!$C:$C,0)))</f>
        <v>fuels.html#fuel-taxes</v>
      </c>
      <c r="R1793" s="363" t="str">
        <f>IF(ISBLANK(INDEX('Policy Characteristics'!L:L,MATCH($C1793,'Policy Characteristics'!$C:$C,0))),"",INDEX('Policy Characteristics'!L:L,MATCH($C1793,'Policy Characteristics'!$C:$C,0)))</f>
        <v>fuel-taxes.html</v>
      </c>
    </row>
    <row r="1794" spans="1:18" s="363" customFormat="1" ht="19.95" customHeight="1">
      <c r="A1794" s="363" t="str">
        <f>IF(ISBLANK(INDEX('Policy Characteristics'!A:A,MATCH($C1794,'Policy Characteristics'!$C:$C,0))),"",INDEX('Policy Characteristics'!A:A,MATCH($C1794,'Policy Characteristics'!$C:$C,0)))</f>
        <v>Cross-Sector</v>
      </c>
      <c r="B1794" s="375" t="str">
        <f>IF(ISBLANK(INDEX('Policy Characteristics'!B:B,MATCH($C1794,'Policy Characteristics'!$C:$C,0))),"",INDEX('Policy Characteristics'!B:B,MATCH($C1794,'Policy Characteristics'!$C:$C,0)))</f>
        <v>Fuel Taxes or Subsidies</v>
      </c>
      <c r="C1794" s="242" t="str">
        <f t="shared" si="69"/>
        <v>Additional Fuel Tax or Subsidy Rate by Fuel</v>
      </c>
      <c r="D1794" s="255" t="s">
        <v>995</v>
      </c>
      <c r="E1794" s="255" t="s">
        <v>991</v>
      </c>
      <c r="F1794" s="255" t="s">
        <v>996</v>
      </c>
      <c r="G1794" s="255" t="s">
        <v>374</v>
      </c>
      <c r="H1794" s="18">
        <v>2365</v>
      </c>
      <c r="I1794" s="376" t="s">
        <v>731</v>
      </c>
      <c r="J1794" s="377" t="str">
        <f>IF(ISBLANK(INDEX('Policy Characteristics'!D:D,MATCH($C1794,'Policy Characteristics'!$C:$C,0))),"",INDEX('Policy Characteristics'!D:D,MATCH($C1794,'Policy Characteristics'!$C:$C,0)))</f>
        <v>Fuel Taxes or Subsidies</v>
      </c>
      <c r="K1794" s="363"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63" t="str">
        <f>IF(ISBLANK(INDEX('Policy Characteristics'!I:I,MATCH($C1794,'Policy Characteristics'!$C:$C,0))),"",INDEX('Policy Characteristics'!I:I,MATCH($C1794,'Policy Characteristics'!$C:$C,0)))</f>
        <v>% of BAU price</v>
      </c>
      <c r="P1794" s="363"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363" t="str">
        <f>IF(ISBLANK(INDEX('Policy Characteristics'!K:K,MATCH($C1794,'Policy Characteristics'!$C:$C,0))),"",INDEX('Policy Characteristics'!K:K,MATCH($C1794,'Policy Characteristics'!$C:$C,0)))</f>
        <v>fuels.html#fuel-taxes</v>
      </c>
      <c r="R1794" s="363" t="str">
        <f>IF(ISBLANK(INDEX('Policy Characteristics'!L:L,MATCH($C1794,'Policy Characteristics'!$C:$C,0))),"",INDEX('Policy Characteristics'!L:L,MATCH($C1794,'Policy Characteristics'!$C:$C,0)))</f>
        <v>fuel-taxes.html</v>
      </c>
    </row>
    <row r="1795" spans="1:18" s="363" customFormat="1" ht="19.95" customHeight="1">
      <c r="A1795" s="363" t="str">
        <f>IF(ISBLANK(INDEX('Policy Characteristics'!A:A,MATCH($C1795,'Policy Characteristics'!$C:$C,0))),"",INDEX('Policy Characteristics'!A:A,MATCH($C1795,'Policy Characteristics'!$C:$C,0)))</f>
        <v>Cross-Sector</v>
      </c>
      <c r="B1795" s="375" t="str">
        <f>IF(ISBLANK(INDEX('Policy Characteristics'!B:B,MATCH($C1795,'Policy Characteristics'!$C:$C,0))),"",INDEX('Policy Characteristics'!B:B,MATCH($C1795,'Policy Characteristics'!$C:$C,0)))</f>
        <v>Fuel Taxes or Subsidies</v>
      </c>
      <c r="C1795" s="242" t="str">
        <f t="shared" si="69"/>
        <v>Additional Fuel Tax or Subsidy Rate by Fuel</v>
      </c>
      <c r="D1795" s="356" t="s">
        <v>968</v>
      </c>
      <c r="E1795" s="255" t="s">
        <v>991</v>
      </c>
      <c r="F1795" s="356" t="s">
        <v>798</v>
      </c>
      <c r="G1795" s="255" t="s">
        <v>374</v>
      </c>
      <c r="H1795" s="18">
        <v>2366</v>
      </c>
      <c r="I1795" s="378" t="s">
        <v>731</v>
      </c>
      <c r="J1795" s="377" t="str">
        <f>IF(ISBLANK(INDEX('Policy Characteristics'!D:D,MATCH($C1795,'Policy Characteristics'!$C:$C,0))),"",INDEX('Policy Characteristics'!D:D,MATCH($C1795,'Policy Characteristics'!$C:$C,0)))</f>
        <v>Fuel Taxes or Subsidies</v>
      </c>
      <c r="K1795" s="363"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63" t="str">
        <f>IF(ISBLANK(INDEX('Policy Characteristics'!I:I,MATCH($C1795,'Policy Characteristics'!$C:$C,0))),"",INDEX('Policy Characteristics'!I:I,MATCH($C1795,'Policy Characteristics'!$C:$C,0)))</f>
        <v>% of BAU price</v>
      </c>
      <c r="P1795" s="363"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363" t="str">
        <f>IF(ISBLANK(INDEX('Policy Characteristics'!K:K,MATCH($C1795,'Policy Characteristics'!$C:$C,0))),"",INDEX('Policy Characteristics'!K:K,MATCH($C1795,'Policy Characteristics'!$C:$C,0)))</f>
        <v>fuels.html#fuel-taxes</v>
      </c>
      <c r="R1795" s="363" t="str">
        <f>IF(ISBLANK(INDEX('Policy Characteristics'!L:L,MATCH($C1795,'Policy Characteristics'!$C:$C,0))),"",INDEX('Policy Characteristics'!L:L,MATCH($C1795,'Policy Characteristics'!$C:$C,0)))</f>
        <v>fuel-taxes.html</v>
      </c>
    </row>
    <row r="1796" spans="1:18" s="363" customFormat="1" ht="19.95" customHeight="1">
      <c r="A1796" s="363" t="str">
        <f>IF(ISBLANK(INDEX('Policy Characteristics'!A:A,MATCH($C1796,'Policy Characteristics'!$C:$C,0))),"",INDEX('Policy Characteristics'!A:A,MATCH($C1796,'Policy Characteristics'!$C:$C,0)))</f>
        <v>Cross-Sector</v>
      </c>
      <c r="B1796" s="375" t="str">
        <f>IF(ISBLANK(INDEX('Policy Characteristics'!B:B,MATCH($C1796,'Policy Characteristics'!$C:$C,0))),"",INDEX('Policy Characteristics'!B:B,MATCH($C1796,'Policy Characteristics'!$C:$C,0)))</f>
        <v>Fuel Taxes or Subsidies</v>
      </c>
      <c r="C1796" s="242" t="str">
        <f t="shared" si="69"/>
        <v>Additional Fuel Tax or Subsidy Rate by Fuel</v>
      </c>
      <c r="D1796" s="356" t="s">
        <v>969</v>
      </c>
      <c r="E1796" s="255" t="s">
        <v>991</v>
      </c>
      <c r="F1796" s="356" t="s">
        <v>970</v>
      </c>
      <c r="G1796" s="255" t="s">
        <v>374</v>
      </c>
      <c r="H1796" s="18">
        <v>2367</v>
      </c>
      <c r="I1796" s="378" t="s">
        <v>731</v>
      </c>
      <c r="J1796" s="377" t="str">
        <f>IF(ISBLANK(INDEX('Policy Characteristics'!D:D,MATCH($C1796,'Policy Characteristics'!$C:$C,0))),"",INDEX('Policy Characteristics'!D:D,MATCH($C1796,'Policy Characteristics'!$C:$C,0)))</f>
        <v>Fuel Taxes or Subsidies</v>
      </c>
      <c r="K1796" s="363"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63" t="str">
        <f>IF(ISBLANK(INDEX('Policy Characteristics'!I:I,MATCH($C1796,'Policy Characteristics'!$C:$C,0))),"",INDEX('Policy Characteristics'!I:I,MATCH($C1796,'Policy Characteristics'!$C:$C,0)))</f>
        <v>% of BAU price</v>
      </c>
      <c r="P1796" s="363"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363" t="str">
        <f>IF(ISBLANK(INDEX('Policy Characteristics'!K:K,MATCH($C1796,'Policy Characteristics'!$C:$C,0))),"",INDEX('Policy Characteristics'!K:K,MATCH($C1796,'Policy Characteristics'!$C:$C,0)))</f>
        <v>fuels.html#fuel-taxes</v>
      </c>
      <c r="R1796" s="363" t="str">
        <f>IF(ISBLANK(INDEX('Policy Characteristics'!L:L,MATCH($C1796,'Policy Characteristics'!$C:$C,0))),"",INDEX('Policy Characteristics'!L:L,MATCH($C1796,'Policy Characteristics'!$C:$C,0)))</f>
        <v>fuel-taxes.html</v>
      </c>
    </row>
    <row r="1797" spans="1:18" s="363" customFormat="1" ht="19.95" customHeight="1">
      <c r="A1797" s="363" t="str">
        <f>IF(ISBLANK(INDEX('Policy Characteristics'!A:A,MATCH($C1797,'Policy Characteristics'!$C:$C,0))),"",INDEX('Policy Characteristics'!A:A,MATCH($C1797,'Policy Characteristics'!$C:$C,0)))</f>
        <v>Cross-Sector</v>
      </c>
      <c r="B1797" s="375" t="str">
        <f>IF(ISBLANK(INDEX('Policy Characteristics'!B:B,MATCH($C1797,'Policy Characteristics'!$C:$C,0))),"",INDEX('Policy Characteristics'!B:B,MATCH($C1797,'Policy Characteristics'!$C:$C,0)))</f>
        <v>Fuel Taxes or Subsidies</v>
      </c>
      <c r="C1797" s="242" t="str">
        <f t="shared" si="69"/>
        <v>Additional Fuel Tax or Subsidy Rate by Fuel</v>
      </c>
      <c r="D1797" s="356" t="s">
        <v>997</v>
      </c>
      <c r="E1797" s="255" t="s">
        <v>991</v>
      </c>
      <c r="F1797" s="356" t="s">
        <v>998</v>
      </c>
      <c r="G1797" s="255" t="s">
        <v>374</v>
      </c>
      <c r="H1797" s="18">
        <v>2368</v>
      </c>
      <c r="I1797" s="378" t="s">
        <v>741</v>
      </c>
      <c r="J1797" s="377" t="str">
        <f>IF(ISBLANK(INDEX('Policy Characteristics'!D:D,MATCH($C1797,'Policy Characteristics'!$C:$C,0))),"",INDEX('Policy Characteristics'!D:D,MATCH($C1797,'Policy Characteristics'!$C:$C,0)))</f>
        <v>Fuel Taxes or Subsidies</v>
      </c>
      <c r="K1797" s="363"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63" t="str">
        <f>IF(ISBLANK(INDEX('Policy Characteristics'!I:I,MATCH($C1797,'Policy Characteristics'!$C:$C,0))),"",INDEX('Policy Characteristics'!I:I,MATCH($C1797,'Policy Characteristics'!$C:$C,0)))</f>
        <v>% of BAU price</v>
      </c>
      <c r="P1797" s="363"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363" t="str">
        <f>IF(ISBLANK(INDEX('Policy Characteristics'!K:K,MATCH($C1797,'Policy Characteristics'!$C:$C,0))),"",INDEX('Policy Characteristics'!K:K,MATCH($C1797,'Policy Characteristics'!$C:$C,0)))</f>
        <v>fuels.html#fuel-taxes</v>
      </c>
      <c r="R1797" s="363" t="str">
        <f>IF(ISBLANK(INDEX('Policy Characteristics'!L:L,MATCH($C1797,'Policy Characteristics'!$C:$C,0))),"",INDEX('Policy Characteristics'!L:L,MATCH($C1797,'Policy Characteristics'!$C:$C,0)))</f>
        <v>fuel-taxes.html</v>
      </c>
    </row>
    <row r="1798" spans="1:18" s="363" customFormat="1" ht="19.95" customHeight="1">
      <c r="A1798" s="363" t="str">
        <f>IF(ISBLANK(INDEX('Policy Characteristics'!A:A,MATCH($C1798,'Policy Characteristics'!$C:$C,0))),"",INDEX('Policy Characteristics'!A:A,MATCH($C1798,'Policy Characteristics'!$C:$C,0)))</f>
        <v>Cross-Sector</v>
      </c>
      <c r="B1798" s="375" t="str">
        <f>IF(ISBLANK(INDEX('Policy Characteristics'!B:B,MATCH($C1798,'Policy Characteristics'!$C:$C,0))),"",INDEX('Policy Characteristics'!B:B,MATCH($C1798,'Policy Characteristics'!$C:$C,0)))</f>
        <v>Fuel Taxes or Subsidies</v>
      </c>
      <c r="C1798" s="242" t="str">
        <f t="shared" si="69"/>
        <v>Additional Fuel Tax or Subsidy Rate by Fuel</v>
      </c>
      <c r="D1798" s="356" t="s">
        <v>1004</v>
      </c>
      <c r="E1798" s="255" t="s">
        <v>991</v>
      </c>
      <c r="F1798" s="356" t="s">
        <v>814</v>
      </c>
      <c r="G1798" s="255" t="s">
        <v>374</v>
      </c>
      <c r="H1798" s="18">
        <v>2369</v>
      </c>
      <c r="I1798" s="378" t="s">
        <v>741</v>
      </c>
      <c r="J1798" s="377" t="str">
        <f>IF(ISBLANK(INDEX('Policy Characteristics'!D:D,MATCH($C1798,'Policy Characteristics'!$C:$C,0))),"",INDEX('Policy Characteristics'!D:D,MATCH($C1798,'Policy Characteristics'!$C:$C,0)))</f>
        <v>Fuel Taxes or Subsidies</v>
      </c>
      <c r="K1798" s="363"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63" t="str">
        <f>IF(ISBLANK(INDEX('Policy Characteristics'!I:I,MATCH($C1798,'Policy Characteristics'!$C:$C,0))),"",INDEX('Policy Characteristics'!I:I,MATCH($C1798,'Policy Characteristics'!$C:$C,0)))</f>
        <v>% of BAU price</v>
      </c>
      <c r="P1798" s="363"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363" t="str">
        <f>IF(ISBLANK(INDEX('Policy Characteristics'!K:K,MATCH($C1798,'Policy Characteristics'!$C:$C,0))),"",INDEX('Policy Characteristics'!K:K,MATCH($C1798,'Policy Characteristics'!$C:$C,0)))</f>
        <v>fuels.html#fuel-taxes</v>
      </c>
      <c r="R1798" s="363" t="str">
        <f>IF(ISBLANK(INDEX('Policy Characteristics'!L:L,MATCH($C1798,'Policy Characteristics'!$C:$C,0))),"",INDEX('Policy Characteristics'!L:L,MATCH($C1798,'Policy Characteristics'!$C:$C,0)))</f>
        <v>fuel-taxes.html</v>
      </c>
    </row>
    <row r="1799" spans="1:18" s="363" customFormat="1" ht="19.95" customHeight="1">
      <c r="A1799" s="363" t="str">
        <f>IF(ISBLANK(INDEX('Policy Characteristics'!A:A,MATCH($C1799,'Policy Characteristics'!$C:$C,0))),"",INDEX('Policy Characteristics'!A:A,MATCH($C1799,'Policy Characteristics'!$C:$C,0)))</f>
        <v>Cross-Sector</v>
      </c>
      <c r="B1799" s="375" t="str">
        <f>IF(ISBLANK(INDEX('Policy Characteristics'!B:B,MATCH($C1799,'Policy Characteristics'!$C:$C,0))),"",INDEX('Policy Characteristics'!B:B,MATCH($C1799,'Policy Characteristics'!$C:$C,0)))</f>
        <v>Fuel Taxes or Subsidies</v>
      </c>
      <c r="C1799" s="242" t="str">
        <f t="shared" si="69"/>
        <v>Additional Fuel Tax or Subsidy Rate by Fuel</v>
      </c>
      <c r="D1799" s="356" t="s">
        <v>971</v>
      </c>
      <c r="E1799" s="255" t="s">
        <v>991</v>
      </c>
      <c r="F1799" s="356" t="s">
        <v>972</v>
      </c>
      <c r="G1799" s="255" t="s">
        <v>374</v>
      </c>
      <c r="H1799" s="18">
        <v>2370</v>
      </c>
      <c r="I1799" s="378" t="s">
        <v>741</v>
      </c>
      <c r="J1799" s="377" t="str">
        <f>IF(ISBLANK(INDEX('Policy Characteristics'!D:D,MATCH($C1799,'Policy Characteristics'!$C:$C,0))),"",INDEX('Policy Characteristics'!D:D,MATCH($C1799,'Policy Characteristics'!$C:$C,0)))</f>
        <v>Fuel Taxes or Subsidies</v>
      </c>
      <c r="K1799" s="363"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63" t="str">
        <f>IF(ISBLANK(INDEX('Policy Characteristics'!I:I,MATCH($C1799,'Policy Characteristics'!$C:$C,0))),"",INDEX('Policy Characteristics'!I:I,MATCH($C1799,'Policy Characteristics'!$C:$C,0)))</f>
        <v>% of BAU price</v>
      </c>
      <c r="P1799" s="363"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363" t="str">
        <f>IF(ISBLANK(INDEX('Policy Characteristics'!K:K,MATCH($C1799,'Policy Characteristics'!$C:$C,0))),"",INDEX('Policy Characteristics'!K:K,MATCH($C1799,'Policy Characteristics'!$C:$C,0)))</f>
        <v>fuels.html#fuel-taxes</v>
      </c>
      <c r="R1799" s="363" t="str">
        <f>IF(ISBLANK(INDEX('Policy Characteristics'!L:L,MATCH($C1799,'Policy Characteristics'!$C:$C,0))),"",INDEX('Policy Characteristics'!L:L,MATCH($C1799,'Policy Characteristics'!$C:$C,0)))</f>
        <v>fuel-taxes.html</v>
      </c>
    </row>
    <row r="1800" spans="1:18" s="363" customFormat="1" ht="19.95" customHeight="1">
      <c r="A1800" s="363" t="str">
        <f>IF(ISBLANK(INDEX('Policy Characteristics'!A:A,MATCH($C1800,'Policy Characteristics'!$C:$C,0))),"",INDEX('Policy Characteristics'!A:A,MATCH($C1800,'Policy Characteristics'!$C:$C,0)))</f>
        <v>Cross-Sector</v>
      </c>
      <c r="B1800" s="375" t="str">
        <f>IF(ISBLANK(INDEX('Policy Characteristics'!B:B,MATCH($C1800,'Policy Characteristics'!$C:$C,0))),"",INDEX('Policy Characteristics'!B:B,MATCH($C1800,'Policy Characteristics'!$C:$C,0)))</f>
        <v>Fuel Taxes or Subsidies</v>
      </c>
      <c r="C1800" s="242" t="str">
        <f t="shared" si="69"/>
        <v>Additional Fuel Tax or Subsidy Rate by Fuel</v>
      </c>
      <c r="D1800" s="356" t="s">
        <v>973</v>
      </c>
      <c r="E1800" s="255" t="s">
        <v>991</v>
      </c>
      <c r="F1800" s="356" t="s">
        <v>974</v>
      </c>
      <c r="G1800" s="255" t="s">
        <v>374</v>
      </c>
      <c r="H1800" s="18">
        <v>2371</v>
      </c>
      <c r="I1800" s="378" t="s">
        <v>731</v>
      </c>
      <c r="J1800" s="377" t="str">
        <f>IF(ISBLANK(INDEX('Policy Characteristics'!D:D,MATCH($C1800,'Policy Characteristics'!$C:$C,0))),"",INDEX('Policy Characteristics'!D:D,MATCH($C1800,'Policy Characteristics'!$C:$C,0)))</f>
        <v>Fuel Taxes or Subsidies</v>
      </c>
      <c r="K1800" s="363"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63" t="str">
        <f>IF(ISBLANK(INDEX('Policy Characteristics'!I:I,MATCH($C1800,'Policy Characteristics'!$C:$C,0))),"",INDEX('Policy Characteristics'!I:I,MATCH($C1800,'Policy Characteristics'!$C:$C,0)))</f>
        <v>% of BAU price</v>
      </c>
      <c r="P1800" s="363"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363" t="str">
        <f>IF(ISBLANK(INDEX('Policy Characteristics'!K:K,MATCH($C1800,'Policy Characteristics'!$C:$C,0))),"",INDEX('Policy Characteristics'!K:K,MATCH($C1800,'Policy Characteristics'!$C:$C,0)))</f>
        <v>fuels.html#fuel-taxes</v>
      </c>
      <c r="R1800" s="363" t="str">
        <f>IF(ISBLANK(INDEX('Policy Characteristics'!L:L,MATCH($C1800,'Policy Characteristics'!$C:$C,0))),"",INDEX('Policy Characteristics'!L:L,MATCH($C1800,'Policy Characteristics'!$C:$C,0)))</f>
        <v>fuel-taxes.html</v>
      </c>
    </row>
    <row r="1801" spans="1:18" s="363" customFormat="1" ht="19.95" customHeight="1">
      <c r="A1801" s="363" t="str">
        <f>IF(ISBLANK(INDEX('Policy Characteristics'!A:A,MATCH($C1801,'Policy Characteristics'!$C:$C,0))),"",INDEX('Policy Characteristics'!A:A,MATCH($C1801,'Policy Characteristics'!$C:$C,0)))</f>
        <v>Cross-Sector</v>
      </c>
      <c r="B1801" s="375" t="str">
        <f>IF(ISBLANK(INDEX('Policy Characteristics'!B:B,MATCH($C1801,'Policy Characteristics'!$C:$C,0))),"",INDEX('Policy Characteristics'!B:B,MATCH($C1801,'Policy Characteristics'!$C:$C,0)))</f>
        <v>Fuel Taxes or Subsidies</v>
      </c>
      <c r="C1801" s="242" t="str">
        <f t="shared" si="69"/>
        <v>Additional Fuel Tax or Subsidy Rate by Fuel</v>
      </c>
      <c r="D1801" s="356" t="s">
        <v>1005</v>
      </c>
      <c r="E1801" s="255" t="s">
        <v>991</v>
      </c>
      <c r="F1801" s="356" t="s">
        <v>1006</v>
      </c>
      <c r="G1801" s="255" t="s">
        <v>374</v>
      </c>
      <c r="H1801" s="18">
        <v>2372</v>
      </c>
      <c r="I1801" s="378" t="s">
        <v>741</v>
      </c>
      <c r="J1801" s="377" t="str">
        <f>IF(ISBLANK(INDEX('Policy Characteristics'!D:D,MATCH($C1801,'Policy Characteristics'!$C:$C,0))),"",INDEX('Policy Characteristics'!D:D,MATCH($C1801,'Policy Characteristics'!$C:$C,0)))</f>
        <v>Fuel Taxes or Subsidies</v>
      </c>
      <c r="K1801" s="363"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63" t="str">
        <f>IF(ISBLANK(INDEX('Policy Characteristics'!I:I,MATCH($C1801,'Policy Characteristics'!$C:$C,0))),"",INDEX('Policy Characteristics'!I:I,MATCH($C1801,'Policy Characteristics'!$C:$C,0)))</f>
        <v>% of BAU price</v>
      </c>
      <c r="P1801" s="363"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363" t="str">
        <f>IF(ISBLANK(INDEX('Policy Characteristics'!K:K,MATCH($C1801,'Policy Characteristics'!$C:$C,0))),"",INDEX('Policy Characteristics'!K:K,MATCH($C1801,'Policy Characteristics'!$C:$C,0)))</f>
        <v>fuels.html#fuel-taxes</v>
      </c>
      <c r="R1801" s="363" t="str">
        <f>IF(ISBLANK(INDEX('Policy Characteristics'!L:L,MATCH($C1801,'Policy Characteristics'!$C:$C,0))),"",INDEX('Policy Characteristics'!L:L,MATCH($C1801,'Policy Characteristics'!$C:$C,0)))</f>
        <v>fuel-taxes.html</v>
      </c>
    </row>
    <row r="1802" spans="1:18" s="363" customFormat="1" ht="19.95" customHeight="1">
      <c r="A1802" s="363" t="str">
        <f>IF(ISBLANK(INDEX('Policy Characteristics'!A:A,MATCH($C1802,'Policy Characteristics'!$C:$C,0))),"",INDEX('Policy Characteristics'!A:A,MATCH($C1802,'Policy Characteristics'!$C:$C,0)))</f>
        <v>Cross-Sector</v>
      </c>
      <c r="B1802" s="375" t="str">
        <f>IF(ISBLANK(INDEX('Policy Characteristics'!B:B,MATCH($C1802,'Policy Characteristics'!$C:$C,0))),"",INDEX('Policy Characteristics'!B:B,MATCH($C1802,'Policy Characteristics'!$C:$C,0)))</f>
        <v>Fuel Taxes or Subsidies</v>
      </c>
      <c r="C1802" s="242" t="str">
        <f t="shared" si="69"/>
        <v>Additional Fuel Tax or Subsidy Rate by Fuel</v>
      </c>
      <c r="D1802" s="356" t="s">
        <v>1007</v>
      </c>
      <c r="E1802" s="255" t="s">
        <v>991</v>
      </c>
      <c r="F1802" s="356" t="s">
        <v>1008</v>
      </c>
      <c r="G1802" s="255" t="s">
        <v>374</v>
      </c>
      <c r="H1802" s="18">
        <v>2373</v>
      </c>
      <c r="I1802" s="378" t="s">
        <v>741</v>
      </c>
      <c r="J1802" s="377" t="str">
        <f>IF(ISBLANK(INDEX('Policy Characteristics'!D:D,MATCH($C1802,'Policy Characteristics'!$C:$C,0))),"",INDEX('Policy Characteristics'!D:D,MATCH($C1802,'Policy Characteristics'!$C:$C,0)))</f>
        <v>Fuel Taxes or Subsidies</v>
      </c>
      <c r="K1802" s="363"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63" t="str">
        <f>IF(ISBLANK(INDEX('Policy Characteristics'!I:I,MATCH($C1802,'Policy Characteristics'!$C:$C,0))),"",INDEX('Policy Characteristics'!I:I,MATCH($C1802,'Policy Characteristics'!$C:$C,0)))</f>
        <v>% of BAU price</v>
      </c>
      <c r="P1802" s="363"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363" t="str">
        <f>IF(ISBLANK(INDEX('Policy Characteristics'!K:K,MATCH($C1802,'Policy Characteristics'!$C:$C,0))),"",INDEX('Policy Characteristics'!K:K,MATCH($C1802,'Policy Characteristics'!$C:$C,0)))</f>
        <v>fuels.html#fuel-taxes</v>
      </c>
      <c r="R1802" s="363" t="str">
        <f>IF(ISBLANK(INDEX('Policy Characteristics'!L:L,MATCH($C1802,'Policy Characteristics'!$C:$C,0))),"",INDEX('Policy Characteristics'!L:L,MATCH($C1802,'Policy Characteristics'!$C:$C,0)))</f>
        <v>fuel-taxes.html</v>
      </c>
    </row>
    <row r="1803" spans="1:18" ht="19.95" customHeight="1">
      <c r="A1803" s="363" t="str">
        <f>IF(ISBLANK(INDEX('Policy Characteristics'!A:A,MATCH($C1803,'Policy Characteristics'!$C:$C,0))),"",INDEX('Policy Characteristics'!A:A,MATCH($C1803,'Policy Characteristics'!$C:$C,0)))</f>
        <v>Cross-Sector</v>
      </c>
      <c r="B1803" s="375" t="str">
        <f>IF(ISBLANK(INDEX('Policy Characteristics'!B:B,MATCH($C1803,'Policy Characteristics'!$C:$C,0))),"",INDEX('Policy Characteristics'!B:B,MATCH($C1803,'Policy Characteristics'!$C:$C,0)))</f>
        <v>Fuel Taxes or Subsidies</v>
      </c>
      <c r="C1803" s="242" t="str">
        <f t="shared" si="69"/>
        <v>Additional Fuel Tax or Subsidy Rate by Fuel</v>
      </c>
      <c r="D1803" s="356" t="s">
        <v>975</v>
      </c>
      <c r="E1803" s="255" t="s">
        <v>991</v>
      </c>
      <c r="F1803" s="356" t="s">
        <v>976</v>
      </c>
      <c r="G1803" s="255" t="s">
        <v>374</v>
      </c>
      <c r="H1803" s="18">
        <v>2374</v>
      </c>
      <c r="I1803" s="378" t="s">
        <v>731</v>
      </c>
      <c r="J1803" s="377" t="str">
        <f>IF(ISBLANK(INDEX('Policy Characteristics'!D:D,MATCH($C1803,'Policy Characteristics'!$C:$C,0))),"",INDEX('Policy Characteristics'!D:D,MATCH($C1803,'Policy Characteristics'!$C:$C,0)))</f>
        <v>Fuel Taxes or Subsidies</v>
      </c>
      <c r="K1803" s="363"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63" t="str">
        <f>IF(ISBLANK(INDEX('Policy Characteristics'!I:I,MATCH($C1803,'Policy Characteristics'!$C:$C,0))),"",INDEX('Policy Characteristics'!I:I,MATCH($C1803,'Policy Characteristics'!$C:$C,0)))</f>
        <v>% of BAU price</v>
      </c>
      <c r="P1803" s="363"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363" t="str">
        <f>IF(ISBLANK(INDEX('Policy Characteristics'!K:K,MATCH($C1803,'Policy Characteristics'!$C:$C,0))),"",INDEX('Policy Characteristics'!K:K,MATCH($C1803,'Policy Characteristics'!$C:$C,0)))</f>
        <v>fuels.html#fuel-taxes</v>
      </c>
      <c r="R1803" s="363" t="str">
        <f>IF(ISBLANK(INDEX('Policy Characteristics'!L:L,MATCH($C1803,'Policy Characteristics'!$C:$C,0))),"",INDEX('Policy Characteristics'!L:L,MATCH($C1803,'Policy Characteristics'!$C:$C,0)))</f>
        <v>fuel-taxes.html</v>
      </c>
    </row>
    <row r="1804" spans="1:18" ht="19.95" customHeight="1">
      <c r="A1804" s="363" t="str">
        <f>IF(ISBLANK(INDEX('Policy Characteristics'!A:A,MATCH($C1804,'Policy Characteristics'!$C:$C,0))),"",INDEX('Policy Characteristics'!A:A,MATCH($C1804,'Policy Characteristics'!$C:$C,0)))</f>
        <v>Cross-Sector</v>
      </c>
      <c r="B1804" s="375" t="str">
        <f>IF(ISBLANK(INDEX('Policy Characteristics'!B:B,MATCH($C1804,'Policy Characteristics'!$C:$C,0))),"",INDEX('Policy Characteristics'!B:B,MATCH($C1804,'Policy Characteristics'!$C:$C,0)))</f>
        <v>Fuel Taxes or Subsidies</v>
      </c>
      <c r="C1804" s="242" t="str">
        <f t="shared" si="69"/>
        <v>Additional Fuel Tax or Subsidy Rate by Fuel</v>
      </c>
      <c r="D1804" s="356" t="s">
        <v>1009</v>
      </c>
      <c r="E1804" s="255" t="s">
        <v>991</v>
      </c>
      <c r="F1804" s="356" t="s">
        <v>1010</v>
      </c>
      <c r="G1804" s="255" t="s">
        <v>374</v>
      </c>
      <c r="H1804" s="18">
        <v>2375</v>
      </c>
      <c r="I1804" s="378" t="s">
        <v>741</v>
      </c>
      <c r="J1804" s="377" t="str">
        <f>IF(ISBLANK(INDEX('Policy Characteristics'!D:D,MATCH($C1804,'Policy Characteristics'!$C:$C,0))),"",INDEX('Policy Characteristics'!D:D,MATCH($C1804,'Policy Characteristics'!$C:$C,0)))</f>
        <v>Fuel Taxes or Subsidies</v>
      </c>
      <c r="K1804" s="363"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63" t="str">
        <f>IF(ISBLANK(INDEX('Policy Characteristics'!I:I,MATCH($C1804,'Policy Characteristics'!$C:$C,0))),"",INDEX('Policy Characteristics'!I:I,MATCH($C1804,'Policy Characteristics'!$C:$C,0)))</f>
        <v>% of BAU price</v>
      </c>
      <c r="P1804" s="363"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363" t="str">
        <f>IF(ISBLANK(INDEX('Policy Characteristics'!K:K,MATCH($C1804,'Policy Characteristics'!$C:$C,0))),"",INDEX('Policy Characteristics'!K:K,MATCH($C1804,'Policy Characteristics'!$C:$C,0)))</f>
        <v>fuels.html#fuel-taxes</v>
      </c>
      <c r="R1804" s="363" t="str">
        <f>IF(ISBLANK(INDEX('Policy Characteristics'!L:L,MATCH($C1804,'Policy Characteristics'!$C:$C,0))),"",INDEX('Policy Characteristics'!L:L,MATCH($C1804,'Policy Characteristics'!$C:$C,0)))</f>
        <v>fuel-taxes.html</v>
      </c>
    </row>
    <row r="1805" spans="1:18" ht="19.95" customHeight="1">
      <c r="A1805" s="363" t="str">
        <f>IF(ISBLANK(INDEX('Policy Characteristics'!A:A,MATCH($C1805,'Policy Characteristics'!$C:$C,0))),"",INDEX('Policy Characteristics'!A:A,MATCH($C1805,'Policy Characteristics'!$C:$C,0)))</f>
        <v>Cross-Sector</v>
      </c>
      <c r="B1805" s="375" t="str">
        <f>IF(ISBLANK(INDEX('Policy Characteristics'!B:B,MATCH($C1805,'Policy Characteristics'!$C:$C,0))),"",INDEX('Policy Characteristics'!B:B,MATCH($C1805,'Policy Characteristics'!$C:$C,0)))</f>
        <v>Fuel Taxes or Subsidies</v>
      </c>
      <c r="C1805" s="242" t="str">
        <f t="shared" si="69"/>
        <v>Additional Fuel Tax or Subsidy Rate by Fuel</v>
      </c>
      <c r="D1805" s="356" t="s">
        <v>977</v>
      </c>
      <c r="E1805" s="255" t="s">
        <v>991</v>
      </c>
      <c r="F1805" s="356" t="s">
        <v>822</v>
      </c>
      <c r="G1805" s="255" t="s">
        <v>374</v>
      </c>
      <c r="H1805" s="18">
        <v>2376</v>
      </c>
      <c r="I1805" s="378" t="s">
        <v>741</v>
      </c>
      <c r="J1805" s="377" t="str">
        <f>IF(ISBLANK(INDEX('Policy Characteristics'!D:D,MATCH($C1805,'Policy Characteristics'!$C:$C,0))),"",INDEX('Policy Characteristics'!D:D,MATCH($C1805,'Policy Characteristics'!$C:$C,0)))</f>
        <v>Fuel Taxes or Subsidies</v>
      </c>
      <c r="K1805" s="363"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63" t="str">
        <f>IF(ISBLANK(INDEX('Policy Characteristics'!I:I,MATCH($C1805,'Policy Characteristics'!$C:$C,0))),"",INDEX('Policy Characteristics'!I:I,MATCH($C1805,'Policy Characteristics'!$C:$C,0)))</f>
        <v>% of BAU price</v>
      </c>
      <c r="P1805" s="363"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363" t="str">
        <f>IF(ISBLANK(INDEX('Policy Characteristics'!K:K,MATCH($C1805,'Policy Characteristics'!$C:$C,0))),"",INDEX('Policy Characteristics'!K:K,MATCH($C1805,'Policy Characteristics'!$C:$C,0)))</f>
        <v>fuels.html#fuel-taxes</v>
      </c>
      <c r="R1805" s="363" t="str">
        <f>IF(ISBLANK(INDEX('Policy Characteristics'!L:L,MATCH($C1805,'Policy Characteristics'!$C:$C,0))),"",INDEX('Policy Characteristics'!L:L,MATCH($C1805,'Policy Characteristics'!$C:$C,0)))</f>
        <v>fuel-taxes.html</v>
      </c>
    </row>
    <row r="1806" spans="1:18" ht="19.95" customHeight="1">
      <c r="A1806" s="363" t="str">
        <f>IF(ISBLANK(INDEX('Policy Characteristics'!A:A,MATCH($C1806,'Policy Characteristics'!$C:$C,0))),"",INDEX('Policy Characteristics'!A:A,MATCH($C1806,'Policy Characteristics'!$C:$C,0)))</f>
        <v>Cross-Sector</v>
      </c>
      <c r="B1806" s="375" t="str">
        <f>IF(ISBLANK(INDEX('Policy Characteristics'!B:B,MATCH($C1806,'Policy Characteristics'!$C:$C,0))),"",INDEX('Policy Characteristics'!B:B,MATCH($C1806,'Policy Characteristics'!$C:$C,0)))</f>
        <v>Fuel Taxes or Subsidies</v>
      </c>
      <c r="C1806" s="242" t="str">
        <f t="shared" si="69"/>
        <v>Additional Fuel Tax or Subsidy Rate by Fuel</v>
      </c>
      <c r="D1806" s="356" t="s">
        <v>978</v>
      </c>
      <c r="E1806" s="255" t="s">
        <v>991</v>
      </c>
      <c r="F1806" s="356" t="s">
        <v>826</v>
      </c>
      <c r="G1806" s="255" t="s">
        <v>374</v>
      </c>
      <c r="H1806" s="18">
        <v>2377</v>
      </c>
      <c r="I1806" s="378" t="s">
        <v>741</v>
      </c>
      <c r="J1806" s="377" t="str">
        <f>IF(ISBLANK(INDEX('Policy Characteristics'!D:D,MATCH($C1806,'Policy Characteristics'!$C:$C,0))),"",INDEX('Policy Characteristics'!D:D,MATCH($C1806,'Policy Characteristics'!$C:$C,0)))</f>
        <v>Fuel Taxes or Subsidies</v>
      </c>
      <c r="K1806" s="363"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63" t="str">
        <f>IF(ISBLANK(INDEX('Policy Characteristics'!I:I,MATCH($C1806,'Policy Characteristics'!$C:$C,0))),"",INDEX('Policy Characteristics'!I:I,MATCH($C1806,'Policy Characteristics'!$C:$C,0)))</f>
        <v>% of BAU price</v>
      </c>
      <c r="P1806" s="363"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363" t="str">
        <f>IF(ISBLANK(INDEX('Policy Characteristics'!K:K,MATCH($C1806,'Policy Characteristics'!$C:$C,0))),"",INDEX('Policy Characteristics'!K:K,MATCH($C1806,'Policy Characteristics'!$C:$C,0)))</f>
        <v>fuels.html#fuel-taxes</v>
      </c>
      <c r="R1806" s="363" t="str">
        <f>IF(ISBLANK(INDEX('Policy Characteristics'!L:L,MATCH($C1806,'Policy Characteristics'!$C:$C,0))),"",INDEX('Policy Characteristics'!L:L,MATCH($C1806,'Policy Characteristics'!$C:$C,0)))</f>
        <v>fuel-taxes.html</v>
      </c>
    </row>
    <row r="1807" spans="1:18" ht="19.95" customHeight="1">
      <c r="A1807" s="363" t="str">
        <f>IF(ISBLANK(INDEX('Policy Characteristics'!A:A,MATCH($C1807,'Policy Characteristics'!$C:$C,0))),"",INDEX('Policy Characteristics'!A:A,MATCH($C1807,'Policy Characteristics'!$C:$C,0)))</f>
        <v>Cross-Sector</v>
      </c>
      <c r="B1807" s="375" t="str">
        <f>IF(ISBLANK(INDEX('Policy Characteristics'!B:B,MATCH($C1807,'Policy Characteristics'!$C:$C,0))),"",INDEX('Policy Characteristics'!B:B,MATCH($C1807,'Policy Characteristics'!$C:$C,0)))</f>
        <v>Fuel Taxes or Subsidies</v>
      </c>
      <c r="C1807" s="242" t="str">
        <f t="shared" si="69"/>
        <v>Additional Fuel Tax or Subsidy Rate by Fuel</v>
      </c>
      <c r="D1807" s="356" t="s">
        <v>979</v>
      </c>
      <c r="E1807" s="255" t="s">
        <v>991</v>
      </c>
      <c r="F1807" s="356" t="s">
        <v>980</v>
      </c>
      <c r="G1807" s="255" t="s">
        <v>374</v>
      </c>
      <c r="H1807" s="18">
        <v>2378</v>
      </c>
      <c r="I1807" s="378" t="s">
        <v>731</v>
      </c>
      <c r="J1807" s="377" t="str">
        <f>IF(ISBLANK(INDEX('Policy Characteristics'!D:D,MATCH($C1807,'Policy Characteristics'!$C:$C,0))),"",INDEX('Policy Characteristics'!D:D,MATCH($C1807,'Policy Characteristics'!$C:$C,0)))</f>
        <v>Fuel Taxes or Subsidies</v>
      </c>
      <c r="K1807" s="363"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63" t="str">
        <f>IF(ISBLANK(INDEX('Policy Characteristics'!I:I,MATCH($C1807,'Policy Characteristics'!$C:$C,0))),"",INDEX('Policy Characteristics'!I:I,MATCH($C1807,'Policy Characteristics'!$C:$C,0)))</f>
        <v>% of BAU price</v>
      </c>
      <c r="P1807" s="363"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363" t="str">
        <f>IF(ISBLANK(INDEX('Policy Characteristics'!K:K,MATCH($C1807,'Policy Characteristics'!$C:$C,0))),"",INDEX('Policy Characteristics'!K:K,MATCH($C1807,'Policy Characteristics'!$C:$C,0)))</f>
        <v>fuels.html#fuel-taxes</v>
      </c>
      <c r="R1807" s="363" t="str">
        <f>IF(ISBLANK(INDEX('Policy Characteristics'!L:L,MATCH($C1807,'Policy Characteristics'!$C:$C,0))),"",INDEX('Policy Characteristics'!L:L,MATCH($C1807,'Policy Characteristics'!$C:$C,0)))</f>
        <v>fuel-taxes.html</v>
      </c>
    </row>
    <row r="1808" spans="1:18" ht="19.95" customHeight="1">
      <c r="A1808" s="363" t="str">
        <f>IF(ISBLANK(INDEX('Policy Characteristics'!A:A,MATCH($C1808,'Policy Characteristics'!$C:$C,0))),"",INDEX('Policy Characteristics'!A:A,MATCH($C1808,'Policy Characteristics'!$C:$C,0)))</f>
        <v>Cross-Sector</v>
      </c>
      <c r="B1808" s="375" t="str">
        <f>IF(ISBLANK(INDEX('Policy Characteristics'!B:B,MATCH($C1808,'Policy Characteristics'!$C:$C,0))),"",INDEX('Policy Characteristics'!B:B,MATCH($C1808,'Policy Characteristics'!$C:$C,0)))</f>
        <v>Fuel Taxes or Subsidies</v>
      </c>
      <c r="C1808" s="242" t="str">
        <f t="shared" si="69"/>
        <v>Additional Fuel Tax or Subsidy Rate by Fuel</v>
      </c>
      <c r="D1808" s="356" t="s">
        <v>981</v>
      </c>
      <c r="E1808" s="255" t="s">
        <v>991</v>
      </c>
      <c r="F1808" s="356" t="s">
        <v>982</v>
      </c>
      <c r="G1808" s="255" t="s">
        <v>374</v>
      </c>
      <c r="H1808" s="18">
        <v>2379</v>
      </c>
      <c r="I1808" s="378" t="s">
        <v>731</v>
      </c>
      <c r="J1808" s="377" t="str">
        <f>IF(ISBLANK(INDEX('Policy Characteristics'!D:D,MATCH($C1808,'Policy Characteristics'!$C:$C,0))),"",INDEX('Policy Characteristics'!D:D,MATCH($C1808,'Policy Characteristics'!$C:$C,0)))</f>
        <v>Fuel Taxes or Subsidies</v>
      </c>
      <c r="K1808" s="363"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63" t="str">
        <f>IF(ISBLANK(INDEX('Policy Characteristics'!I:I,MATCH($C1808,'Policy Characteristics'!$C:$C,0))),"",INDEX('Policy Characteristics'!I:I,MATCH($C1808,'Policy Characteristics'!$C:$C,0)))</f>
        <v>% of BAU price</v>
      </c>
      <c r="P1808" s="363"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363" t="str">
        <f>IF(ISBLANK(INDEX('Policy Characteristics'!K:K,MATCH($C1808,'Policy Characteristics'!$C:$C,0))),"",INDEX('Policy Characteristics'!K:K,MATCH($C1808,'Policy Characteristics'!$C:$C,0)))</f>
        <v>fuels.html#fuel-taxes</v>
      </c>
      <c r="R1808" s="363" t="str">
        <f>IF(ISBLANK(INDEX('Policy Characteristics'!L:L,MATCH($C1808,'Policy Characteristics'!$C:$C,0))),"",INDEX('Policy Characteristics'!L:L,MATCH($C1808,'Policy Characteristics'!$C:$C,0)))</f>
        <v>fuel-taxes.html</v>
      </c>
    </row>
    <row r="1809" spans="1:18" ht="19.95" customHeight="1">
      <c r="A1809" s="363" t="str">
        <f>IF(ISBLANK(INDEX('Policy Characteristics'!A:A,MATCH($C1809,'Policy Characteristics'!$C:$C,0))),"",INDEX('Policy Characteristics'!A:A,MATCH($C1809,'Policy Characteristics'!$C:$C,0)))</f>
        <v>Cross-Sector</v>
      </c>
      <c r="B1809" s="375" t="str">
        <f>IF(ISBLANK(INDEX('Policy Characteristics'!B:B,MATCH($C1809,'Policy Characteristics'!$C:$C,0))),"",INDEX('Policy Characteristics'!B:B,MATCH($C1809,'Policy Characteristics'!$C:$C,0)))</f>
        <v>Fuel Taxes or Subsidies</v>
      </c>
      <c r="C1809" s="242" t="str">
        <f t="shared" si="69"/>
        <v>Additional Fuel Tax or Subsidy Rate by Fuel</v>
      </c>
      <c r="D1809" s="356" t="s">
        <v>1012</v>
      </c>
      <c r="E1809" s="255" t="s">
        <v>991</v>
      </c>
      <c r="F1809" s="356" t="s">
        <v>830</v>
      </c>
      <c r="G1809" s="255" t="s">
        <v>374</v>
      </c>
      <c r="H1809" s="18">
        <v>2380</v>
      </c>
      <c r="I1809" s="378" t="s">
        <v>741</v>
      </c>
      <c r="J1809" s="377" t="str">
        <f>IF(ISBLANK(INDEX('Policy Characteristics'!D:D,MATCH($C1809,'Policy Characteristics'!$C:$C,0))),"",INDEX('Policy Characteristics'!D:D,MATCH($C1809,'Policy Characteristics'!$C:$C,0)))</f>
        <v>Fuel Taxes or Subsidies</v>
      </c>
      <c r="K1809" s="363"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63" t="str">
        <f>IF(ISBLANK(INDEX('Policy Characteristics'!I:I,MATCH($C1809,'Policy Characteristics'!$C:$C,0))),"",INDEX('Policy Characteristics'!I:I,MATCH($C1809,'Policy Characteristics'!$C:$C,0)))</f>
        <v>% of BAU price</v>
      </c>
      <c r="P1809" s="363"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363" t="str">
        <f>IF(ISBLANK(INDEX('Policy Characteristics'!K:K,MATCH($C1809,'Policy Characteristics'!$C:$C,0))),"",INDEX('Policy Characteristics'!K:K,MATCH($C1809,'Policy Characteristics'!$C:$C,0)))</f>
        <v>fuels.html#fuel-taxes</v>
      </c>
      <c r="R1809" s="363" t="str">
        <f>IF(ISBLANK(INDEX('Policy Characteristics'!L:L,MATCH($C1809,'Policy Characteristics'!$C:$C,0))),"",INDEX('Policy Characteristics'!L:L,MATCH($C1809,'Policy Characteristics'!$C:$C,0)))</f>
        <v>fuel-taxes.html</v>
      </c>
    </row>
    <row r="1810" spans="1:18" ht="19.95" customHeight="1">
      <c r="A1810" s="363" t="str">
        <f>IF(ISBLANK(INDEX('Policy Characteristics'!A:A,MATCH($C1810,'Policy Characteristics'!$C:$C,0))),"",INDEX('Policy Characteristics'!A:A,MATCH($C1810,'Policy Characteristics'!$C:$C,0)))</f>
        <v>Cross-Sector</v>
      </c>
      <c r="B1810" s="375" t="str">
        <f>IF(ISBLANK(INDEX('Policy Characteristics'!B:B,MATCH($C1810,'Policy Characteristics'!$C:$C,0))),"",INDEX('Policy Characteristics'!B:B,MATCH($C1810,'Policy Characteristics'!$C:$C,0)))</f>
        <v>Fuel Taxes or Subsidies</v>
      </c>
      <c r="C1810" s="242" t="str">
        <f t="shared" si="69"/>
        <v>Additional Fuel Tax or Subsidy Rate by Fuel</v>
      </c>
      <c r="D1810" s="356" t="s">
        <v>1013</v>
      </c>
      <c r="E1810" s="255" t="s">
        <v>991</v>
      </c>
      <c r="F1810" s="356" t="s">
        <v>1014</v>
      </c>
      <c r="G1810" s="255" t="s">
        <v>374</v>
      </c>
      <c r="H1810" s="18">
        <v>2381</v>
      </c>
      <c r="I1810" s="378" t="s">
        <v>731</v>
      </c>
      <c r="J1810" s="377" t="str">
        <f>IF(ISBLANK(INDEX('Policy Characteristics'!D:D,MATCH($C1810,'Policy Characteristics'!$C:$C,0))),"",INDEX('Policy Characteristics'!D:D,MATCH($C1810,'Policy Characteristics'!$C:$C,0)))</f>
        <v>Fuel Taxes or Subsidies</v>
      </c>
      <c r="K1810" s="363"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63" t="str">
        <f>IF(ISBLANK(INDEX('Policy Characteristics'!I:I,MATCH($C1810,'Policy Characteristics'!$C:$C,0))),"",INDEX('Policy Characteristics'!I:I,MATCH($C1810,'Policy Characteristics'!$C:$C,0)))</f>
        <v>% of BAU price</v>
      </c>
      <c r="P1810" s="363"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363" t="str">
        <f>IF(ISBLANK(INDEX('Policy Characteristics'!K:K,MATCH($C1810,'Policy Characteristics'!$C:$C,0))),"",INDEX('Policy Characteristics'!K:K,MATCH($C1810,'Policy Characteristics'!$C:$C,0)))</f>
        <v>fuels.html#fuel-taxes</v>
      </c>
      <c r="R1810" s="363" t="str">
        <f>IF(ISBLANK(INDEX('Policy Characteristics'!L:L,MATCH($C1810,'Policy Characteristics'!$C:$C,0))),"",INDEX('Policy Characteristics'!L:L,MATCH($C1810,'Policy Characteristics'!$C:$C,0)))</f>
        <v>fuel-taxes.html</v>
      </c>
    </row>
    <row r="1811" spans="1:18" s="363" customFormat="1" ht="19.95" customHeight="1">
      <c r="A1811" s="363" t="str">
        <f>IF(ISBLANK(INDEX('Policy Characteristics'!A:A,MATCH($C1811,'Policy Characteristics'!$C:$C,0))),"",INDEX('Policy Characteristics'!A:A,MATCH($C1811,'Policy Characteristics'!$C:$C,0)))</f>
        <v>Cross-Sector</v>
      </c>
      <c r="B1811" s="375" t="str">
        <f>IF(ISBLANK(INDEX('Policy Characteristics'!B:B,MATCH($C1811,'Policy Characteristics'!$C:$C,0))),"",INDEX('Policy Characteristics'!B:B,MATCH($C1811,'Policy Characteristics'!$C:$C,0)))</f>
        <v>Fuel Taxes or Subsidies</v>
      </c>
      <c r="C1811" s="242" t="str">
        <f t="shared" si="69"/>
        <v>Additional Fuel Tax or Subsidy Rate by Fuel</v>
      </c>
      <c r="D1811" s="255" t="s">
        <v>995</v>
      </c>
      <c r="E1811" s="255" t="s">
        <v>993</v>
      </c>
      <c r="F1811" s="255" t="s">
        <v>996</v>
      </c>
      <c r="G1811" s="255" t="s">
        <v>1017</v>
      </c>
      <c r="H1811" s="18">
        <v>2382</v>
      </c>
      <c r="I1811" s="376" t="s">
        <v>731</v>
      </c>
      <c r="J1811" s="377" t="str">
        <f>IF(ISBLANK(INDEX('Policy Characteristics'!D:D,MATCH($C1811,'Policy Characteristics'!$C:$C,0))),"",INDEX('Policy Characteristics'!D:D,MATCH($C1811,'Policy Characteristics'!$C:$C,0)))</f>
        <v>Fuel Taxes or Subsidies</v>
      </c>
      <c r="K1811" s="363"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63" t="str">
        <f>IF(ISBLANK(INDEX('Policy Characteristics'!I:I,MATCH($C1811,'Policy Characteristics'!$C:$C,0))),"",INDEX('Policy Characteristics'!I:I,MATCH($C1811,'Policy Characteristics'!$C:$C,0)))</f>
        <v>% of BAU price</v>
      </c>
      <c r="P1811" s="363"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363" t="str">
        <f>IF(ISBLANK(INDEX('Policy Characteristics'!K:K,MATCH($C1811,'Policy Characteristics'!$C:$C,0))),"",INDEX('Policy Characteristics'!K:K,MATCH($C1811,'Policy Characteristics'!$C:$C,0)))</f>
        <v>fuels.html#fuel-taxes</v>
      </c>
      <c r="R1811" s="363" t="str">
        <f>IF(ISBLANK(INDEX('Policy Characteristics'!L:L,MATCH($C1811,'Policy Characteristics'!$C:$C,0))),"",INDEX('Policy Characteristics'!L:L,MATCH($C1811,'Policy Characteristics'!$C:$C,0)))</f>
        <v>fuel-taxes.html</v>
      </c>
    </row>
    <row r="1812" spans="1:18" s="363" customFormat="1" ht="19.95" customHeight="1">
      <c r="A1812" s="363" t="str">
        <f>IF(ISBLANK(INDEX('Policy Characteristics'!A:A,MATCH($C1812,'Policy Characteristics'!$C:$C,0))),"",INDEX('Policy Characteristics'!A:A,MATCH($C1812,'Policy Characteristics'!$C:$C,0)))</f>
        <v>Cross-Sector</v>
      </c>
      <c r="B1812" s="375" t="str">
        <f>IF(ISBLANK(INDEX('Policy Characteristics'!B:B,MATCH($C1812,'Policy Characteristics'!$C:$C,0))),"",INDEX('Policy Characteristics'!B:B,MATCH($C1812,'Policy Characteristics'!$C:$C,0)))</f>
        <v>Fuel Taxes or Subsidies</v>
      </c>
      <c r="C1812" s="242" t="str">
        <f t="shared" si="69"/>
        <v>Additional Fuel Tax or Subsidy Rate by Fuel</v>
      </c>
      <c r="D1812" s="356" t="s">
        <v>968</v>
      </c>
      <c r="E1812" s="255" t="s">
        <v>993</v>
      </c>
      <c r="F1812" s="356" t="s">
        <v>798</v>
      </c>
      <c r="G1812" s="255" t="s">
        <v>1017</v>
      </c>
      <c r="H1812" s="18">
        <v>2383</v>
      </c>
      <c r="I1812" s="378" t="s">
        <v>741</v>
      </c>
      <c r="J1812" s="377" t="str">
        <f>IF(ISBLANK(INDEX('Policy Characteristics'!D:D,MATCH($C1812,'Policy Characteristics'!$C:$C,0))),"",INDEX('Policy Characteristics'!D:D,MATCH($C1812,'Policy Characteristics'!$C:$C,0)))</f>
        <v>Fuel Taxes or Subsidies</v>
      </c>
      <c r="K1812" s="363"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63" t="str">
        <f>IF(ISBLANK(INDEX('Policy Characteristics'!I:I,MATCH($C1812,'Policy Characteristics'!$C:$C,0))),"",INDEX('Policy Characteristics'!I:I,MATCH($C1812,'Policy Characteristics'!$C:$C,0)))</f>
        <v>% of BAU price</v>
      </c>
      <c r="P1812" s="363"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363" t="str">
        <f>IF(ISBLANK(INDEX('Policy Characteristics'!K:K,MATCH($C1812,'Policy Characteristics'!$C:$C,0))),"",INDEX('Policy Characteristics'!K:K,MATCH($C1812,'Policy Characteristics'!$C:$C,0)))</f>
        <v>fuels.html#fuel-taxes</v>
      </c>
      <c r="R1812" s="363" t="str">
        <f>IF(ISBLANK(INDEX('Policy Characteristics'!L:L,MATCH($C1812,'Policy Characteristics'!$C:$C,0))),"",INDEX('Policy Characteristics'!L:L,MATCH($C1812,'Policy Characteristics'!$C:$C,0)))</f>
        <v>fuel-taxes.html</v>
      </c>
    </row>
    <row r="1813" spans="1:18" s="363" customFormat="1" ht="19.95" customHeight="1">
      <c r="A1813" s="363" t="str">
        <f>IF(ISBLANK(INDEX('Policy Characteristics'!A:A,MATCH($C1813,'Policy Characteristics'!$C:$C,0))),"",INDEX('Policy Characteristics'!A:A,MATCH($C1813,'Policy Characteristics'!$C:$C,0)))</f>
        <v>Cross-Sector</v>
      </c>
      <c r="B1813" s="375" t="str">
        <f>IF(ISBLANK(INDEX('Policy Characteristics'!B:B,MATCH($C1813,'Policy Characteristics'!$C:$C,0))),"",INDEX('Policy Characteristics'!B:B,MATCH($C1813,'Policy Characteristics'!$C:$C,0)))</f>
        <v>Fuel Taxes or Subsidies</v>
      </c>
      <c r="C1813" s="242" t="str">
        <f t="shared" si="69"/>
        <v>Additional Fuel Tax or Subsidy Rate by Fuel</v>
      </c>
      <c r="D1813" s="356" t="s">
        <v>969</v>
      </c>
      <c r="E1813" s="255" t="s">
        <v>993</v>
      </c>
      <c r="F1813" s="356" t="s">
        <v>970</v>
      </c>
      <c r="G1813" s="255" t="s">
        <v>1017</v>
      </c>
      <c r="H1813" s="18">
        <v>2384</v>
      </c>
      <c r="I1813" s="378" t="s">
        <v>731</v>
      </c>
      <c r="J1813" s="377" t="str">
        <f>IF(ISBLANK(INDEX('Policy Characteristics'!D:D,MATCH($C1813,'Policy Characteristics'!$C:$C,0))),"",INDEX('Policy Characteristics'!D:D,MATCH($C1813,'Policy Characteristics'!$C:$C,0)))</f>
        <v>Fuel Taxes or Subsidies</v>
      </c>
      <c r="K1813" s="363"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63" t="str">
        <f>IF(ISBLANK(INDEX('Policy Characteristics'!I:I,MATCH($C1813,'Policy Characteristics'!$C:$C,0))),"",INDEX('Policy Characteristics'!I:I,MATCH($C1813,'Policy Characteristics'!$C:$C,0)))</f>
        <v>% of BAU price</v>
      </c>
      <c r="P1813" s="363"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363" t="str">
        <f>IF(ISBLANK(INDEX('Policy Characteristics'!K:K,MATCH($C1813,'Policy Characteristics'!$C:$C,0))),"",INDEX('Policy Characteristics'!K:K,MATCH($C1813,'Policy Characteristics'!$C:$C,0)))</f>
        <v>fuels.html#fuel-taxes</v>
      </c>
      <c r="R1813" s="363" t="str">
        <f>IF(ISBLANK(INDEX('Policy Characteristics'!L:L,MATCH($C1813,'Policy Characteristics'!$C:$C,0))),"",INDEX('Policy Characteristics'!L:L,MATCH($C1813,'Policy Characteristics'!$C:$C,0)))</f>
        <v>fuel-taxes.html</v>
      </c>
    </row>
    <row r="1814" spans="1:18" s="363" customFormat="1" ht="19.95" customHeight="1">
      <c r="A1814" s="363" t="str">
        <f>IF(ISBLANK(INDEX('Policy Characteristics'!A:A,MATCH($C1814,'Policy Characteristics'!$C:$C,0))),"",INDEX('Policy Characteristics'!A:A,MATCH($C1814,'Policy Characteristics'!$C:$C,0)))</f>
        <v>Cross-Sector</v>
      </c>
      <c r="B1814" s="375" t="str">
        <f>IF(ISBLANK(INDEX('Policy Characteristics'!B:B,MATCH($C1814,'Policy Characteristics'!$C:$C,0))),"",INDEX('Policy Characteristics'!B:B,MATCH($C1814,'Policy Characteristics'!$C:$C,0)))</f>
        <v>Fuel Taxes or Subsidies</v>
      </c>
      <c r="C1814" s="242" t="str">
        <f t="shared" si="69"/>
        <v>Additional Fuel Tax or Subsidy Rate by Fuel</v>
      </c>
      <c r="D1814" s="356" t="s">
        <v>997</v>
      </c>
      <c r="E1814" s="255" t="s">
        <v>993</v>
      </c>
      <c r="F1814" s="356" t="s">
        <v>998</v>
      </c>
      <c r="G1814" s="255" t="s">
        <v>1017</v>
      </c>
      <c r="H1814" s="18">
        <v>2385</v>
      </c>
      <c r="I1814" s="378" t="s">
        <v>741</v>
      </c>
      <c r="J1814" s="377" t="str">
        <f>IF(ISBLANK(INDEX('Policy Characteristics'!D:D,MATCH($C1814,'Policy Characteristics'!$C:$C,0))),"",INDEX('Policy Characteristics'!D:D,MATCH($C1814,'Policy Characteristics'!$C:$C,0)))</f>
        <v>Fuel Taxes or Subsidies</v>
      </c>
      <c r="K1814" s="363"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63" t="str">
        <f>IF(ISBLANK(INDEX('Policy Characteristics'!I:I,MATCH($C1814,'Policy Characteristics'!$C:$C,0))),"",INDEX('Policy Characteristics'!I:I,MATCH($C1814,'Policy Characteristics'!$C:$C,0)))</f>
        <v>% of BAU price</v>
      </c>
      <c r="P1814" s="363"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363" t="str">
        <f>IF(ISBLANK(INDEX('Policy Characteristics'!K:K,MATCH($C1814,'Policy Characteristics'!$C:$C,0))),"",INDEX('Policy Characteristics'!K:K,MATCH($C1814,'Policy Characteristics'!$C:$C,0)))</f>
        <v>fuels.html#fuel-taxes</v>
      </c>
      <c r="R1814" s="363" t="str">
        <f>IF(ISBLANK(INDEX('Policy Characteristics'!L:L,MATCH($C1814,'Policy Characteristics'!$C:$C,0))),"",INDEX('Policy Characteristics'!L:L,MATCH($C1814,'Policy Characteristics'!$C:$C,0)))</f>
        <v>fuel-taxes.html</v>
      </c>
    </row>
    <row r="1815" spans="1:18" s="363" customFormat="1" ht="19.95" customHeight="1">
      <c r="A1815" s="363" t="str">
        <f>IF(ISBLANK(INDEX('Policy Characteristics'!A:A,MATCH($C1815,'Policy Characteristics'!$C:$C,0))),"",INDEX('Policy Characteristics'!A:A,MATCH($C1815,'Policy Characteristics'!$C:$C,0)))</f>
        <v>Cross-Sector</v>
      </c>
      <c r="B1815" s="375" t="str">
        <f>IF(ISBLANK(INDEX('Policy Characteristics'!B:B,MATCH($C1815,'Policy Characteristics'!$C:$C,0))),"",INDEX('Policy Characteristics'!B:B,MATCH($C1815,'Policy Characteristics'!$C:$C,0)))</f>
        <v>Fuel Taxes or Subsidies</v>
      </c>
      <c r="C1815" s="242" t="str">
        <f t="shared" si="69"/>
        <v>Additional Fuel Tax or Subsidy Rate by Fuel</v>
      </c>
      <c r="D1815" s="356" t="s">
        <v>1004</v>
      </c>
      <c r="E1815" s="255" t="s">
        <v>993</v>
      </c>
      <c r="F1815" s="356" t="s">
        <v>814</v>
      </c>
      <c r="G1815" s="255" t="s">
        <v>1017</v>
      </c>
      <c r="H1815" s="18">
        <v>2386</v>
      </c>
      <c r="I1815" s="378" t="s">
        <v>741</v>
      </c>
      <c r="J1815" s="377" t="str">
        <f>IF(ISBLANK(INDEX('Policy Characteristics'!D:D,MATCH($C1815,'Policy Characteristics'!$C:$C,0))),"",INDEX('Policy Characteristics'!D:D,MATCH($C1815,'Policy Characteristics'!$C:$C,0)))</f>
        <v>Fuel Taxes or Subsidies</v>
      </c>
      <c r="K1815" s="363"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63" t="str">
        <f>IF(ISBLANK(INDEX('Policy Characteristics'!I:I,MATCH($C1815,'Policy Characteristics'!$C:$C,0))),"",INDEX('Policy Characteristics'!I:I,MATCH($C1815,'Policy Characteristics'!$C:$C,0)))</f>
        <v>% of BAU price</v>
      </c>
      <c r="P1815" s="363"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363" t="str">
        <f>IF(ISBLANK(INDEX('Policy Characteristics'!K:K,MATCH($C1815,'Policy Characteristics'!$C:$C,0))),"",INDEX('Policy Characteristics'!K:K,MATCH($C1815,'Policy Characteristics'!$C:$C,0)))</f>
        <v>fuels.html#fuel-taxes</v>
      </c>
      <c r="R1815" s="363" t="str">
        <f>IF(ISBLANK(INDEX('Policy Characteristics'!L:L,MATCH($C1815,'Policy Characteristics'!$C:$C,0))),"",INDEX('Policy Characteristics'!L:L,MATCH($C1815,'Policy Characteristics'!$C:$C,0)))</f>
        <v>fuel-taxes.html</v>
      </c>
    </row>
    <row r="1816" spans="1:18" s="363" customFormat="1" ht="19.95" customHeight="1">
      <c r="A1816" s="363" t="str">
        <f>IF(ISBLANK(INDEX('Policy Characteristics'!A:A,MATCH($C1816,'Policy Characteristics'!$C:$C,0))),"",INDEX('Policy Characteristics'!A:A,MATCH($C1816,'Policy Characteristics'!$C:$C,0)))</f>
        <v>Cross-Sector</v>
      </c>
      <c r="B1816" s="375" t="str">
        <f>IF(ISBLANK(INDEX('Policy Characteristics'!B:B,MATCH($C1816,'Policy Characteristics'!$C:$C,0))),"",INDEX('Policy Characteristics'!B:B,MATCH($C1816,'Policy Characteristics'!$C:$C,0)))</f>
        <v>Fuel Taxes or Subsidies</v>
      </c>
      <c r="C1816" s="242" t="str">
        <f t="shared" si="69"/>
        <v>Additional Fuel Tax or Subsidy Rate by Fuel</v>
      </c>
      <c r="D1816" s="356" t="s">
        <v>971</v>
      </c>
      <c r="E1816" s="255" t="s">
        <v>993</v>
      </c>
      <c r="F1816" s="356" t="s">
        <v>972</v>
      </c>
      <c r="G1816" s="255" t="s">
        <v>1017</v>
      </c>
      <c r="H1816" s="18">
        <v>2387</v>
      </c>
      <c r="I1816" s="378" t="s">
        <v>741</v>
      </c>
      <c r="J1816" s="377" t="str">
        <f>IF(ISBLANK(INDEX('Policy Characteristics'!D:D,MATCH($C1816,'Policy Characteristics'!$C:$C,0))),"",INDEX('Policy Characteristics'!D:D,MATCH($C1816,'Policy Characteristics'!$C:$C,0)))</f>
        <v>Fuel Taxes or Subsidies</v>
      </c>
      <c r="K1816" s="363"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63" t="str">
        <f>IF(ISBLANK(INDEX('Policy Characteristics'!I:I,MATCH($C1816,'Policy Characteristics'!$C:$C,0))),"",INDEX('Policy Characteristics'!I:I,MATCH($C1816,'Policy Characteristics'!$C:$C,0)))</f>
        <v>% of BAU price</v>
      </c>
      <c r="P1816" s="363"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363" t="str">
        <f>IF(ISBLANK(INDEX('Policy Characteristics'!K:K,MATCH($C1816,'Policy Characteristics'!$C:$C,0))),"",INDEX('Policy Characteristics'!K:K,MATCH($C1816,'Policy Characteristics'!$C:$C,0)))</f>
        <v>fuels.html#fuel-taxes</v>
      </c>
      <c r="R1816" s="363" t="str">
        <f>IF(ISBLANK(INDEX('Policy Characteristics'!L:L,MATCH($C1816,'Policy Characteristics'!$C:$C,0))),"",INDEX('Policy Characteristics'!L:L,MATCH($C1816,'Policy Characteristics'!$C:$C,0)))</f>
        <v>fuel-taxes.html</v>
      </c>
    </row>
    <row r="1817" spans="1:18" s="363" customFormat="1" ht="19.95" customHeight="1">
      <c r="A1817" s="363" t="str">
        <f>IF(ISBLANK(INDEX('Policy Characteristics'!A:A,MATCH($C1817,'Policy Characteristics'!$C:$C,0))),"",INDEX('Policy Characteristics'!A:A,MATCH($C1817,'Policy Characteristics'!$C:$C,0)))</f>
        <v>Cross-Sector</v>
      </c>
      <c r="B1817" s="375" t="str">
        <f>IF(ISBLANK(INDEX('Policy Characteristics'!B:B,MATCH($C1817,'Policy Characteristics'!$C:$C,0))),"",INDEX('Policy Characteristics'!B:B,MATCH($C1817,'Policy Characteristics'!$C:$C,0)))</f>
        <v>Fuel Taxes or Subsidies</v>
      </c>
      <c r="C1817" s="242" t="str">
        <f t="shared" si="69"/>
        <v>Additional Fuel Tax or Subsidy Rate by Fuel</v>
      </c>
      <c r="D1817" s="356" t="s">
        <v>973</v>
      </c>
      <c r="E1817" s="255" t="s">
        <v>993</v>
      </c>
      <c r="F1817" s="356" t="s">
        <v>974</v>
      </c>
      <c r="G1817" s="255" t="s">
        <v>1017</v>
      </c>
      <c r="H1817" s="18">
        <v>2388</v>
      </c>
      <c r="I1817" s="378" t="s">
        <v>741</v>
      </c>
      <c r="J1817" s="377" t="str">
        <f>IF(ISBLANK(INDEX('Policy Characteristics'!D:D,MATCH($C1817,'Policy Characteristics'!$C:$C,0))),"",INDEX('Policy Characteristics'!D:D,MATCH($C1817,'Policy Characteristics'!$C:$C,0)))</f>
        <v>Fuel Taxes or Subsidies</v>
      </c>
      <c r="K1817" s="363"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63" t="str">
        <f>IF(ISBLANK(INDEX('Policy Characteristics'!I:I,MATCH($C1817,'Policy Characteristics'!$C:$C,0))),"",INDEX('Policy Characteristics'!I:I,MATCH($C1817,'Policy Characteristics'!$C:$C,0)))</f>
        <v>% of BAU price</v>
      </c>
      <c r="P1817" s="363"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363" t="str">
        <f>IF(ISBLANK(INDEX('Policy Characteristics'!K:K,MATCH($C1817,'Policy Characteristics'!$C:$C,0))),"",INDEX('Policy Characteristics'!K:K,MATCH($C1817,'Policy Characteristics'!$C:$C,0)))</f>
        <v>fuels.html#fuel-taxes</v>
      </c>
      <c r="R1817" s="363" t="str">
        <f>IF(ISBLANK(INDEX('Policy Characteristics'!L:L,MATCH($C1817,'Policy Characteristics'!$C:$C,0))),"",INDEX('Policy Characteristics'!L:L,MATCH($C1817,'Policy Characteristics'!$C:$C,0)))</f>
        <v>fuel-taxes.html</v>
      </c>
    </row>
    <row r="1818" spans="1:18" s="363" customFormat="1" ht="19.95" customHeight="1">
      <c r="A1818" s="363" t="str">
        <f>IF(ISBLANK(INDEX('Policy Characteristics'!A:A,MATCH($C1818,'Policy Characteristics'!$C:$C,0))),"",INDEX('Policy Characteristics'!A:A,MATCH($C1818,'Policy Characteristics'!$C:$C,0)))</f>
        <v>Cross-Sector</v>
      </c>
      <c r="B1818" s="375" t="str">
        <f>IF(ISBLANK(INDEX('Policy Characteristics'!B:B,MATCH($C1818,'Policy Characteristics'!$C:$C,0))),"",INDEX('Policy Characteristics'!B:B,MATCH($C1818,'Policy Characteristics'!$C:$C,0)))</f>
        <v>Fuel Taxes or Subsidies</v>
      </c>
      <c r="C1818" s="242" t="str">
        <f t="shared" si="69"/>
        <v>Additional Fuel Tax or Subsidy Rate by Fuel</v>
      </c>
      <c r="D1818" s="356" t="s">
        <v>1005</v>
      </c>
      <c r="E1818" s="255" t="s">
        <v>993</v>
      </c>
      <c r="F1818" s="356" t="s">
        <v>1006</v>
      </c>
      <c r="G1818" s="255" t="s">
        <v>1017</v>
      </c>
      <c r="H1818" s="18">
        <v>2389</v>
      </c>
      <c r="I1818" s="378" t="s">
        <v>741</v>
      </c>
      <c r="J1818" s="377" t="str">
        <f>IF(ISBLANK(INDEX('Policy Characteristics'!D:D,MATCH($C1818,'Policy Characteristics'!$C:$C,0))),"",INDEX('Policy Characteristics'!D:D,MATCH($C1818,'Policy Characteristics'!$C:$C,0)))</f>
        <v>Fuel Taxes or Subsidies</v>
      </c>
      <c r="K1818" s="363"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63" t="str">
        <f>IF(ISBLANK(INDEX('Policy Characteristics'!I:I,MATCH($C1818,'Policy Characteristics'!$C:$C,0))),"",INDEX('Policy Characteristics'!I:I,MATCH($C1818,'Policy Characteristics'!$C:$C,0)))</f>
        <v>% of BAU price</v>
      </c>
      <c r="P1818" s="363"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363" t="str">
        <f>IF(ISBLANK(INDEX('Policy Characteristics'!K:K,MATCH($C1818,'Policy Characteristics'!$C:$C,0))),"",INDEX('Policy Characteristics'!K:K,MATCH($C1818,'Policy Characteristics'!$C:$C,0)))</f>
        <v>fuels.html#fuel-taxes</v>
      </c>
      <c r="R1818" s="363" t="str">
        <f>IF(ISBLANK(INDEX('Policy Characteristics'!L:L,MATCH($C1818,'Policy Characteristics'!$C:$C,0))),"",INDEX('Policy Characteristics'!L:L,MATCH($C1818,'Policy Characteristics'!$C:$C,0)))</f>
        <v>fuel-taxes.html</v>
      </c>
    </row>
    <row r="1819" spans="1:18" s="363" customFormat="1" ht="19.95" customHeight="1">
      <c r="A1819" s="363" t="str">
        <f>IF(ISBLANK(INDEX('Policy Characteristics'!A:A,MATCH($C1819,'Policy Characteristics'!$C:$C,0))),"",INDEX('Policy Characteristics'!A:A,MATCH($C1819,'Policy Characteristics'!$C:$C,0)))</f>
        <v>Cross-Sector</v>
      </c>
      <c r="B1819" s="375" t="str">
        <f>IF(ISBLANK(INDEX('Policy Characteristics'!B:B,MATCH($C1819,'Policy Characteristics'!$C:$C,0))),"",INDEX('Policy Characteristics'!B:B,MATCH($C1819,'Policy Characteristics'!$C:$C,0)))</f>
        <v>Fuel Taxes or Subsidies</v>
      </c>
      <c r="C1819" s="242" t="str">
        <f t="shared" si="69"/>
        <v>Additional Fuel Tax or Subsidy Rate by Fuel</v>
      </c>
      <c r="D1819" s="356" t="s">
        <v>1007</v>
      </c>
      <c r="E1819" s="255" t="s">
        <v>993</v>
      </c>
      <c r="F1819" s="356" t="s">
        <v>1008</v>
      </c>
      <c r="G1819" s="255" t="s">
        <v>1017</v>
      </c>
      <c r="H1819" s="18">
        <v>2390</v>
      </c>
      <c r="I1819" s="378" t="s">
        <v>741</v>
      </c>
      <c r="J1819" s="377" t="str">
        <f>IF(ISBLANK(INDEX('Policy Characteristics'!D:D,MATCH($C1819,'Policy Characteristics'!$C:$C,0))),"",INDEX('Policy Characteristics'!D:D,MATCH($C1819,'Policy Characteristics'!$C:$C,0)))</f>
        <v>Fuel Taxes or Subsidies</v>
      </c>
      <c r="K1819" s="363"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63" t="str">
        <f>IF(ISBLANK(INDEX('Policy Characteristics'!I:I,MATCH($C1819,'Policy Characteristics'!$C:$C,0))),"",INDEX('Policy Characteristics'!I:I,MATCH($C1819,'Policy Characteristics'!$C:$C,0)))</f>
        <v>% of BAU price</v>
      </c>
      <c r="P1819" s="363"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363" t="str">
        <f>IF(ISBLANK(INDEX('Policy Characteristics'!K:K,MATCH($C1819,'Policy Characteristics'!$C:$C,0))),"",INDEX('Policy Characteristics'!K:K,MATCH($C1819,'Policy Characteristics'!$C:$C,0)))</f>
        <v>fuels.html#fuel-taxes</v>
      </c>
      <c r="R1819" s="363" t="str">
        <f>IF(ISBLANK(INDEX('Policy Characteristics'!L:L,MATCH($C1819,'Policy Characteristics'!$C:$C,0))),"",INDEX('Policy Characteristics'!L:L,MATCH($C1819,'Policy Characteristics'!$C:$C,0)))</f>
        <v>fuel-taxes.html</v>
      </c>
    </row>
    <row r="1820" spans="1:18" ht="19.95" customHeight="1">
      <c r="A1820" s="363" t="str">
        <f>IF(ISBLANK(INDEX('Policy Characteristics'!A:A,MATCH($C1820,'Policy Characteristics'!$C:$C,0))),"",INDEX('Policy Characteristics'!A:A,MATCH($C1820,'Policy Characteristics'!$C:$C,0)))</f>
        <v>Cross-Sector</v>
      </c>
      <c r="B1820" s="375" t="str">
        <f>IF(ISBLANK(INDEX('Policy Characteristics'!B:B,MATCH($C1820,'Policy Characteristics'!$C:$C,0))),"",INDEX('Policy Characteristics'!B:B,MATCH($C1820,'Policy Characteristics'!$C:$C,0)))</f>
        <v>Fuel Taxes or Subsidies</v>
      </c>
      <c r="C1820" s="242" t="str">
        <f t="shared" si="69"/>
        <v>Additional Fuel Tax or Subsidy Rate by Fuel</v>
      </c>
      <c r="D1820" s="356" t="s">
        <v>975</v>
      </c>
      <c r="E1820" s="255" t="s">
        <v>993</v>
      </c>
      <c r="F1820" s="356" t="s">
        <v>976</v>
      </c>
      <c r="G1820" s="255" t="s">
        <v>1017</v>
      </c>
      <c r="H1820" s="18">
        <v>2391</v>
      </c>
      <c r="I1820" s="378" t="s">
        <v>741</v>
      </c>
      <c r="J1820" s="377" t="str">
        <f>IF(ISBLANK(INDEX('Policy Characteristics'!D:D,MATCH($C1820,'Policy Characteristics'!$C:$C,0))),"",INDEX('Policy Characteristics'!D:D,MATCH($C1820,'Policy Characteristics'!$C:$C,0)))</f>
        <v>Fuel Taxes or Subsidies</v>
      </c>
      <c r="K1820" s="363"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63" t="str">
        <f>IF(ISBLANK(INDEX('Policy Characteristics'!I:I,MATCH($C1820,'Policy Characteristics'!$C:$C,0))),"",INDEX('Policy Characteristics'!I:I,MATCH($C1820,'Policy Characteristics'!$C:$C,0)))</f>
        <v>% of BAU price</v>
      </c>
      <c r="P1820" s="363"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363" t="str">
        <f>IF(ISBLANK(INDEX('Policy Characteristics'!K:K,MATCH($C1820,'Policy Characteristics'!$C:$C,0))),"",INDEX('Policy Characteristics'!K:K,MATCH($C1820,'Policy Characteristics'!$C:$C,0)))</f>
        <v>fuels.html#fuel-taxes</v>
      </c>
      <c r="R1820" s="363" t="str">
        <f>IF(ISBLANK(INDEX('Policy Characteristics'!L:L,MATCH($C1820,'Policy Characteristics'!$C:$C,0))),"",INDEX('Policy Characteristics'!L:L,MATCH($C1820,'Policy Characteristics'!$C:$C,0)))</f>
        <v>fuel-taxes.html</v>
      </c>
    </row>
    <row r="1821" spans="1:18" ht="19.95" customHeight="1">
      <c r="A1821" s="363" t="str">
        <f>IF(ISBLANK(INDEX('Policy Characteristics'!A:A,MATCH($C1821,'Policy Characteristics'!$C:$C,0))),"",INDEX('Policy Characteristics'!A:A,MATCH($C1821,'Policy Characteristics'!$C:$C,0)))</f>
        <v>Cross-Sector</v>
      </c>
      <c r="B1821" s="375" t="str">
        <f>IF(ISBLANK(INDEX('Policy Characteristics'!B:B,MATCH($C1821,'Policy Characteristics'!$C:$C,0))),"",INDEX('Policy Characteristics'!B:B,MATCH($C1821,'Policy Characteristics'!$C:$C,0)))</f>
        <v>Fuel Taxes or Subsidies</v>
      </c>
      <c r="C1821" s="242" t="str">
        <f t="shared" si="69"/>
        <v>Additional Fuel Tax or Subsidy Rate by Fuel</v>
      </c>
      <c r="D1821" s="356" t="s">
        <v>1009</v>
      </c>
      <c r="E1821" s="255" t="s">
        <v>993</v>
      </c>
      <c r="F1821" s="356" t="s">
        <v>1010</v>
      </c>
      <c r="G1821" s="255" t="s">
        <v>1017</v>
      </c>
      <c r="H1821" s="18">
        <v>2392</v>
      </c>
      <c r="I1821" s="378" t="s">
        <v>741</v>
      </c>
      <c r="J1821" s="377" t="str">
        <f>IF(ISBLANK(INDEX('Policy Characteristics'!D:D,MATCH($C1821,'Policy Characteristics'!$C:$C,0))),"",INDEX('Policy Characteristics'!D:D,MATCH($C1821,'Policy Characteristics'!$C:$C,0)))</f>
        <v>Fuel Taxes or Subsidies</v>
      </c>
      <c r="K1821" s="363"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63" t="str">
        <f>IF(ISBLANK(INDEX('Policy Characteristics'!I:I,MATCH($C1821,'Policy Characteristics'!$C:$C,0))),"",INDEX('Policy Characteristics'!I:I,MATCH($C1821,'Policy Characteristics'!$C:$C,0)))</f>
        <v>% of BAU price</v>
      </c>
      <c r="P1821" s="363"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363" t="str">
        <f>IF(ISBLANK(INDEX('Policy Characteristics'!K:K,MATCH($C1821,'Policy Characteristics'!$C:$C,0))),"",INDEX('Policy Characteristics'!K:K,MATCH($C1821,'Policy Characteristics'!$C:$C,0)))</f>
        <v>fuels.html#fuel-taxes</v>
      </c>
      <c r="R1821" s="363" t="str">
        <f>IF(ISBLANK(INDEX('Policy Characteristics'!L:L,MATCH($C1821,'Policy Characteristics'!$C:$C,0))),"",INDEX('Policy Characteristics'!L:L,MATCH($C1821,'Policy Characteristics'!$C:$C,0)))</f>
        <v>fuel-taxes.html</v>
      </c>
    </row>
    <row r="1822" spans="1:18" ht="19.95" customHeight="1">
      <c r="A1822" s="363" t="str">
        <f>IF(ISBLANK(INDEX('Policy Characteristics'!A:A,MATCH($C1822,'Policy Characteristics'!$C:$C,0))),"",INDEX('Policy Characteristics'!A:A,MATCH($C1822,'Policy Characteristics'!$C:$C,0)))</f>
        <v>Cross-Sector</v>
      </c>
      <c r="B1822" s="375" t="str">
        <f>IF(ISBLANK(INDEX('Policy Characteristics'!B:B,MATCH($C1822,'Policy Characteristics'!$C:$C,0))),"",INDEX('Policy Characteristics'!B:B,MATCH($C1822,'Policy Characteristics'!$C:$C,0)))</f>
        <v>Fuel Taxes or Subsidies</v>
      </c>
      <c r="C1822" s="242" t="str">
        <f t="shared" si="69"/>
        <v>Additional Fuel Tax or Subsidy Rate by Fuel</v>
      </c>
      <c r="D1822" s="356" t="s">
        <v>977</v>
      </c>
      <c r="E1822" s="255" t="s">
        <v>993</v>
      </c>
      <c r="F1822" s="356" t="s">
        <v>822</v>
      </c>
      <c r="G1822" s="255" t="s">
        <v>1017</v>
      </c>
      <c r="H1822" s="18">
        <v>2393</v>
      </c>
      <c r="I1822" s="378" t="s">
        <v>741</v>
      </c>
      <c r="J1822" s="377" t="str">
        <f>IF(ISBLANK(INDEX('Policy Characteristics'!D:D,MATCH($C1822,'Policy Characteristics'!$C:$C,0))),"",INDEX('Policy Characteristics'!D:D,MATCH($C1822,'Policy Characteristics'!$C:$C,0)))</f>
        <v>Fuel Taxes or Subsidies</v>
      </c>
      <c r="K1822" s="363"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63" t="str">
        <f>IF(ISBLANK(INDEX('Policy Characteristics'!I:I,MATCH($C1822,'Policy Characteristics'!$C:$C,0))),"",INDEX('Policy Characteristics'!I:I,MATCH($C1822,'Policy Characteristics'!$C:$C,0)))</f>
        <v>% of BAU price</v>
      </c>
      <c r="P1822" s="363"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363" t="str">
        <f>IF(ISBLANK(INDEX('Policy Characteristics'!K:K,MATCH($C1822,'Policy Characteristics'!$C:$C,0))),"",INDEX('Policy Characteristics'!K:K,MATCH($C1822,'Policy Characteristics'!$C:$C,0)))</f>
        <v>fuels.html#fuel-taxes</v>
      </c>
      <c r="R1822" s="363" t="str">
        <f>IF(ISBLANK(INDEX('Policy Characteristics'!L:L,MATCH($C1822,'Policy Characteristics'!$C:$C,0))),"",INDEX('Policy Characteristics'!L:L,MATCH($C1822,'Policy Characteristics'!$C:$C,0)))</f>
        <v>fuel-taxes.html</v>
      </c>
    </row>
    <row r="1823" spans="1:18" ht="19.95" customHeight="1">
      <c r="A1823" s="363" t="str">
        <f>IF(ISBLANK(INDEX('Policy Characteristics'!A:A,MATCH($C1823,'Policy Characteristics'!$C:$C,0))),"",INDEX('Policy Characteristics'!A:A,MATCH($C1823,'Policy Characteristics'!$C:$C,0)))</f>
        <v>Cross-Sector</v>
      </c>
      <c r="B1823" s="375" t="str">
        <f>IF(ISBLANK(INDEX('Policy Characteristics'!B:B,MATCH($C1823,'Policy Characteristics'!$C:$C,0))),"",INDEX('Policy Characteristics'!B:B,MATCH($C1823,'Policy Characteristics'!$C:$C,0)))</f>
        <v>Fuel Taxes or Subsidies</v>
      </c>
      <c r="C1823" s="242" t="str">
        <f t="shared" si="69"/>
        <v>Additional Fuel Tax or Subsidy Rate by Fuel</v>
      </c>
      <c r="D1823" s="356" t="s">
        <v>978</v>
      </c>
      <c r="E1823" s="255" t="s">
        <v>993</v>
      </c>
      <c r="F1823" s="356" t="s">
        <v>826</v>
      </c>
      <c r="G1823" s="255" t="s">
        <v>1017</v>
      </c>
      <c r="H1823" s="18">
        <v>2394</v>
      </c>
      <c r="I1823" s="378" t="s">
        <v>741</v>
      </c>
      <c r="J1823" s="377" t="str">
        <f>IF(ISBLANK(INDEX('Policy Characteristics'!D:D,MATCH($C1823,'Policy Characteristics'!$C:$C,0))),"",INDEX('Policy Characteristics'!D:D,MATCH($C1823,'Policy Characteristics'!$C:$C,0)))</f>
        <v>Fuel Taxes or Subsidies</v>
      </c>
      <c r="K1823" s="363"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63" t="str">
        <f>IF(ISBLANK(INDEX('Policy Characteristics'!I:I,MATCH($C1823,'Policy Characteristics'!$C:$C,0))),"",INDEX('Policy Characteristics'!I:I,MATCH($C1823,'Policy Characteristics'!$C:$C,0)))</f>
        <v>% of BAU price</v>
      </c>
      <c r="P1823" s="363"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363" t="str">
        <f>IF(ISBLANK(INDEX('Policy Characteristics'!K:K,MATCH($C1823,'Policy Characteristics'!$C:$C,0))),"",INDEX('Policy Characteristics'!K:K,MATCH($C1823,'Policy Characteristics'!$C:$C,0)))</f>
        <v>fuels.html#fuel-taxes</v>
      </c>
      <c r="R1823" s="363" t="str">
        <f>IF(ISBLANK(INDEX('Policy Characteristics'!L:L,MATCH($C1823,'Policy Characteristics'!$C:$C,0))),"",INDEX('Policy Characteristics'!L:L,MATCH($C1823,'Policy Characteristics'!$C:$C,0)))</f>
        <v>fuel-taxes.html</v>
      </c>
    </row>
    <row r="1824" spans="1:18" ht="19.95" customHeight="1">
      <c r="A1824" s="363" t="str">
        <f>IF(ISBLANK(INDEX('Policy Characteristics'!A:A,MATCH($C1824,'Policy Characteristics'!$C:$C,0))),"",INDEX('Policy Characteristics'!A:A,MATCH($C1824,'Policy Characteristics'!$C:$C,0)))</f>
        <v>Cross-Sector</v>
      </c>
      <c r="B1824" s="375" t="str">
        <f>IF(ISBLANK(INDEX('Policy Characteristics'!B:B,MATCH($C1824,'Policy Characteristics'!$C:$C,0))),"",INDEX('Policy Characteristics'!B:B,MATCH($C1824,'Policy Characteristics'!$C:$C,0)))</f>
        <v>Fuel Taxes or Subsidies</v>
      </c>
      <c r="C1824" s="242" t="str">
        <f t="shared" si="69"/>
        <v>Additional Fuel Tax or Subsidy Rate by Fuel</v>
      </c>
      <c r="D1824" s="356" t="s">
        <v>979</v>
      </c>
      <c r="E1824" s="255" t="s">
        <v>993</v>
      </c>
      <c r="F1824" s="356" t="s">
        <v>980</v>
      </c>
      <c r="G1824" s="255" t="s">
        <v>1017</v>
      </c>
      <c r="H1824" s="18">
        <v>2395</v>
      </c>
      <c r="I1824" s="378" t="s">
        <v>741</v>
      </c>
      <c r="J1824" s="377" t="str">
        <f>IF(ISBLANK(INDEX('Policy Characteristics'!D:D,MATCH($C1824,'Policy Characteristics'!$C:$C,0))),"",INDEX('Policy Characteristics'!D:D,MATCH($C1824,'Policy Characteristics'!$C:$C,0)))</f>
        <v>Fuel Taxes or Subsidies</v>
      </c>
      <c r="K1824" s="363"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63" t="str">
        <f>IF(ISBLANK(INDEX('Policy Characteristics'!I:I,MATCH($C1824,'Policy Characteristics'!$C:$C,0))),"",INDEX('Policy Characteristics'!I:I,MATCH($C1824,'Policy Characteristics'!$C:$C,0)))</f>
        <v>% of BAU price</v>
      </c>
      <c r="P1824" s="363"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363" t="str">
        <f>IF(ISBLANK(INDEX('Policy Characteristics'!K:K,MATCH($C1824,'Policy Characteristics'!$C:$C,0))),"",INDEX('Policy Characteristics'!K:K,MATCH($C1824,'Policy Characteristics'!$C:$C,0)))</f>
        <v>fuels.html#fuel-taxes</v>
      </c>
      <c r="R1824" s="363" t="str">
        <f>IF(ISBLANK(INDEX('Policy Characteristics'!L:L,MATCH($C1824,'Policy Characteristics'!$C:$C,0))),"",INDEX('Policy Characteristics'!L:L,MATCH($C1824,'Policy Characteristics'!$C:$C,0)))</f>
        <v>fuel-taxes.html</v>
      </c>
    </row>
    <row r="1825" spans="1:18" ht="19.95" customHeight="1">
      <c r="A1825" s="363" t="str">
        <f>IF(ISBLANK(INDEX('Policy Characteristics'!A:A,MATCH($C1825,'Policy Characteristics'!$C:$C,0))),"",INDEX('Policy Characteristics'!A:A,MATCH($C1825,'Policy Characteristics'!$C:$C,0)))</f>
        <v>Cross-Sector</v>
      </c>
      <c r="B1825" s="375" t="str">
        <f>IF(ISBLANK(INDEX('Policy Characteristics'!B:B,MATCH($C1825,'Policy Characteristics'!$C:$C,0))),"",INDEX('Policy Characteristics'!B:B,MATCH($C1825,'Policy Characteristics'!$C:$C,0)))</f>
        <v>Fuel Taxes or Subsidies</v>
      </c>
      <c r="C1825" s="242" t="str">
        <f t="shared" si="69"/>
        <v>Additional Fuel Tax or Subsidy Rate by Fuel</v>
      </c>
      <c r="D1825" s="356" t="s">
        <v>981</v>
      </c>
      <c r="E1825" s="255" t="s">
        <v>993</v>
      </c>
      <c r="F1825" s="356" t="s">
        <v>982</v>
      </c>
      <c r="G1825" s="255" t="s">
        <v>1017</v>
      </c>
      <c r="H1825" s="18">
        <v>2396</v>
      </c>
      <c r="I1825" s="378" t="s">
        <v>741</v>
      </c>
      <c r="J1825" s="377" t="str">
        <f>IF(ISBLANK(INDEX('Policy Characteristics'!D:D,MATCH($C1825,'Policy Characteristics'!$C:$C,0))),"",INDEX('Policy Characteristics'!D:D,MATCH($C1825,'Policy Characteristics'!$C:$C,0)))</f>
        <v>Fuel Taxes or Subsidies</v>
      </c>
      <c r="K1825" s="363"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63" t="str">
        <f>IF(ISBLANK(INDEX('Policy Characteristics'!I:I,MATCH($C1825,'Policy Characteristics'!$C:$C,0))),"",INDEX('Policy Characteristics'!I:I,MATCH($C1825,'Policy Characteristics'!$C:$C,0)))</f>
        <v>% of BAU price</v>
      </c>
      <c r="P1825" s="363"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363" t="str">
        <f>IF(ISBLANK(INDEX('Policy Characteristics'!K:K,MATCH($C1825,'Policy Characteristics'!$C:$C,0))),"",INDEX('Policy Characteristics'!K:K,MATCH($C1825,'Policy Characteristics'!$C:$C,0)))</f>
        <v>fuels.html#fuel-taxes</v>
      </c>
      <c r="R1825" s="363" t="str">
        <f>IF(ISBLANK(INDEX('Policy Characteristics'!L:L,MATCH($C1825,'Policy Characteristics'!$C:$C,0))),"",INDEX('Policy Characteristics'!L:L,MATCH($C1825,'Policy Characteristics'!$C:$C,0)))</f>
        <v>fuel-taxes.html</v>
      </c>
    </row>
    <row r="1826" spans="1:18" ht="19.95" customHeight="1">
      <c r="A1826" s="363" t="str">
        <f>IF(ISBLANK(INDEX('Policy Characteristics'!A:A,MATCH($C1826,'Policy Characteristics'!$C:$C,0))),"",INDEX('Policy Characteristics'!A:A,MATCH($C1826,'Policy Characteristics'!$C:$C,0)))</f>
        <v>Cross-Sector</v>
      </c>
      <c r="B1826" s="375" t="str">
        <f>IF(ISBLANK(INDEX('Policy Characteristics'!B:B,MATCH($C1826,'Policy Characteristics'!$C:$C,0))),"",INDEX('Policy Characteristics'!B:B,MATCH($C1826,'Policy Characteristics'!$C:$C,0)))</f>
        <v>Fuel Taxes or Subsidies</v>
      </c>
      <c r="C1826" s="242" t="str">
        <f t="shared" si="69"/>
        <v>Additional Fuel Tax or Subsidy Rate by Fuel</v>
      </c>
      <c r="D1826" s="356" t="s">
        <v>1012</v>
      </c>
      <c r="E1826" s="255" t="s">
        <v>993</v>
      </c>
      <c r="F1826" s="356" t="s">
        <v>830</v>
      </c>
      <c r="G1826" s="255" t="s">
        <v>1017</v>
      </c>
      <c r="H1826" s="18">
        <v>2397</v>
      </c>
      <c r="I1826" s="378" t="s">
        <v>741</v>
      </c>
      <c r="J1826" s="377" t="str">
        <f>IF(ISBLANK(INDEX('Policy Characteristics'!D:D,MATCH($C1826,'Policy Characteristics'!$C:$C,0))),"",INDEX('Policy Characteristics'!D:D,MATCH($C1826,'Policy Characteristics'!$C:$C,0)))</f>
        <v>Fuel Taxes or Subsidies</v>
      </c>
      <c r="K1826" s="363"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63" t="str">
        <f>IF(ISBLANK(INDEX('Policy Characteristics'!I:I,MATCH($C1826,'Policy Characteristics'!$C:$C,0))),"",INDEX('Policy Characteristics'!I:I,MATCH($C1826,'Policy Characteristics'!$C:$C,0)))</f>
        <v>% of BAU price</v>
      </c>
      <c r="P1826" s="363"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363" t="str">
        <f>IF(ISBLANK(INDEX('Policy Characteristics'!K:K,MATCH($C1826,'Policy Characteristics'!$C:$C,0))),"",INDEX('Policy Characteristics'!K:K,MATCH($C1826,'Policy Characteristics'!$C:$C,0)))</f>
        <v>fuels.html#fuel-taxes</v>
      </c>
      <c r="R1826" s="363" t="str">
        <f>IF(ISBLANK(INDEX('Policy Characteristics'!L:L,MATCH($C1826,'Policy Characteristics'!$C:$C,0))),"",INDEX('Policy Characteristics'!L:L,MATCH($C1826,'Policy Characteristics'!$C:$C,0)))</f>
        <v>fuel-taxes.html</v>
      </c>
    </row>
    <row r="1827" spans="1:18" ht="19.95" customHeight="1">
      <c r="A1827" s="363" t="str">
        <f>IF(ISBLANK(INDEX('Policy Characteristics'!A:A,MATCH($C1827,'Policy Characteristics'!$C:$C,0))),"",INDEX('Policy Characteristics'!A:A,MATCH($C1827,'Policy Characteristics'!$C:$C,0)))</f>
        <v>Cross-Sector</v>
      </c>
      <c r="B1827" s="375" t="str">
        <f>IF(ISBLANK(INDEX('Policy Characteristics'!B:B,MATCH($C1827,'Policy Characteristics'!$C:$C,0))),"",INDEX('Policy Characteristics'!B:B,MATCH($C1827,'Policy Characteristics'!$C:$C,0)))</f>
        <v>Fuel Taxes or Subsidies</v>
      </c>
      <c r="C1827" s="242" t="str">
        <f t="shared" si="69"/>
        <v>Additional Fuel Tax or Subsidy Rate by Fuel</v>
      </c>
      <c r="D1827" s="356" t="s">
        <v>1013</v>
      </c>
      <c r="E1827" s="255" t="s">
        <v>993</v>
      </c>
      <c r="F1827" s="356" t="s">
        <v>1014</v>
      </c>
      <c r="G1827" s="255" t="s">
        <v>1017</v>
      </c>
      <c r="H1827" s="18">
        <v>2398</v>
      </c>
      <c r="I1827" s="378" t="s">
        <v>741</v>
      </c>
      <c r="J1827" s="377" t="str">
        <f>IF(ISBLANK(INDEX('Policy Characteristics'!D:D,MATCH($C1827,'Policy Characteristics'!$C:$C,0))),"",INDEX('Policy Characteristics'!D:D,MATCH($C1827,'Policy Characteristics'!$C:$C,0)))</f>
        <v>Fuel Taxes or Subsidies</v>
      </c>
      <c r="K1827" s="363"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63" t="str">
        <f>IF(ISBLANK(INDEX('Policy Characteristics'!I:I,MATCH($C1827,'Policy Characteristics'!$C:$C,0))),"",INDEX('Policy Characteristics'!I:I,MATCH($C1827,'Policy Characteristics'!$C:$C,0)))</f>
        <v>% of BAU price</v>
      </c>
      <c r="P1827" s="363"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363" t="str">
        <f>IF(ISBLANK(INDEX('Policy Characteristics'!K:K,MATCH($C1827,'Policy Characteristics'!$C:$C,0))),"",INDEX('Policy Characteristics'!K:K,MATCH($C1827,'Policy Characteristics'!$C:$C,0)))</f>
        <v>fuels.html#fuel-taxes</v>
      </c>
      <c r="R1827" s="363" t="str">
        <f>IF(ISBLANK(INDEX('Policy Characteristics'!L:L,MATCH($C1827,'Policy Characteristics'!$C:$C,0))),"",INDEX('Policy Characteristics'!L:L,MATCH($C1827,'Policy Characteristics'!$C:$C,0)))</f>
        <v>fuel-taxes.html</v>
      </c>
    </row>
    <row r="1828" spans="1:18" s="363" customFormat="1" ht="19.95" customHeight="1">
      <c r="A1828" s="363" t="str">
        <f>IF(ISBLANK(INDEX('Policy Characteristics'!A:A,MATCH($C1828,'Policy Characteristics'!$C:$C,0))),"",INDEX('Policy Characteristics'!A:A,MATCH($C1828,'Policy Characteristics'!$C:$C,0)))</f>
        <v>Cross-Sector</v>
      </c>
      <c r="B1828" s="375" t="str">
        <f>IF(ISBLANK(INDEX('Policy Characteristics'!B:B,MATCH($C1828,'Policy Characteristics'!$C:$C,0))),"",INDEX('Policy Characteristics'!B:B,MATCH($C1828,'Policy Characteristics'!$C:$C,0)))</f>
        <v>Fuel Taxes or Subsidies</v>
      </c>
      <c r="C1828" s="242" t="str">
        <f t="shared" si="69"/>
        <v>Additional Fuel Tax or Subsidy Rate by Fuel</v>
      </c>
      <c r="D1828" s="255" t="s">
        <v>995</v>
      </c>
      <c r="E1828" s="255" t="s">
        <v>1018</v>
      </c>
      <c r="F1828" s="255" t="s">
        <v>996</v>
      </c>
      <c r="G1828" s="255" t="s">
        <v>1019</v>
      </c>
      <c r="H1828" s="18">
        <v>2399</v>
      </c>
      <c r="I1828" s="376" t="s">
        <v>741</v>
      </c>
      <c r="J1828" s="377" t="str">
        <f>IF(ISBLANK(INDEX('Policy Characteristics'!D:D,MATCH($C1828,'Policy Characteristics'!$C:$C,0))),"",INDEX('Policy Characteristics'!D:D,MATCH($C1828,'Policy Characteristics'!$C:$C,0)))</f>
        <v>Fuel Taxes or Subsidies</v>
      </c>
      <c r="K1828" s="363"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63" t="str">
        <f>IF(ISBLANK(INDEX('Policy Characteristics'!I:I,MATCH($C1828,'Policy Characteristics'!$C:$C,0))),"",INDEX('Policy Characteristics'!I:I,MATCH($C1828,'Policy Characteristics'!$C:$C,0)))</f>
        <v>% of BAU price</v>
      </c>
      <c r="P1828" s="363"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363" t="str">
        <f>IF(ISBLANK(INDEX('Policy Characteristics'!K:K,MATCH($C1828,'Policy Characteristics'!$C:$C,0))),"",INDEX('Policy Characteristics'!K:K,MATCH($C1828,'Policy Characteristics'!$C:$C,0)))</f>
        <v>fuels.html#fuel-taxes</v>
      </c>
      <c r="R1828" s="363" t="str">
        <f>IF(ISBLANK(INDEX('Policy Characteristics'!L:L,MATCH($C1828,'Policy Characteristics'!$C:$C,0))),"",INDEX('Policy Characteristics'!L:L,MATCH($C1828,'Policy Characteristics'!$C:$C,0)))</f>
        <v>fuel-taxes.html</v>
      </c>
    </row>
    <row r="1829" spans="1:18" s="363" customFormat="1" ht="19.95" customHeight="1">
      <c r="A1829" s="363" t="str">
        <f>IF(ISBLANK(INDEX('Policy Characteristics'!A:A,MATCH($C1829,'Policy Characteristics'!$C:$C,0))),"",INDEX('Policy Characteristics'!A:A,MATCH($C1829,'Policy Characteristics'!$C:$C,0)))</f>
        <v>Cross-Sector</v>
      </c>
      <c r="B1829" s="375" t="str">
        <f>IF(ISBLANK(INDEX('Policy Characteristics'!B:B,MATCH($C1829,'Policy Characteristics'!$C:$C,0))),"",INDEX('Policy Characteristics'!B:B,MATCH($C1829,'Policy Characteristics'!$C:$C,0)))</f>
        <v>Fuel Taxes or Subsidies</v>
      </c>
      <c r="C1829" s="242" t="str">
        <f t="shared" si="69"/>
        <v>Additional Fuel Tax or Subsidy Rate by Fuel</v>
      </c>
      <c r="D1829" s="356" t="s">
        <v>968</v>
      </c>
      <c r="E1829" s="255" t="s">
        <v>1018</v>
      </c>
      <c r="F1829" s="356" t="s">
        <v>798</v>
      </c>
      <c r="G1829" s="255" t="s">
        <v>1019</v>
      </c>
      <c r="H1829" s="18">
        <v>2400</v>
      </c>
      <c r="I1829" s="376" t="s">
        <v>741</v>
      </c>
      <c r="J1829" s="377" t="str">
        <f>IF(ISBLANK(INDEX('Policy Characteristics'!D:D,MATCH($C1829,'Policy Characteristics'!$C:$C,0))),"",INDEX('Policy Characteristics'!D:D,MATCH($C1829,'Policy Characteristics'!$C:$C,0)))</f>
        <v>Fuel Taxes or Subsidies</v>
      </c>
      <c r="K1829" s="363"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63" t="str">
        <f>IF(ISBLANK(INDEX('Policy Characteristics'!I:I,MATCH($C1829,'Policy Characteristics'!$C:$C,0))),"",INDEX('Policy Characteristics'!I:I,MATCH($C1829,'Policy Characteristics'!$C:$C,0)))</f>
        <v>% of BAU price</v>
      </c>
      <c r="P1829" s="363"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363" t="str">
        <f>IF(ISBLANK(INDEX('Policy Characteristics'!K:K,MATCH($C1829,'Policy Characteristics'!$C:$C,0))),"",INDEX('Policy Characteristics'!K:K,MATCH($C1829,'Policy Characteristics'!$C:$C,0)))</f>
        <v>fuels.html#fuel-taxes</v>
      </c>
      <c r="R1829" s="363" t="str">
        <f>IF(ISBLANK(INDEX('Policy Characteristics'!L:L,MATCH($C1829,'Policy Characteristics'!$C:$C,0))),"",INDEX('Policy Characteristics'!L:L,MATCH($C1829,'Policy Characteristics'!$C:$C,0)))</f>
        <v>fuel-taxes.html</v>
      </c>
    </row>
    <row r="1830" spans="1:18" s="363" customFormat="1" ht="19.95" customHeight="1">
      <c r="A1830" s="363" t="str">
        <f>IF(ISBLANK(INDEX('Policy Characteristics'!A:A,MATCH($C1830,'Policy Characteristics'!$C:$C,0))),"",INDEX('Policy Characteristics'!A:A,MATCH($C1830,'Policy Characteristics'!$C:$C,0)))</f>
        <v>Cross-Sector</v>
      </c>
      <c r="B1830" s="375" t="str">
        <f>IF(ISBLANK(INDEX('Policy Characteristics'!B:B,MATCH($C1830,'Policy Characteristics'!$C:$C,0))),"",INDEX('Policy Characteristics'!B:B,MATCH($C1830,'Policy Characteristics'!$C:$C,0)))</f>
        <v>Fuel Taxes or Subsidies</v>
      </c>
      <c r="C1830" s="242" t="str">
        <f t="shared" si="69"/>
        <v>Additional Fuel Tax or Subsidy Rate by Fuel</v>
      </c>
      <c r="D1830" s="356" t="s">
        <v>969</v>
      </c>
      <c r="E1830" s="255" t="s">
        <v>1018</v>
      </c>
      <c r="F1830" s="356" t="s">
        <v>970</v>
      </c>
      <c r="G1830" s="255" t="s">
        <v>1019</v>
      </c>
      <c r="H1830" s="18">
        <v>2401</v>
      </c>
      <c r="I1830" s="376" t="s">
        <v>741</v>
      </c>
      <c r="J1830" s="377" t="str">
        <f>IF(ISBLANK(INDEX('Policy Characteristics'!D:D,MATCH($C1830,'Policy Characteristics'!$C:$C,0))),"",INDEX('Policy Characteristics'!D:D,MATCH($C1830,'Policy Characteristics'!$C:$C,0)))</f>
        <v>Fuel Taxes or Subsidies</v>
      </c>
      <c r="K1830" s="363"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63" t="str">
        <f>IF(ISBLANK(INDEX('Policy Characteristics'!I:I,MATCH($C1830,'Policy Characteristics'!$C:$C,0))),"",INDEX('Policy Characteristics'!I:I,MATCH($C1830,'Policy Characteristics'!$C:$C,0)))</f>
        <v>% of BAU price</v>
      </c>
      <c r="P1830" s="363"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363" t="str">
        <f>IF(ISBLANK(INDEX('Policy Characteristics'!K:K,MATCH($C1830,'Policy Characteristics'!$C:$C,0))),"",INDEX('Policy Characteristics'!K:K,MATCH($C1830,'Policy Characteristics'!$C:$C,0)))</f>
        <v>fuels.html#fuel-taxes</v>
      </c>
      <c r="R1830" s="363" t="str">
        <f>IF(ISBLANK(INDEX('Policy Characteristics'!L:L,MATCH($C1830,'Policy Characteristics'!$C:$C,0))),"",INDEX('Policy Characteristics'!L:L,MATCH($C1830,'Policy Characteristics'!$C:$C,0)))</f>
        <v>fuel-taxes.html</v>
      </c>
    </row>
    <row r="1831" spans="1:18" s="363" customFormat="1" ht="19.95" customHeight="1">
      <c r="A1831" s="363" t="str">
        <f>IF(ISBLANK(INDEX('Policy Characteristics'!A:A,MATCH($C1831,'Policy Characteristics'!$C:$C,0))),"",INDEX('Policy Characteristics'!A:A,MATCH($C1831,'Policy Characteristics'!$C:$C,0)))</f>
        <v>Cross-Sector</v>
      </c>
      <c r="B1831" s="375" t="str">
        <f>IF(ISBLANK(INDEX('Policy Characteristics'!B:B,MATCH($C1831,'Policy Characteristics'!$C:$C,0))),"",INDEX('Policy Characteristics'!B:B,MATCH($C1831,'Policy Characteristics'!$C:$C,0)))</f>
        <v>Fuel Taxes or Subsidies</v>
      </c>
      <c r="C1831" s="242" t="str">
        <f t="shared" si="69"/>
        <v>Additional Fuel Tax or Subsidy Rate by Fuel</v>
      </c>
      <c r="D1831" s="356" t="s">
        <v>997</v>
      </c>
      <c r="E1831" s="255" t="s">
        <v>1018</v>
      </c>
      <c r="F1831" s="356" t="s">
        <v>998</v>
      </c>
      <c r="G1831" s="255" t="s">
        <v>1019</v>
      </c>
      <c r="H1831" s="18">
        <v>2402</v>
      </c>
      <c r="I1831" s="376" t="s">
        <v>741</v>
      </c>
      <c r="J1831" s="377" t="str">
        <f>IF(ISBLANK(INDEX('Policy Characteristics'!D:D,MATCH($C1831,'Policy Characteristics'!$C:$C,0))),"",INDEX('Policy Characteristics'!D:D,MATCH($C1831,'Policy Characteristics'!$C:$C,0)))</f>
        <v>Fuel Taxes or Subsidies</v>
      </c>
      <c r="K1831" s="363"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63" t="str">
        <f>IF(ISBLANK(INDEX('Policy Characteristics'!I:I,MATCH($C1831,'Policy Characteristics'!$C:$C,0))),"",INDEX('Policy Characteristics'!I:I,MATCH($C1831,'Policy Characteristics'!$C:$C,0)))</f>
        <v>% of BAU price</v>
      </c>
      <c r="P1831" s="363"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363" t="str">
        <f>IF(ISBLANK(INDEX('Policy Characteristics'!K:K,MATCH($C1831,'Policy Characteristics'!$C:$C,0))),"",INDEX('Policy Characteristics'!K:K,MATCH($C1831,'Policy Characteristics'!$C:$C,0)))</f>
        <v>fuels.html#fuel-taxes</v>
      </c>
      <c r="R1831" s="363" t="str">
        <f>IF(ISBLANK(INDEX('Policy Characteristics'!L:L,MATCH($C1831,'Policy Characteristics'!$C:$C,0))),"",INDEX('Policy Characteristics'!L:L,MATCH($C1831,'Policy Characteristics'!$C:$C,0)))</f>
        <v>fuel-taxes.html</v>
      </c>
    </row>
    <row r="1832" spans="1:18" s="363" customFormat="1" ht="19.95" customHeight="1">
      <c r="A1832" s="363" t="str">
        <f>IF(ISBLANK(INDEX('Policy Characteristics'!A:A,MATCH($C1832,'Policy Characteristics'!$C:$C,0))),"",INDEX('Policy Characteristics'!A:A,MATCH($C1832,'Policy Characteristics'!$C:$C,0)))</f>
        <v>Cross-Sector</v>
      </c>
      <c r="B1832" s="375" t="str">
        <f>IF(ISBLANK(INDEX('Policy Characteristics'!B:B,MATCH($C1832,'Policy Characteristics'!$C:$C,0))),"",INDEX('Policy Characteristics'!B:B,MATCH($C1832,'Policy Characteristics'!$C:$C,0)))</f>
        <v>Fuel Taxes or Subsidies</v>
      </c>
      <c r="C1832" s="242" t="str">
        <f t="shared" si="69"/>
        <v>Additional Fuel Tax or Subsidy Rate by Fuel</v>
      </c>
      <c r="D1832" s="356" t="s">
        <v>1004</v>
      </c>
      <c r="E1832" s="255" t="s">
        <v>1018</v>
      </c>
      <c r="F1832" s="356" t="s">
        <v>814</v>
      </c>
      <c r="G1832" s="255" t="s">
        <v>1019</v>
      </c>
      <c r="H1832" s="18">
        <v>2403</v>
      </c>
      <c r="I1832" s="376" t="s">
        <v>741</v>
      </c>
      <c r="J1832" s="377" t="str">
        <f>IF(ISBLANK(INDEX('Policy Characteristics'!D:D,MATCH($C1832,'Policy Characteristics'!$C:$C,0))),"",INDEX('Policy Characteristics'!D:D,MATCH($C1832,'Policy Characteristics'!$C:$C,0)))</f>
        <v>Fuel Taxes or Subsidies</v>
      </c>
      <c r="K1832" s="363"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63" t="str">
        <f>IF(ISBLANK(INDEX('Policy Characteristics'!I:I,MATCH($C1832,'Policy Characteristics'!$C:$C,0))),"",INDEX('Policy Characteristics'!I:I,MATCH($C1832,'Policy Characteristics'!$C:$C,0)))</f>
        <v>% of BAU price</v>
      </c>
      <c r="P1832" s="363"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363" t="str">
        <f>IF(ISBLANK(INDEX('Policy Characteristics'!K:K,MATCH($C1832,'Policy Characteristics'!$C:$C,0))),"",INDEX('Policy Characteristics'!K:K,MATCH($C1832,'Policy Characteristics'!$C:$C,0)))</f>
        <v>fuels.html#fuel-taxes</v>
      </c>
      <c r="R1832" s="363" t="str">
        <f>IF(ISBLANK(INDEX('Policy Characteristics'!L:L,MATCH($C1832,'Policy Characteristics'!$C:$C,0))),"",INDEX('Policy Characteristics'!L:L,MATCH($C1832,'Policy Characteristics'!$C:$C,0)))</f>
        <v>fuel-taxes.html</v>
      </c>
    </row>
    <row r="1833" spans="1:18" s="363" customFormat="1" ht="19.95" customHeight="1">
      <c r="A1833" s="363" t="str">
        <f>IF(ISBLANK(INDEX('Policy Characteristics'!A:A,MATCH($C1833,'Policy Characteristics'!$C:$C,0))),"",INDEX('Policy Characteristics'!A:A,MATCH($C1833,'Policy Characteristics'!$C:$C,0)))</f>
        <v>Cross-Sector</v>
      </c>
      <c r="B1833" s="375" t="str">
        <f>IF(ISBLANK(INDEX('Policy Characteristics'!B:B,MATCH($C1833,'Policy Characteristics'!$C:$C,0))),"",INDEX('Policy Characteristics'!B:B,MATCH($C1833,'Policy Characteristics'!$C:$C,0)))</f>
        <v>Fuel Taxes or Subsidies</v>
      </c>
      <c r="C1833" s="242" t="str">
        <f t="shared" si="69"/>
        <v>Additional Fuel Tax or Subsidy Rate by Fuel</v>
      </c>
      <c r="D1833" s="356" t="s">
        <v>971</v>
      </c>
      <c r="E1833" s="255" t="s">
        <v>1018</v>
      </c>
      <c r="F1833" s="356" t="s">
        <v>972</v>
      </c>
      <c r="G1833" s="255" t="s">
        <v>1019</v>
      </c>
      <c r="H1833" s="18">
        <v>2404</v>
      </c>
      <c r="I1833" s="376" t="s">
        <v>741</v>
      </c>
      <c r="J1833" s="377" t="str">
        <f>IF(ISBLANK(INDEX('Policy Characteristics'!D:D,MATCH($C1833,'Policy Characteristics'!$C:$C,0))),"",INDEX('Policy Characteristics'!D:D,MATCH($C1833,'Policy Characteristics'!$C:$C,0)))</f>
        <v>Fuel Taxes or Subsidies</v>
      </c>
      <c r="K1833" s="363"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63" t="str">
        <f>IF(ISBLANK(INDEX('Policy Characteristics'!I:I,MATCH($C1833,'Policy Characteristics'!$C:$C,0))),"",INDEX('Policy Characteristics'!I:I,MATCH($C1833,'Policy Characteristics'!$C:$C,0)))</f>
        <v>% of BAU price</v>
      </c>
      <c r="P1833" s="363"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363" t="str">
        <f>IF(ISBLANK(INDEX('Policy Characteristics'!K:K,MATCH($C1833,'Policy Characteristics'!$C:$C,0))),"",INDEX('Policy Characteristics'!K:K,MATCH($C1833,'Policy Characteristics'!$C:$C,0)))</f>
        <v>fuels.html#fuel-taxes</v>
      </c>
      <c r="R1833" s="363" t="str">
        <f>IF(ISBLANK(INDEX('Policy Characteristics'!L:L,MATCH($C1833,'Policy Characteristics'!$C:$C,0))),"",INDEX('Policy Characteristics'!L:L,MATCH($C1833,'Policy Characteristics'!$C:$C,0)))</f>
        <v>fuel-taxes.html</v>
      </c>
    </row>
    <row r="1834" spans="1:18" s="363" customFormat="1" ht="19.95" customHeight="1">
      <c r="A1834" s="363" t="str">
        <f>IF(ISBLANK(INDEX('Policy Characteristics'!A:A,MATCH($C1834,'Policy Characteristics'!$C:$C,0))),"",INDEX('Policy Characteristics'!A:A,MATCH($C1834,'Policy Characteristics'!$C:$C,0)))</f>
        <v>Cross-Sector</v>
      </c>
      <c r="B1834" s="375" t="str">
        <f>IF(ISBLANK(INDEX('Policy Characteristics'!B:B,MATCH($C1834,'Policy Characteristics'!$C:$C,0))),"",INDEX('Policy Characteristics'!B:B,MATCH($C1834,'Policy Characteristics'!$C:$C,0)))</f>
        <v>Fuel Taxes or Subsidies</v>
      </c>
      <c r="C1834" s="242" t="str">
        <f t="shared" si="69"/>
        <v>Additional Fuel Tax or Subsidy Rate by Fuel</v>
      </c>
      <c r="D1834" s="356" t="s">
        <v>973</v>
      </c>
      <c r="E1834" s="255" t="s">
        <v>1018</v>
      </c>
      <c r="F1834" s="356" t="s">
        <v>974</v>
      </c>
      <c r="G1834" s="255" t="s">
        <v>1019</v>
      </c>
      <c r="H1834" s="18">
        <v>2405</v>
      </c>
      <c r="I1834" s="376" t="s">
        <v>741</v>
      </c>
      <c r="J1834" s="377" t="str">
        <f>IF(ISBLANK(INDEX('Policy Characteristics'!D:D,MATCH($C1834,'Policy Characteristics'!$C:$C,0))),"",INDEX('Policy Characteristics'!D:D,MATCH($C1834,'Policy Characteristics'!$C:$C,0)))</f>
        <v>Fuel Taxes or Subsidies</v>
      </c>
      <c r="K1834" s="363"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63" t="str">
        <f>IF(ISBLANK(INDEX('Policy Characteristics'!I:I,MATCH($C1834,'Policy Characteristics'!$C:$C,0))),"",INDEX('Policy Characteristics'!I:I,MATCH($C1834,'Policy Characteristics'!$C:$C,0)))</f>
        <v>% of BAU price</v>
      </c>
      <c r="P1834" s="363"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363" t="str">
        <f>IF(ISBLANK(INDEX('Policy Characteristics'!K:K,MATCH($C1834,'Policy Characteristics'!$C:$C,0))),"",INDEX('Policy Characteristics'!K:K,MATCH($C1834,'Policy Characteristics'!$C:$C,0)))</f>
        <v>fuels.html#fuel-taxes</v>
      </c>
      <c r="R1834" s="363" t="str">
        <f>IF(ISBLANK(INDEX('Policy Characteristics'!L:L,MATCH($C1834,'Policy Characteristics'!$C:$C,0))),"",INDEX('Policy Characteristics'!L:L,MATCH($C1834,'Policy Characteristics'!$C:$C,0)))</f>
        <v>fuel-taxes.html</v>
      </c>
    </row>
    <row r="1835" spans="1:18" s="363" customFormat="1" ht="19.95" customHeight="1">
      <c r="A1835" s="363" t="str">
        <f>IF(ISBLANK(INDEX('Policy Characteristics'!A:A,MATCH($C1835,'Policy Characteristics'!$C:$C,0))),"",INDEX('Policy Characteristics'!A:A,MATCH($C1835,'Policy Characteristics'!$C:$C,0)))</f>
        <v>Cross-Sector</v>
      </c>
      <c r="B1835" s="375" t="str">
        <f>IF(ISBLANK(INDEX('Policy Characteristics'!B:B,MATCH($C1835,'Policy Characteristics'!$C:$C,0))),"",INDEX('Policy Characteristics'!B:B,MATCH($C1835,'Policy Characteristics'!$C:$C,0)))</f>
        <v>Fuel Taxes or Subsidies</v>
      </c>
      <c r="C1835" s="242" t="str">
        <f t="shared" si="69"/>
        <v>Additional Fuel Tax or Subsidy Rate by Fuel</v>
      </c>
      <c r="D1835" s="356" t="s">
        <v>1005</v>
      </c>
      <c r="E1835" s="255" t="s">
        <v>1018</v>
      </c>
      <c r="F1835" s="356" t="s">
        <v>1006</v>
      </c>
      <c r="G1835" s="255" t="s">
        <v>1019</v>
      </c>
      <c r="H1835" s="18">
        <v>2406</v>
      </c>
      <c r="I1835" s="376" t="s">
        <v>741</v>
      </c>
      <c r="J1835" s="377" t="str">
        <f>IF(ISBLANK(INDEX('Policy Characteristics'!D:D,MATCH($C1835,'Policy Characteristics'!$C:$C,0))),"",INDEX('Policy Characteristics'!D:D,MATCH($C1835,'Policy Characteristics'!$C:$C,0)))</f>
        <v>Fuel Taxes or Subsidies</v>
      </c>
      <c r="K1835" s="363"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63" t="str">
        <f>IF(ISBLANK(INDEX('Policy Characteristics'!I:I,MATCH($C1835,'Policy Characteristics'!$C:$C,0))),"",INDEX('Policy Characteristics'!I:I,MATCH($C1835,'Policy Characteristics'!$C:$C,0)))</f>
        <v>% of BAU price</v>
      </c>
      <c r="P1835" s="363"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363" t="str">
        <f>IF(ISBLANK(INDEX('Policy Characteristics'!K:K,MATCH($C1835,'Policy Characteristics'!$C:$C,0))),"",INDEX('Policy Characteristics'!K:K,MATCH($C1835,'Policy Characteristics'!$C:$C,0)))</f>
        <v>fuels.html#fuel-taxes</v>
      </c>
      <c r="R1835" s="363" t="str">
        <f>IF(ISBLANK(INDEX('Policy Characteristics'!L:L,MATCH($C1835,'Policy Characteristics'!$C:$C,0))),"",INDEX('Policy Characteristics'!L:L,MATCH($C1835,'Policy Characteristics'!$C:$C,0)))</f>
        <v>fuel-taxes.html</v>
      </c>
    </row>
    <row r="1836" spans="1:18" s="363" customFormat="1" ht="19.95" customHeight="1">
      <c r="A1836" s="363" t="str">
        <f>IF(ISBLANK(INDEX('Policy Characteristics'!A:A,MATCH($C1836,'Policy Characteristics'!$C:$C,0))),"",INDEX('Policy Characteristics'!A:A,MATCH($C1836,'Policy Characteristics'!$C:$C,0)))</f>
        <v>Cross-Sector</v>
      </c>
      <c r="B1836" s="375" t="str">
        <f>IF(ISBLANK(INDEX('Policy Characteristics'!B:B,MATCH($C1836,'Policy Characteristics'!$C:$C,0))),"",INDEX('Policy Characteristics'!B:B,MATCH($C1836,'Policy Characteristics'!$C:$C,0)))</f>
        <v>Fuel Taxes or Subsidies</v>
      </c>
      <c r="C1836" s="242" t="str">
        <f t="shared" si="69"/>
        <v>Additional Fuel Tax or Subsidy Rate by Fuel</v>
      </c>
      <c r="D1836" s="356" t="s">
        <v>1007</v>
      </c>
      <c r="E1836" s="255" t="s">
        <v>1018</v>
      </c>
      <c r="F1836" s="356" t="s">
        <v>1008</v>
      </c>
      <c r="G1836" s="255" t="s">
        <v>1019</v>
      </c>
      <c r="H1836" s="18">
        <v>2407</v>
      </c>
      <c r="I1836" s="376" t="s">
        <v>741</v>
      </c>
      <c r="J1836" s="377" t="str">
        <f>IF(ISBLANK(INDEX('Policy Characteristics'!D:D,MATCH($C1836,'Policy Characteristics'!$C:$C,0))),"",INDEX('Policy Characteristics'!D:D,MATCH($C1836,'Policy Characteristics'!$C:$C,0)))</f>
        <v>Fuel Taxes or Subsidies</v>
      </c>
      <c r="K1836" s="363"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63" t="str">
        <f>IF(ISBLANK(INDEX('Policy Characteristics'!I:I,MATCH($C1836,'Policy Characteristics'!$C:$C,0))),"",INDEX('Policy Characteristics'!I:I,MATCH($C1836,'Policy Characteristics'!$C:$C,0)))</f>
        <v>% of BAU price</v>
      </c>
      <c r="P1836" s="363"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363" t="str">
        <f>IF(ISBLANK(INDEX('Policy Characteristics'!K:K,MATCH($C1836,'Policy Characteristics'!$C:$C,0))),"",INDEX('Policy Characteristics'!K:K,MATCH($C1836,'Policy Characteristics'!$C:$C,0)))</f>
        <v>fuels.html#fuel-taxes</v>
      </c>
      <c r="R1836" s="363" t="str">
        <f>IF(ISBLANK(INDEX('Policy Characteristics'!L:L,MATCH($C1836,'Policy Characteristics'!$C:$C,0))),"",INDEX('Policy Characteristics'!L:L,MATCH($C1836,'Policy Characteristics'!$C:$C,0)))</f>
        <v>fuel-taxes.html</v>
      </c>
    </row>
    <row r="1837" spans="1:18" ht="19.95" customHeight="1">
      <c r="A1837" s="363" t="str">
        <f>IF(ISBLANK(INDEX('Policy Characteristics'!A:A,MATCH($C1837,'Policy Characteristics'!$C:$C,0))),"",INDEX('Policy Characteristics'!A:A,MATCH($C1837,'Policy Characteristics'!$C:$C,0)))</f>
        <v>Cross-Sector</v>
      </c>
      <c r="B1837" s="375" t="str">
        <f>IF(ISBLANK(INDEX('Policy Characteristics'!B:B,MATCH($C1837,'Policy Characteristics'!$C:$C,0))),"",INDEX('Policy Characteristics'!B:B,MATCH($C1837,'Policy Characteristics'!$C:$C,0)))</f>
        <v>Fuel Taxes or Subsidies</v>
      </c>
      <c r="C1837" s="242" t="str">
        <f t="shared" si="69"/>
        <v>Additional Fuel Tax or Subsidy Rate by Fuel</v>
      </c>
      <c r="D1837" s="356" t="s">
        <v>975</v>
      </c>
      <c r="E1837" s="255" t="s">
        <v>1018</v>
      </c>
      <c r="F1837" s="356" t="s">
        <v>976</v>
      </c>
      <c r="G1837" s="255" t="s">
        <v>1019</v>
      </c>
      <c r="H1837" s="18">
        <v>2408</v>
      </c>
      <c r="I1837" s="376" t="s">
        <v>741</v>
      </c>
      <c r="J1837" s="377" t="str">
        <f>IF(ISBLANK(INDEX('Policy Characteristics'!D:D,MATCH($C1837,'Policy Characteristics'!$C:$C,0))),"",INDEX('Policy Characteristics'!D:D,MATCH($C1837,'Policy Characteristics'!$C:$C,0)))</f>
        <v>Fuel Taxes or Subsidies</v>
      </c>
      <c r="K1837" s="363"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63" t="str">
        <f>IF(ISBLANK(INDEX('Policy Characteristics'!I:I,MATCH($C1837,'Policy Characteristics'!$C:$C,0))),"",INDEX('Policy Characteristics'!I:I,MATCH($C1837,'Policy Characteristics'!$C:$C,0)))</f>
        <v>% of BAU price</v>
      </c>
      <c r="P1837" s="363"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363" t="str">
        <f>IF(ISBLANK(INDEX('Policy Characteristics'!K:K,MATCH($C1837,'Policy Characteristics'!$C:$C,0))),"",INDEX('Policy Characteristics'!K:K,MATCH($C1837,'Policy Characteristics'!$C:$C,0)))</f>
        <v>fuels.html#fuel-taxes</v>
      </c>
      <c r="R1837" s="363" t="str">
        <f>IF(ISBLANK(INDEX('Policy Characteristics'!L:L,MATCH($C1837,'Policy Characteristics'!$C:$C,0))),"",INDEX('Policy Characteristics'!L:L,MATCH($C1837,'Policy Characteristics'!$C:$C,0)))</f>
        <v>fuel-taxes.html</v>
      </c>
    </row>
    <row r="1838" spans="1:18" ht="19.95" customHeight="1">
      <c r="A1838" s="363" t="str">
        <f>IF(ISBLANK(INDEX('Policy Characteristics'!A:A,MATCH($C1838,'Policy Characteristics'!$C:$C,0))),"",INDEX('Policy Characteristics'!A:A,MATCH($C1838,'Policy Characteristics'!$C:$C,0)))</f>
        <v>Cross-Sector</v>
      </c>
      <c r="B1838" s="375" t="str">
        <f>IF(ISBLANK(INDEX('Policy Characteristics'!B:B,MATCH($C1838,'Policy Characteristics'!$C:$C,0))),"",INDEX('Policy Characteristics'!B:B,MATCH($C1838,'Policy Characteristics'!$C:$C,0)))</f>
        <v>Fuel Taxes or Subsidies</v>
      </c>
      <c r="C1838" s="242" t="str">
        <f t="shared" si="69"/>
        <v>Additional Fuel Tax or Subsidy Rate by Fuel</v>
      </c>
      <c r="D1838" s="356" t="s">
        <v>1009</v>
      </c>
      <c r="E1838" s="255" t="s">
        <v>1018</v>
      </c>
      <c r="F1838" s="356" t="s">
        <v>1010</v>
      </c>
      <c r="G1838" s="255" t="s">
        <v>1019</v>
      </c>
      <c r="H1838" s="18">
        <v>2409</v>
      </c>
      <c r="I1838" s="376" t="s">
        <v>741</v>
      </c>
      <c r="J1838" s="377" t="str">
        <f>IF(ISBLANK(INDEX('Policy Characteristics'!D:D,MATCH($C1838,'Policy Characteristics'!$C:$C,0))),"",INDEX('Policy Characteristics'!D:D,MATCH($C1838,'Policy Characteristics'!$C:$C,0)))</f>
        <v>Fuel Taxes or Subsidies</v>
      </c>
      <c r="K1838" s="363"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63" t="str">
        <f>IF(ISBLANK(INDEX('Policy Characteristics'!I:I,MATCH($C1838,'Policy Characteristics'!$C:$C,0))),"",INDEX('Policy Characteristics'!I:I,MATCH($C1838,'Policy Characteristics'!$C:$C,0)))</f>
        <v>% of BAU price</v>
      </c>
      <c r="P1838" s="363"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8" s="363" t="str">
        <f>IF(ISBLANK(INDEX('Policy Characteristics'!K:K,MATCH($C1838,'Policy Characteristics'!$C:$C,0))),"",INDEX('Policy Characteristics'!K:K,MATCH($C1838,'Policy Characteristics'!$C:$C,0)))</f>
        <v>fuels.html#fuel-taxes</v>
      </c>
      <c r="R1838" s="363" t="str">
        <f>IF(ISBLANK(INDEX('Policy Characteristics'!L:L,MATCH($C1838,'Policy Characteristics'!$C:$C,0))),"",INDEX('Policy Characteristics'!L:L,MATCH($C1838,'Policy Characteristics'!$C:$C,0)))</f>
        <v>fuel-taxes.html</v>
      </c>
    </row>
    <row r="1839" spans="1:18" ht="19.95" customHeight="1">
      <c r="A1839" s="363" t="str">
        <f>IF(ISBLANK(INDEX('Policy Characteristics'!A:A,MATCH($C1839,'Policy Characteristics'!$C:$C,0))),"",INDEX('Policy Characteristics'!A:A,MATCH($C1839,'Policy Characteristics'!$C:$C,0)))</f>
        <v>Cross-Sector</v>
      </c>
      <c r="B1839" s="375" t="str">
        <f>IF(ISBLANK(INDEX('Policy Characteristics'!B:B,MATCH($C1839,'Policy Characteristics'!$C:$C,0))),"",INDEX('Policy Characteristics'!B:B,MATCH($C1839,'Policy Characteristics'!$C:$C,0)))</f>
        <v>Fuel Taxes or Subsidies</v>
      </c>
      <c r="C1839" s="242" t="str">
        <f t="shared" si="69"/>
        <v>Additional Fuel Tax or Subsidy Rate by Fuel</v>
      </c>
      <c r="D1839" s="356" t="s">
        <v>977</v>
      </c>
      <c r="E1839" s="255" t="s">
        <v>1018</v>
      </c>
      <c r="F1839" s="356" t="s">
        <v>822</v>
      </c>
      <c r="G1839" s="255" t="s">
        <v>1019</v>
      </c>
      <c r="H1839" s="18">
        <v>2410</v>
      </c>
      <c r="I1839" s="376" t="s">
        <v>741</v>
      </c>
      <c r="J1839" s="377" t="str">
        <f>IF(ISBLANK(INDEX('Policy Characteristics'!D:D,MATCH($C1839,'Policy Characteristics'!$C:$C,0))),"",INDEX('Policy Characteristics'!D:D,MATCH($C1839,'Policy Characteristics'!$C:$C,0)))</f>
        <v>Fuel Taxes or Subsidies</v>
      </c>
      <c r="K1839" s="363"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63" t="str">
        <f>IF(ISBLANK(INDEX('Policy Characteristics'!I:I,MATCH($C1839,'Policy Characteristics'!$C:$C,0))),"",INDEX('Policy Characteristics'!I:I,MATCH($C1839,'Policy Characteristics'!$C:$C,0)))</f>
        <v>% of BAU price</v>
      </c>
      <c r="P1839" s="363"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9" s="363" t="str">
        <f>IF(ISBLANK(INDEX('Policy Characteristics'!K:K,MATCH($C1839,'Policy Characteristics'!$C:$C,0))),"",INDEX('Policy Characteristics'!K:K,MATCH($C1839,'Policy Characteristics'!$C:$C,0)))</f>
        <v>fuels.html#fuel-taxes</v>
      </c>
      <c r="R1839" s="363" t="str">
        <f>IF(ISBLANK(INDEX('Policy Characteristics'!L:L,MATCH($C1839,'Policy Characteristics'!$C:$C,0))),"",INDEX('Policy Characteristics'!L:L,MATCH($C1839,'Policy Characteristics'!$C:$C,0)))</f>
        <v>fuel-taxes.html</v>
      </c>
    </row>
    <row r="1840" spans="1:18" ht="19.95" customHeight="1">
      <c r="A1840" s="363" t="str">
        <f>IF(ISBLANK(INDEX('Policy Characteristics'!A:A,MATCH($C1840,'Policy Characteristics'!$C:$C,0))),"",INDEX('Policy Characteristics'!A:A,MATCH($C1840,'Policy Characteristics'!$C:$C,0)))</f>
        <v>Cross-Sector</v>
      </c>
      <c r="B1840" s="375" t="str">
        <f>IF(ISBLANK(INDEX('Policy Characteristics'!B:B,MATCH($C1840,'Policy Characteristics'!$C:$C,0))),"",INDEX('Policy Characteristics'!B:B,MATCH($C1840,'Policy Characteristics'!$C:$C,0)))</f>
        <v>Fuel Taxes or Subsidies</v>
      </c>
      <c r="C1840" s="242" t="str">
        <f t="shared" si="69"/>
        <v>Additional Fuel Tax or Subsidy Rate by Fuel</v>
      </c>
      <c r="D1840" s="356" t="s">
        <v>978</v>
      </c>
      <c r="E1840" s="255" t="s">
        <v>1018</v>
      </c>
      <c r="F1840" s="356" t="s">
        <v>826</v>
      </c>
      <c r="G1840" s="255" t="s">
        <v>1019</v>
      </c>
      <c r="H1840" s="18">
        <v>2411</v>
      </c>
      <c r="I1840" s="376" t="s">
        <v>741</v>
      </c>
      <c r="J1840" s="377" t="str">
        <f>IF(ISBLANK(INDEX('Policy Characteristics'!D:D,MATCH($C1840,'Policy Characteristics'!$C:$C,0))),"",INDEX('Policy Characteristics'!D:D,MATCH($C1840,'Policy Characteristics'!$C:$C,0)))</f>
        <v>Fuel Taxes or Subsidies</v>
      </c>
      <c r="K1840" s="363"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63" t="str">
        <f>IF(ISBLANK(INDEX('Policy Characteristics'!I:I,MATCH($C1840,'Policy Characteristics'!$C:$C,0))),"",INDEX('Policy Characteristics'!I:I,MATCH($C1840,'Policy Characteristics'!$C:$C,0)))</f>
        <v>% of BAU price</v>
      </c>
      <c r="P1840" s="363"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0" s="363" t="str">
        <f>IF(ISBLANK(INDEX('Policy Characteristics'!K:K,MATCH($C1840,'Policy Characteristics'!$C:$C,0))),"",INDEX('Policy Characteristics'!K:K,MATCH($C1840,'Policy Characteristics'!$C:$C,0)))</f>
        <v>fuels.html#fuel-taxes</v>
      </c>
      <c r="R1840" s="363" t="str">
        <f>IF(ISBLANK(INDEX('Policy Characteristics'!L:L,MATCH($C1840,'Policy Characteristics'!$C:$C,0))),"",INDEX('Policy Characteristics'!L:L,MATCH($C1840,'Policy Characteristics'!$C:$C,0)))</f>
        <v>fuel-taxes.html</v>
      </c>
    </row>
    <row r="1841" spans="1:18" ht="19.95" customHeight="1">
      <c r="A1841" s="363" t="str">
        <f>IF(ISBLANK(INDEX('Policy Characteristics'!A:A,MATCH($C1841,'Policy Characteristics'!$C:$C,0))),"",INDEX('Policy Characteristics'!A:A,MATCH($C1841,'Policy Characteristics'!$C:$C,0)))</f>
        <v>Cross-Sector</v>
      </c>
      <c r="B1841" s="375" t="str">
        <f>IF(ISBLANK(INDEX('Policy Characteristics'!B:B,MATCH($C1841,'Policy Characteristics'!$C:$C,0))),"",INDEX('Policy Characteristics'!B:B,MATCH($C1841,'Policy Characteristics'!$C:$C,0)))</f>
        <v>Fuel Taxes or Subsidies</v>
      </c>
      <c r="C1841" s="242" t="str">
        <f t="shared" si="69"/>
        <v>Additional Fuel Tax or Subsidy Rate by Fuel</v>
      </c>
      <c r="D1841" s="356" t="s">
        <v>979</v>
      </c>
      <c r="E1841" s="255" t="s">
        <v>1018</v>
      </c>
      <c r="F1841" s="356" t="s">
        <v>980</v>
      </c>
      <c r="G1841" s="255" t="s">
        <v>1019</v>
      </c>
      <c r="H1841" s="18">
        <v>2412</v>
      </c>
      <c r="I1841" s="376" t="s">
        <v>741</v>
      </c>
      <c r="J1841" s="377" t="str">
        <f>IF(ISBLANK(INDEX('Policy Characteristics'!D:D,MATCH($C1841,'Policy Characteristics'!$C:$C,0))),"",INDEX('Policy Characteristics'!D:D,MATCH($C1841,'Policy Characteristics'!$C:$C,0)))</f>
        <v>Fuel Taxes or Subsidies</v>
      </c>
      <c r="K1841" s="363"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63" t="str">
        <f>IF(ISBLANK(INDEX('Policy Characteristics'!I:I,MATCH($C1841,'Policy Characteristics'!$C:$C,0))),"",INDEX('Policy Characteristics'!I:I,MATCH($C1841,'Policy Characteristics'!$C:$C,0)))</f>
        <v>% of BAU price</v>
      </c>
      <c r="P1841" s="363"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1" s="363" t="str">
        <f>IF(ISBLANK(INDEX('Policy Characteristics'!K:K,MATCH($C1841,'Policy Characteristics'!$C:$C,0))),"",INDEX('Policy Characteristics'!K:K,MATCH($C1841,'Policy Characteristics'!$C:$C,0)))</f>
        <v>fuels.html#fuel-taxes</v>
      </c>
      <c r="R1841" s="363" t="str">
        <f>IF(ISBLANK(INDEX('Policy Characteristics'!L:L,MATCH($C1841,'Policy Characteristics'!$C:$C,0))),"",INDEX('Policy Characteristics'!L:L,MATCH($C1841,'Policy Characteristics'!$C:$C,0)))</f>
        <v>fuel-taxes.html</v>
      </c>
    </row>
    <row r="1842" spans="1:18" ht="19.95" customHeight="1">
      <c r="A1842" s="363" t="str">
        <f>IF(ISBLANK(INDEX('Policy Characteristics'!A:A,MATCH($C1842,'Policy Characteristics'!$C:$C,0))),"",INDEX('Policy Characteristics'!A:A,MATCH($C1842,'Policy Characteristics'!$C:$C,0)))</f>
        <v>Cross-Sector</v>
      </c>
      <c r="B1842" s="375" t="str">
        <f>IF(ISBLANK(INDEX('Policy Characteristics'!B:B,MATCH($C1842,'Policy Characteristics'!$C:$C,0))),"",INDEX('Policy Characteristics'!B:B,MATCH($C1842,'Policy Characteristics'!$C:$C,0)))</f>
        <v>Fuel Taxes or Subsidies</v>
      </c>
      <c r="C1842" s="242" t="str">
        <f t="shared" si="69"/>
        <v>Additional Fuel Tax or Subsidy Rate by Fuel</v>
      </c>
      <c r="D1842" s="356" t="s">
        <v>981</v>
      </c>
      <c r="E1842" s="255" t="s">
        <v>1018</v>
      </c>
      <c r="F1842" s="356" t="s">
        <v>982</v>
      </c>
      <c r="G1842" s="255" t="s">
        <v>1019</v>
      </c>
      <c r="H1842" s="18">
        <v>2413</v>
      </c>
      <c r="I1842" s="376" t="s">
        <v>741</v>
      </c>
      <c r="J1842" s="377" t="str">
        <f>IF(ISBLANK(INDEX('Policy Characteristics'!D:D,MATCH($C1842,'Policy Characteristics'!$C:$C,0))),"",INDEX('Policy Characteristics'!D:D,MATCH($C1842,'Policy Characteristics'!$C:$C,0)))</f>
        <v>Fuel Taxes or Subsidies</v>
      </c>
      <c r="K1842" s="363"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63" t="str">
        <f>IF(ISBLANK(INDEX('Policy Characteristics'!I:I,MATCH($C1842,'Policy Characteristics'!$C:$C,0))),"",INDEX('Policy Characteristics'!I:I,MATCH($C1842,'Policy Characteristics'!$C:$C,0)))</f>
        <v>% of BAU price</v>
      </c>
      <c r="P1842" s="363"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2" s="363" t="str">
        <f>IF(ISBLANK(INDEX('Policy Characteristics'!K:K,MATCH($C1842,'Policy Characteristics'!$C:$C,0))),"",INDEX('Policy Characteristics'!K:K,MATCH($C1842,'Policy Characteristics'!$C:$C,0)))</f>
        <v>fuels.html#fuel-taxes</v>
      </c>
      <c r="R1842" s="363" t="str">
        <f>IF(ISBLANK(INDEX('Policy Characteristics'!L:L,MATCH($C1842,'Policy Characteristics'!$C:$C,0))),"",INDEX('Policy Characteristics'!L:L,MATCH($C1842,'Policy Characteristics'!$C:$C,0)))</f>
        <v>fuel-taxes.html</v>
      </c>
    </row>
    <row r="1843" spans="1:18" ht="19.95" customHeight="1">
      <c r="A1843" s="363" t="str">
        <f>IF(ISBLANK(INDEX('Policy Characteristics'!A:A,MATCH($C1843,'Policy Characteristics'!$C:$C,0))),"",INDEX('Policy Characteristics'!A:A,MATCH($C1843,'Policy Characteristics'!$C:$C,0)))</f>
        <v>Cross-Sector</v>
      </c>
      <c r="B1843" s="375" t="str">
        <f>IF(ISBLANK(INDEX('Policy Characteristics'!B:B,MATCH($C1843,'Policy Characteristics'!$C:$C,0))),"",INDEX('Policy Characteristics'!B:B,MATCH($C1843,'Policy Characteristics'!$C:$C,0)))</f>
        <v>Fuel Taxes or Subsidies</v>
      </c>
      <c r="C1843" s="242" t="str">
        <f t="shared" si="69"/>
        <v>Additional Fuel Tax or Subsidy Rate by Fuel</v>
      </c>
      <c r="D1843" s="356" t="s">
        <v>1012</v>
      </c>
      <c r="E1843" s="255" t="s">
        <v>1018</v>
      </c>
      <c r="F1843" s="356" t="s">
        <v>830</v>
      </c>
      <c r="G1843" s="255" t="s">
        <v>1019</v>
      </c>
      <c r="H1843" s="18">
        <v>2414</v>
      </c>
      <c r="I1843" s="376" t="s">
        <v>741</v>
      </c>
      <c r="J1843" s="377" t="str">
        <f>IF(ISBLANK(INDEX('Policy Characteristics'!D:D,MATCH($C1843,'Policy Characteristics'!$C:$C,0))),"",INDEX('Policy Characteristics'!D:D,MATCH($C1843,'Policy Characteristics'!$C:$C,0)))</f>
        <v>Fuel Taxes or Subsidies</v>
      </c>
      <c r="K1843" s="363"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63" t="str">
        <f>IF(ISBLANK(INDEX('Policy Characteristics'!I:I,MATCH($C1843,'Policy Characteristics'!$C:$C,0))),"",INDEX('Policy Characteristics'!I:I,MATCH($C1843,'Policy Characteristics'!$C:$C,0)))</f>
        <v>% of BAU price</v>
      </c>
      <c r="P1843" s="363"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3" s="363" t="str">
        <f>IF(ISBLANK(INDEX('Policy Characteristics'!K:K,MATCH($C1843,'Policy Characteristics'!$C:$C,0))),"",INDEX('Policy Characteristics'!K:K,MATCH($C1843,'Policy Characteristics'!$C:$C,0)))</f>
        <v>fuels.html#fuel-taxes</v>
      </c>
      <c r="R1843" s="363" t="str">
        <f>IF(ISBLANK(INDEX('Policy Characteristics'!L:L,MATCH($C1843,'Policy Characteristics'!$C:$C,0))),"",INDEX('Policy Characteristics'!L:L,MATCH($C1843,'Policy Characteristics'!$C:$C,0)))</f>
        <v>fuel-taxes.html</v>
      </c>
    </row>
    <row r="1844" spans="1:18" ht="19.95" customHeight="1">
      <c r="A1844" s="363" t="str">
        <f>IF(ISBLANK(INDEX('Policy Characteristics'!A:A,MATCH($C1844,'Policy Characteristics'!$C:$C,0))),"",INDEX('Policy Characteristics'!A:A,MATCH($C1844,'Policy Characteristics'!$C:$C,0)))</f>
        <v>Cross-Sector</v>
      </c>
      <c r="B1844" s="375" t="str">
        <f>IF(ISBLANK(INDEX('Policy Characteristics'!B:B,MATCH($C1844,'Policy Characteristics'!$C:$C,0))),"",INDEX('Policy Characteristics'!B:B,MATCH($C1844,'Policy Characteristics'!$C:$C,0)))</f>
        <v>Fuel Taxes or Subsidies</v>
      </c>
      <c r="C1844" s="242" t="str">
        <f t="shared" si="69"/>
        <v>Additional Fuel Tax or Subsidy Rate by Fuel</v>
      </c>
      <c r="D1844" s="356" t="s">
        <v>1013</v>
      </c>
      <c r="E1844" s="255" t="s">
        <v>1018</v>
      </c>
      <c r="F1844" s="356" t="s">
        <v>1014</v>
      </c>
      <c r="G1844" s="255" t="s">
        <v>1019</v>
      </c>
      <c r="H1844" s="18">
        <v>2415</v>
      </c>
      <c r="I1844" s="376" t="s">
        <v>741</v>
      </c>
      <c r="J1844" s="377" t="str">
        <f>IF(ISBLANK(INDEX('Policy Characteristics'!D:D,MATCH($C1844,'Policy Characteristics'!$C:$C,0))),"",INDEX('Policy Characteristics'!D:D,MATCH($C1844,'Policy Characteristics'!$C:$C,0)))</f>
        <v>Fuel Taxes or Subsidies</v>
      </c>
      <c r="K1844" s="363"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63" t="str">
        <f>IF(ISBLANK(INDEX('Policy Characteristics'!I:I,MATCH($C1844,'Policy Characteristics'!$C:$C,0))),"",INDEX('Policy Characteristics'!I:I,MATCH($C1844,'Policy Characteristics'!$C:$C,0)))</f>
        <v>% of BAU price</v>
      </c>
      <c r="P1844" s="363"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4" s="363" t="str">
        <f>IF(ISBLANK(INDEX('Policy Characteristics'!K:K,MATCH($C1844,'Policy Characteristics'!$C:$C,0))),"",INDEX('Policy Characteristics'!K:K,MATCH($C1844,'Policy Characteristics'!$C:$C,0)))</f>
        <v>fuels.html#fuel-taxes</v>
      </c>
      <c r="R1844" s="363" t="str">
        <f>IF(ISBLANK(INDEX('Policy Characteristics'!L:L,MATCH($C1844,'Policy Characteristics'!$C:$C,0))),"",INDEX('Policy Characteristics'!L:L,MATCH($C1844,'Policy Characteristics'!$C:$C,0)))</f>
        <v>fuel-taxes.html</v>
      </c>
    </row>
    <row r="1845" spans="1:18" s="363" customFormat="1" ht="19.95" customHeight="1">
      <c r="A1845" s="363" t="str">
        <f>IF(ISBLANK(INDEX('Policy Characteristics'!A:A,MATCH($C1845,'Policy Characteristics'!$C:$C,0))),"",INDEX('Policy Characteristics'!A:A,MATCH($C1845,'Policy Characteristics'!$C:$C,0)))</f>
        <v>Cross-Sector</v>
      </c>
      <c r="B1845" s="375" t="str">
        <f>IF(ISBLANK(INDEX('Policy Characteristics'!B:B,MATCH($C1845,'Policy Characteristics'!$C:$C,0))),"",INDEX('Policy Characteristics'!B:B,MATCH($C1845,'Policy Characteristics'!$C:$C,0)))</f>
        <v>Fuel Taxes or Subsidies</v>
      </c>
      <c r="C1845" s="242" t="str">
        <f t="shared" si="69"/>
        <v>Additional Fuel Tax or Subsidy Rate by Fuel</v>
      </c>
      <c r="D1845" s="255" t="s">
        <v>995</v>
      </c>
      <c r="E1845" s="255" t="s">
        <v>1020</v>
      </c>
      <c r="F1845" s="255" t="s">
        <v>996</v>
      </c>
      <c r="G1845" s="255" t="s">
        <v>1021</v>
      </c>
      <c r="H1845" s="18">
        <v>2416</v>
      </c>
      <c r="I1845" s="376" t="s">
        <v>731</v>
      </c>
      <c r="J1845" s="377" t="str">
        <f>IF(ISBLANK(INDEX('Policy Characteristics'!D:D,MATCH($C1845,'Policy Characteristics'!$C:$C,0))),"",INDEX('Policy Characteristics'!D:D,MATCH($C1845,'Policy Characteristics'!$C:$C,0)))</f>
        <v>Fuel Taxes or Subsidies</v>
      </c>
      <c r="K1845" s="363"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63" t="str">
        <f>IF(ISBLANK(INDEX('Policy Characteristics'!I:I,MATCH($C1845,'Policy Characteristics'!$C:$C,0))),"",INDEX('Policy Characteristics'!I:I,MATCH($C1845,'Policy Characteristics'!$C:$C,0)))</f>
        <v>% of BAU price</v>
      </c>
      <c r="P1845" s="363"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5" s="363" t="str">
        <f>IF(ISBLANK(INDEX('Policy Characteristics'!K:K,MATCH($C1845,'Policy Characteristics'!$C:$C,0))),"",INDEX('Policy Characteristics'!K:K,MATCH($C1845,'Policy Characteristics'!$C:$C,0)))</f>
        <v>fuels.html#fuel-taxes</v>
      </c>
      <c r="R1845" s="363" t="str">
        <f>IF(ISBLANK(INDEX('Policy Characteristics'!L:L,MATCH($C1845,'Policy Characteristics'!$C:$C,0))),"",INDEX('Policy Characteristics'!L:L,MATCH($C1845,'Policy Characteristics'!$C:$C,0)))</f>
        <v>fuel-taxes.html</v>
      </c>
    </row>
    <row r="1846" spans="1:18" s="363" customFormat="1" ht="19.95" customHeight="1">
      <c r="A1846" s="363" t="str">
        <f>IF(ISBLANK(INDEX('Policy Characteristics'!A:A,MATCH($C1846,'Policy Characteristics'!$C:$C,0))),"",INDEX('Policy Characteristics'!A:A,MATCH($C1846,'Policy Characteristics'!$C:$C,0)))</f>
        <v>Cross-Sector</v>
      </c>
      <c r="B1846" s="375" t="str">
        <f>IF(ISBLANK(INDEX('Policy Characteristics'!B:B,MATCH($C1846,'Policy Characteristics'!$C:$C,0))),"",INDEX('Policy Characteristics'!B:B,MATCH($C1846,'Policy Characteristics'!$C:$C,0)))</f>
        <v>Fuel Taxes or Subsidies</v>
      </c>
      <c r="C1846" s="242" t="str">
        <f t="shared" si="69"/>
        <v>Additional Fuel Tax or Subsidy Rate by Fuel</v>
      </c>
      <c r="D1846" s="356" t="s">
        <v>968</v>
      </c>
      <c r="E1846" s="255" t="s">
        <v>1020</v>
      </c>
      <c r="F1846" s="356" t="s">
        <v>798</v>
      </c>
      <c r="G1846" s="255" t="s">
        <v>1021</v>
      </c>
      <c r="H1846" s="18">
        <v>2417</v>
      </c>
      <c r="I1846" s="378" t="s">
        <v>741</v>
      </c>
      <c r="J1846" s="377" t="str">
        <f>IF(ISBLANK(INDEX('Policy Characteristics'!D:D,MATCH($C1846,'Policy Characteristics'!$C:$C,0))),"",INDEX('Policy Characteristics'!D:D,MATCH($C1846,'Policy Characteristics'!$C:$C,0)))</f>
        <v>Fuel Taxes or Subsidies</v>
      </c>
      <c r="K1846" s="363"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63" t="str">
        <f>IF(ISBLANK(INDEX('Policy Characteristics'!I:I,MATCH($C1846,'Policy Characteristics'!$C:$C,0))),"",INDEX('Policy Characteristics'!I:I,MATCH($C1846,'Policy Characteristics'!$C:$C,0)))</f>
        <v>% of BAU price</v>
      </c>
      <c r="P1846" s="363"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6" s="363" t="str">
        <f>IF(ISBLANK(INDEX('Policy Characteristics'!K:K,MATCH($C1846,'Policy Characteristics'!$C:$C,0))),"",INDEX('Policy Characteristics'!K:K,MATCH($C1846,'Policy Characteristics'!$C:$C,0)))</f>
        <v>fuels.html#fuel-taxes</v>
      </c>
      <c r="R1846" s="363" t="str">
        <f>IF(ISBLANK(INDEX('Policy Characteristics'!L:L,MATCH($C1846,'Policy Characteristics'!$C:$C,0))),"",INDEX('Policy Characteristics'!L:L,MATCH($C1846,'Policy Characteristics'!$C:$C,0)))</f>
        <v>fuel-taxes.html</v>
      </c>
    </row>
    <row r="1847" spans="1:18" s="363" customFormat="1" ht="19.95" customHeight="1">
      <c r="A1847" s="363" t="str">
        <f>IF(ISBLANK(INDEX('Policy Characteristics'!A:A,MATCH($C1847,'Policy Characteristics'!$C:$C,0))),"",INDEX('Policy Characteristics'!A:A,MATCH($C1847,'Policy Characteristics'!$C:$C,0)))</f>
        <v>Cross-Sector</v>
      </c>
      <c r="B1847" s="375" t="str">
        <f>IF(ISBLANK(INDEX('Policy Characteristics'!B:B,MATCH($C1847,'Policy Characteristics'!$C:$C,0))),"",INDEX('Policy Characteristics'!B:B,MATCH($C1847,'Policy Characteristics'!$C:$C,0)))</f>
        <v>Fuel Taxes or Subsidies</v>
      </c>
      <c r="C1847" s="242" t="str">
        <f t="shared" si="69"/>
        <v>Additional Fuel Tax or Subsidy Rate by Fuel</v>
      </c>
      <c r="D1847" s="356" t="s">
        <v>969</v>
      </c>
      <c r="E1847" s="255" t="s">
        <v>1020</v>
      </c>
      <c r="F1847" s="356" t="s">
        <v>970</v>
      </c>
      <c r="G1847" s="255" t="s">
        <v>1021</v>
      </c>
      <c r="H1847" s="18">
        <v>2418</v>
      </c>
      <c r="I1847" s="378" t="s">
        <v>741</v>
      </c>
      <c r="J1847" s="377" t="str">
        <f>IF(ISBLANK(INDEX('Policy Characteristics'!D:D,MATCH($C1847,'Policy Characteristics'!$C:$C,0))),"",INDEX('Policy Characteristics'!D:D,MATCH($C1847,'Policy Characteristics'!$C:$C,0)))</f>
        <v>Fuel Taxes or Subsidies</v>
      </c>
      <c r="K1847" s="363"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63" t="str">
        <f>IF(ISBLANK(INDEX('Policy Characteristics'!I:I,MATCH($C1847,'Policy Characteristics'!$C:$C,0))),"",INDEX('Policy Characteristics'!I:I,MATCH($C1847,'Policy Characteristics'!$C:$C,0)))</f>
        <v>% of BAU price</v>
      </c>
      <c r="P1847" s="363"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7" s="363" t="str">
        <f>IF(ISBLANK(INDEX('Policy Characteristics'!K:K,MATCH($C1847,'Policy Characteristics'!$C:$C,0))),"",INDEX('Policy Characteristics'!K:K,MATCH($C1847,'Policy Characteristics'!$C:$C,0)))</f>
        <v>fuels.html#fuel-taxes</v>
      </c>
      <c r="R1847" s="363" t="str">
        <f>IF(ISBLANK(INDEX('Policy Characteristics'!L:L,MATCH($C1847,'Policy Characteristics'!$C:$C,0))),"",INDEX('Policy Characteristics'!L:L,MATCH($C1847,'Policy Characteristics'!$C:$C,0)))</f>
        <v>fuel-taxes.html</v>
      </c>
    </row>
    <row r="1848" spans="1:18" s="363" customFormat="1" ht="19.95" customHeight="1">
      <c r="A1848" s="363" t="str">
        <f>IF(ISBLANK(INDEX('Policy Characteristics'!A:A,MATCH($C1848,'Policy Characteristics'!$C:$C,0))),"",INDEX('Policy Characteristics'!A:A,MATCH($C1848,'Policy Characteristics'!$C:$C,0)))</f>
        <v>Cross-Sector</v>
      </c>
      <c r="B1848" s="375" t="str">
        <f>IF(ISBLANK(INDEX('Policy Characteristics'!B:B,MATCH($C1848,'Policy Characteristics'!$C:$C,0))),"",INDEX('Policy Characteristics'!B:B,MATCH($C1848,'Policy Characteristics'!$C:$C,0)))</f>
        <v>Fuel Taxes or Subsidies</v>
      </c>
      <c r="C1848" s="242" t="str">
        <f t="shared" si="69"/>
        <v>Additional Fuel Tax or Subsidy Rate by Fuel</v>
      </c>
      <c r="D1848" s="356" t="s">
        <v>997</v>
      </c>
      <c r="E1848" s="255" t="s">
        <v>1020</v>
      </c>
      <c r="F1848" s="356" t="s">
        <v>998</v>
      </c>
      <c r="G1848" s="255" t="s">
        <v>1021</v>
      </c>
      <c r="H1848" s="18">
        <v>2419</v>
      </c>
      <c r="I1848" s="378" t="s">
        <v>741</v>
      </c>
      <c r="J1848" s="377" t="str">
        <f>IF(ISBLANK(INDEX('Policy Characteristics'!D:D,MATCH($C1848,'Policy Characteristics'!$C:$C,0))),"",INDEX('Policy Characteristics'!D:D,MATCH($C1848,'Policy Characteristics'!$C:$C,0)))</f>
        <v>Fuel Taxes or Subsidies</v>
      </c>
      <c r="K1848" s="363"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63" t="str">
        <f>IF(ISBLANK(INDEX('Policy Characteristics'!I:I,MATCH($C1848,'Policy Characteristics'!$C:$C,0))),"",INDEX('Policy Characteristics'!I:I,MATCH($C1848,'Policy Characteristics'!$C:$C,0)))</f>
        <v>% of BAU price</v>
      </c>
      <c r="P1848" s="363"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8" s="363" t="str">
        <f>IF(ISBLANK(INDEX('Policy Characteristics'!K:K,MATCH($C1848,'Policy Characteristics'!$C:$C,0))),"",INDEX('Policy Characteristics'!K:K,MATCH($C1848,'Policy Characteristics'!$C:$C,0)))</f>
        <v>fuels.html#fuel-taxes</v>
      </c>
      <c r="R1848" s="363" t="str">
        <f>IF(ISBLANK(INDEX('Policy Characteristics'!L:L,MATCH($C1848,'Policy Characteristics'!$C:$C,0))),"",INDEX('Policy Characteristics'!L:L,MATCH($C1848,'Policy Characteristics'!$C:$C,0)))</f>
        <v>fuel-taxes.html</v>
      </c>
    </row>
    <row r="1849" spans="1:18" s="363" customFormat="1" ht="19.95" customHeight="1">
      <c r="A1849" s="363" t="str">
        <f>IF(ISBLANK(INDEX('Policy Characteristics'!A:A,MATCH($C1849,'Policy Characteristics'!$C:$C,0))),"",INDEX('Policy Characteristics'!A:A,MATCH($C1849,'Policy Characteristics'!$C:$C,0)))</f>
        <v>Cross-Sector</v>
      </c>
      <c r="B1849" s="375" t="str">
        <f>IF(ISBLANK(INDEX('Policy Characteristics'!B:B,MATCH($C1849,'Policy Characteristics'!$C:$C,0))),"",INDEX('Policy Characteristics'!B:B,MATCH($C1849,'Policy Characteristics'!$C:$C,0)))</f>
        <v>Fuel Taxes or Subsidies</v>
      </c>
      <c r="C1849" s="242" t="str">
        <f t="shared" si="69"/>
        <v>Additional Fuel Tax or Subsidy Rate by Fuel</v>
      </c>
      <c r="D1849" s="356" t="s">
        <v>1004</v>
      </c>
      <c r="E1849" s="255" t="s">
        <v>1020</v>
      </c>
      <c r="F1849" s="356" t="s">
        <v>814</v>
      </c>
      <c r="G1849" s="255" t="s">
        <v>1021</v>
      </c>
      <c r="H1849" s="18">
        <v>2420</v>
      </c>
      <c r="I1849" s="378" t="s">
        <v>741</v>
      </c>
      <c r="J1849" s="377" t="str">
        <f>IF(ISBLANK(INDEX('Policy Characteristics'!D:D,MATCH($C1849,'Policy Characteristics'!$C:$C,0))),"",INDEX('Policy Characteristics'!D:D,MATCH($C1849,'Policy Characteristics'!$C:$C,0)))</f>
        <v>Fuel Taxes or Subsidies</v>
      </c>
      <c r="K1849" s="363"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63" t="str">
        <f>IF(ISBLANK(INDEX('Policy Characteristics'!I:I,MATCH($C1849,'Policy Characteristics'!$C:$C,0))),"",INDEX('Policy Characteristics'!I:I,MATCH($C1849,'Policy Characteristics'!$C:$C,0)))</f>
        <v>% of BAU price</v>
      </c>
      <c r="P1849" s="363"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9" s="363" t="str">
        <f>IF(ISBLANK(INDEX('Policy Characteristics'!K:K,MATCH($C1849,'Policy Characteristics'!$C:$C,0))),"",INDEX('Policy Characteristics'!K:K,MATCH($C1849,'Policy Characteristics'!$C:$C,0)))</f>
        <v>fuels.html#fuel-taxes</v>
      </c>
      <c r="R1849" s="363" t="str">
        <f>IF(ISBLANK(INDEX('Policy Characteristics'!L:L,MATCH($C1849,'Policy Characteristics'!$C:$C,0))),"",INDEX('Policy Characteristics'!L:L,MATCH($C1849,'Policy Characteristics'!$C:$C,0)))</f>
        <v>fuel-taxes.html</v>
      </c>
    </row>
    <row r="1850" spans="1:18" s="363" customFormat="1" ht="19.95" customHeight="1">
      <c r="A1850" s="363" t="str">
        <f>IF(ISBLANK(INDEX('Policy Characteristics'!A:A,MATCH($C1850,'Policy Characteristics'!$C:$C,0))),"",INDEX('Policy Characteristics'!A:A,MATCH($C1850,'Policy Characteristics'!$C:$C,0)))</f>
        <v>Cross-Sector</v>
      </c>
      <c r="B1850" s="375" t="str">
        <f>IF(ISBLANK(INDEX('Policy Characteristics'!B:B,MATCH($C1850,'Policy Characteristics'!$C:$C,0))),"",INDEX('Policy Characteristics'!B:B,MATCH($C1850,'Policy Characteristics'!$C:$C,0)))</f>
        <v>Fuel Taxes or Subsidies</v>
      </c>
      <c r="C1850" s="242" t="str">
        <f t="shared" si="69"/>
        <v>Additional Fuel Tax or Subsidy Rate by Fuel</v>
      </c>
      <c r="D1850" s="356" t="s">
        <v>971</v>
      </c>
      <c r="E1850" s="255" t="s">
        <v>1020</v>
      </c>
      <c r="F1850" s="356" t="s">
        <v>972</v>
      </c>
      <c r="G1850" s="255" t="s">
        <v>1021</v>
      </c>
      <c r="H1850" s="18">
        <v>2421</v>
      </c>
      <c r="I1850" s="378" t="s">
        <v>741</v>
      </c>
      <c r="J1850" s="377" t="str">
        <f>IF(ISBLANK(INDEX('Policy Characteristics'!D:D,MATCH($C1850,'Policy Characteristics'!$C:$C,0))),"",INDEX('Policy Characteristics'!D:D,MATCH($C1850,'Policy Characteristics'!$C:$C,0)))</f>
        <v>Fuel Taxes or Subsidies</v>
      </c>
      <c r="K1850" s="363"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63" t="str">
        <f>IF(ISBLANK(INDEX('Policy Characteristics'!I:I,MATCH($C1850,'Policy Characteristics'!$C:$C,0))),"",INDEX('Policy Characteristics'!I:I,MATCH($C1850,'Policy Characteristics'!$C:$C,0)))</f>
        <v>% of BAU price</v>
      </c>
      <c r="P1850" s="363"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0" s="363" t="str">
        <f>IF(ISBLANK(INDEX('Policy Characteristics'!K:K,MATCH($C1850,'Policy Characteristics'!$C:$C,0))),"",INDEX('Policy Characteristics'!K:K,MATCH($C1850,'Policy Characteristics'!$C:$C,0)))</f>
        <v>fuels.html#fuel-taxes</v>
      </c>
      <c r="R1850" s="363" t="str">
        <f>IF(ISBLANK(INDEX('Policy Characteristics'!L:L,MATCH($C1850,'Policy Characteristics'!$C:$C,0))),"",INDEX('Policy Characteristics'!L:L,MATCH($C1850,'Policy Characteristics'!$C:$C,0)))</f>
        <v>fuel-taxes.html</v>
      </c>
    </row>
    <row r="1851" spans="1:18" s="363" customFormat="1" ht="19.95" customHeight="1">
      <c r="A1851" s="363" t="str">
        <f>IF(ISBLANK(INDEX('Policy Characteristics'!A:A,MATCH($C1851,'Policy Characteristics'!$C:$C,0))),"",INDEX('Policy Characteristics'!A:A,MATCH($C1851,'Policy Characteristics'!$C:$C,0)))</f>
        <v>Cross-Sector</v>
      </c>
      <c r="B1851" s="375" t="str">
        <f>IF(ISBLANK(INDEX('Policy Characteristics'!B:B,MATCH($C1851,'Policy Characteristics'!$C:$C,0))),"",INDEX('Policy Characteristics'!B:B,MATCH($C1851,'Policy Characteristics'!$C:$C,0)))</f>
        <v>Fuel Taxes or Subsidies</v>
      </c>
      <c r="C1851" s="242" t="str">
        <f t="shared" si="69"/>
        <v>Additional Fuel Tax or Subsidy Rate by Fuel</v>
      </c>
      <c r="D1851" s="356" t="s">
        <v>973</v>
      </c>
      <c r="E1851" s="255" t="s">
        <v>1020</v>
      </c>
      <c r="F1851" s="356" t="s">
        <v>974</v>
      </c>
      <c r="G1851" s="255" t="s">
        <v>1021</v>
      </c>
      <c r="H1851" s="18">
        <v>2422</v>
      </c>
      <c r="I1851" s="378" t="s">
        <v>741</v>
      </c>
      <c r="J1851" s="377" t="str">
        <f>IF(ISBLANK(INDEX('Policy Characteristics'!D:D,MATCH($C1851,'Policy Characteristics'!$C:$C,0))),"",INDEX('Policy Characteristics'!D:D,MATCH($C1851,'Policy Characteristics'!$C:$C,0)))</f>
        <v>Fuel Taxes or Subsidies</v>
      </c>
      <c r="K1851" s="363"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63" t="str">
        <f>IF(ISBLANK(INDEX('Policy Characteristics'!I:I,MATCH($C1851,'Policy Characteristics'!$C:$C,0))),"",INDEX('Policy Characteristics'!I:I,MATCH($C1851,'Policy Characteristics'!$C:$C,0)))</f>
        <v>% of BAU price</v>
      </c>
      <c r="P1851" s="363"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1" s="363" t="str">
        <f>IF(ISBLANK(INDEX('Policy Characteristics'!K:K,MATCH($C1851,'Policy Characteristics'!$C:$C,0))),"",INDEX('Policy Characteristics'!K:K,MATCH($C1851,'Policy Characteristics'!$C:$C,0)))</f>
        <v>fuels.html#fuel-taxes</v>
      </c>
      <c r="R1851" s="363" t="str">
        <f>IF(ISBLANK(INDEX('Policy Characteristics'!L:L,MATCH($C1851,'Policy Characteristics'!$C:$C,0))),"",INDEX('Policy Characteristics'!L:L,MATCH($C1851,'Policy Characteristics'!$C:$C,0)))</f>
        <v>fuel-taxes.html</v>
      </c>
    </row>
    <row r="1852" spans="1:18" s="363" customFormat="1" ht="19.95" customHeight="1">
      <c r="A1852" s="363" t="str">
        <f>IF(ISBLANK(INDEX('Policy Characteristics'!A:A,MATCH($C1852,'Policy Characteristics'!$C:$C,0))),"",INDEX('Policy Characteristics'!A:A,MATCH($C1852,'Policy Characteristics'!$C:$C,0)))</f>
        <v>Cross-Sector</v>
      </c>
      <c r="B1852" s="375" t="str">
        <f>IF(ISBLANK(INDEX('Policy Characteristics'!B:B,MATCH($C1852,'Policy Characteristics'!$C:$C,0))),"",INDEX('Policy Characteristics'!B:B,MATCH($C1852,'Policy Characteristics'!$C:$C,0)))</f>
        <v>Fuel Taxes or Subsidies</v>
      </c>
      <c r="C1852" s="242" t="str">
        <f t="shared" si="69"/>
        <v>Additional Fuel Tax or Subsidy Rate by Fuel</v>
      </c>
      <c r="D1852" s="356" t="s">
        <v>1005</v>
      </c>
      <c r="E1852" s="255" t="s">
        <v>1020</v>
      </c>
      <c r="F1852" s="356" t="s">
        <v>1006</v>
      </c>
      <c r="G1852" s="255" t="s">
        <v>1021</v>
      </c>
      <c r="H1852" s="18">
        <v>2423</v>
      </c>
      <c r="I1852" s="378" t="s">
        <v>741</v>
      </c>
      <c r="J1852" s="377" t="str">
        <f>IF(ISBLANK(INDEX('Policy Characteristics'!D:D,MATCH($C1852,'Policy Characteristics'!$C:$C,0))),"",INDEX('Policy Characteristics'!D:D,MATCH($C1852,'Policy Characteristics'!$C:$C,0)))</f>
        <v>Fuel Taxes or Subsidies</v>
      </c>
      <c r="K1852" s="363"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63" t="str">
        <f>IF(ISBLANK(INDEX('Policy Characteristics'!I:I,MATCH($C1852,'Policy Characteristics'!$C:$C,0))),"",INDEX('Policy Characteristics'!I:I,MATCH($C1852,'Policy Characteristics'!$C:$C,0)))</f>
        <v>% of BAU price</v>
      </c>
      <c r="P1852" s="363"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2" s="363" t="str">
        <f>IF(ISBLANK(INDEX('Policy Characteristics'!K:K,MATCH($C1852,'Policy Characteristics'!$C:$C,0))),"",INDEX('Policy Characteristics'!K:K,MATCH($C1852,'Policy Characteristics'!$C:$C,0)))</f>
        <v>fuels.html#fuel-taxes</v>
      </c>
      <c r="R1852" s="363" t="str">
        <f>IF(ISBLANK(INDEX('Policy Characteristics'!L:L,MATCH($C1852,'Policy Characteristics'!$C:$C,0))),"",INDEX('Policy Characteristics'!L:L,MATCH($C1852,'Policy Characteristics'!$C:$C,0)))</f>
        <v>fuel-taxes.html</v>
      </c>
    </row>
    <row r="1853" spans="1:18" s="363" customFormat="1" ht="19.95" customHeight="1">
      <c r="A1853" s="363" t="str">
        <f>IF(ISBLANK(INDEX('Policy Characteristics'!A:A,MATCH($C1853,'Policy Characteristics'!$C:$C,0))),"",INDEX('Policy Characteristics'!A:A,MATCH($C1853,'Policy Characteristics'!$C:$C,0)))</f>
        <v>Cross-Sector</v>
      </c>
      <c r="B1853" s="375" t="str">
        <f>IF(ISBLANK(INDEX('Policy Characteristics'!B:B,MATCH($C1853,'Policy Characteristics'!$C:$C,0))),"",INDEX('Policy Characteristics'!B:B,MATCH($C1853,'Policy Characteristics'!$C:$C,0)))</f>
        <v>Fuel Taxes or Subsidies</v>
      </c>
      <c r="C1853" s="242" t="str">
        <f t="shared" si="69"/>
        <v>Additional Fuel Tax or Subsidy Rate by Fuel</v>
      </c>
      <c r="D1853" s="356" t="s">
        <v>1007</v>
      </c>
      <c r="E1853" s="255" t="s">
        <v>1020</v>
      </c>
      <c r="F1853" s="356" t="s">
        <v>1008</v>
      </c>
      <c r="G1853" s="255" t="s">
        <v>1021</v>
      </c>
      <c r="H1853" s="18">
        <v>2424</v>
      </c>
      <c r="I1853" s="378" t="s">
        <v>741</v>
      </c>
      <c r="J1853" s="377" t="str">
        <f>IF(ISBLANK(INDEX('Policy Characteristics'!D:D,MATCH($C1853,'Policy Characteristics'!$C:$C,0))),"",INDEX('Policy Characteristics'!D:D,MATCH($C1853,'Policy Characteristics'!$C:$C,0)))</f>
        <v>Fuel Taxes or Subsidies</v>
      </c>
      <c r="K1853" s="363"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63" t="str">
        <f>IF(ISBLANK(INDEX('Policy Characteristics'!I:I,MATCH($C1853,'Policy Characteristics'!$C:$C,0))),"",INDEX('Policy Characteristics'!I:I,MATCH($C1853,'Policy Characteristics'!$C:$C,0)))</f>
        <v>% of BAU price</v>
      </c>
      <c r="P1853" s="363"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3" s="363" t="str">
        <f>IF(ISBLANK(INDEX('Policy Characteristics'!K:K,MATCH($C1853,'Policy Characteristics'!$C:$C,0))),"",INDEX('Policy Characteristics'!K:K,MATCH($C1853,'Policy Characteristics'!$C:$C,0)))</f>
        <v>fuels.html#fuel-taxes</v>
      </c>
      <c r="R1853" s="363" t="str">
        <f>IF(ISBLANK(INDEX('Policy Characteristics'!L:L,MATCH($C1853,'Policy Characteristics'!$C:$C,0))),"",INDEX('Policy Characteristics'!L:L,MATCH($C1853,'Policy Characteristics'!$C:$C,0)))</f>
        <v>fuel-taxes.html</v>
      </c>
    </row>
    <row r="1854" spans="1:18" ht="19.95" customHeight="1">
      <c r="A1854" s="363" t="str">
        <f>IF(ISBLANK(INDEX('Policy Characteristics'!A:A,MATCH($C1854,'Policy Characteristics'!$C:$C,0))),"",INDEX('Policy Characteristics'!A:A,MATCH($C1854,'Policy Characteristics'!$C:$C,0)))</f>
        <v>Cross-Sector</v>
      </c>
      <c r="B1854" s="375" t="str">
        <f>IF(ISBLANK(INDEX('Policy Characteristics'!B:B,MATCH($C1854,'Policy Characteristics'!$C:$C,0))),"",INDEX('Policy Characteristics'!B:B,MATCH($C1854,'Policy Characteristics'!$C:$C,0)))</f>
        <v>Fuel Taxes or Subsidies</v>
      </c>
      <c r="C1854" s="242" t="str">
        <f t="shared" si="69"/>
        <v>Additional Fuel Tax or Subsidy Rate by Fuel</v>
      </c>
      <c r="D1854" s="356" t="s">
        <v>975</v>
      </c>
      <c r="E1854" s="255" t="s">
        <v>1020</v>
      </c>
      <c r="F1854" s="356" t="s">
        <v>976</v>
      </c>
      <c r="G1854" s="255" t="s">
        <v>1021</v>
      </c>
      <c r="H1854" s="18">
        <v>2425</v>
      </c>
      <c r="I1854" s="378" t="s">
        <v>741</v>
      </c>
      <c r="J1854" s="377" t="str">
        <f>IF(ISBLANK(INDEX('Policy Characteristics'!D:D,MATCH($C1854,'Policy Characteristics'!$C:$C,0))),"",INDEX('Policy Characteristics'!D:D,MATCH($C1854,'Policy Characteristics'!$C:$C,0)))</f>
        <v>Fuel Taxes or Subsidies</v>
      </c>
      <c r="K1854" s="363"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63" t="str">
        <f>IF(ISBLANK(INDEX('Policy Characteristics'!I:I,MATCH($C1854,'Policy Characteristics'!$C:$C,0))),"",INDEX('Policy Characteristics'!I:I,MATCH($C1854,'Policy Characteristics'!$C:$C,0)))</f>
        <v>% of BAU price</v>
      </c>
      <c r="P1854" s="363"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4" s="363" t="str">
        <f>IF(ISBLANK(INDEX('Policy Characteristics'!K:K,MATCH($C1854,'Policy Characteristics'!$C:$C,0))),"",INDEX('Policy Characteristics'!K:K,MATCH($C1854,'Policy Characteristics'!$C:$C,0)))</f>
        <v>fuels.html#fuel-taxes</v>
      </c>
      <c r="R1854" s="363" t="str">
        <f>IF(ISBLANK(INDEX('Policy Characteristics'!L:L,MATCH($C1854,'Policy Characteristics'!$C:$C,0))),"",INDEX('Policy Characteristics'!L:L,MATCH($C1854,'Policy Characteristics'!$C:$C,0)))</f>
        <v>fuel-taxes.html</v>
      </c>
    </row>
    <row r="1855" spans="1:18" ht="19.95" customHeight="1">
      <c r="A1855" s="363" t="str">
        <f>IF(ISBLANK(INDEX('Policy Characteristics'!A:A,MATCH($C1855,'Policy Characteristics'!$C:$C,0))),"",INDEX('Policy Characteristics'!A:A,MATCH($C1855,'Policy Characteristics'!$C:$C,0)))</f>
        <v>Cross-Sector</v>
      </c>
      <c r="B1855" s="375"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6" t="s">
        <v>1009</v>
      </c>
      <c r="E1855" s="255" t="s">
        <v>1020</v>
      </c>
      <c r="F1855" s="356" t="s">
        <v>1010</v>
      </c>
      <c r="G1855" s="255" t="s">
        <v>1021</v>
      </c>
      <c r="H1855" s="18">
        <v>2426</v>
      </c>
      <c r="I1855" s="378" t="s">
        <v>741</v>
      </c>
      <c r="J1855" s="377" t="str">
        <f>IF(ISBLANK(INDEX('Policy Characteristics'!D:D,MATCH($C1855,'Policy Characteristics'!$C:$C,0))),"",INDEX('Policy Characteristics'!D:D,MATCH($C1855,'Policy Characteristics'!$C:$C,0)))</f>
        <v>Fuel Taxes or Subsidies</v>
      </c>
      <c r="K1855" s="363"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63" t="str">
        <f>IF(ISBLANK(INDEX('Policy Characteristics'!I:I,MATCH($C1855,'Policy Characteristics'!$C:$C,0))),"",INDEX('Policy Characteristics'!I:I,MATCH($C1855,'Policy Characteristics'!$C:$C,0)))</f>
        <v>% of BAU price</v>
      </c>
      <c r="P1855" s="363"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5" s="363" t="str">
        <f>IF(ISBLANK(INDEX('Policy Characteristics'!K:K,MATCH($C1855,'Policy Characteristics'!$C:$C,0))),"",INDEX('Policy Characteristics'!K:K,MATCH($C1855,'Policy Characteristics'!$C:$C,0)))</f>
        <v>fuels.html#fuel-taxes</v>
      </c>
      <c r="R1855" s="363" t="str">
        <f>IF(ISBLANK(INDEX('Policy Characteristics'!L:L,MATCH($C1855,'Policy Characteristics'!$C:$C,0))),"",INDEX('Policy Characteristics'!L:L,MATCH($C1855,'Policy Characteristics'!$C:$C,0)))</f>
        <v>fuel-taxes.html</v>
      </c>
    </row>
    <row r="1856" spans="1:18" ht="19.95" customHeight="1">
      <c r="A1856" s="363" t="str">
        <f>IF(ISBLANK(INDEX('Policy Characteristics'!A:A,MATCH($C1856,'Policy Characteristics'!$C:$C,0))),"",INDEX('Policy Characteristics'!A:A,MATCH($C1856,'Policy Characteristics'!$C:$C,0)))</f>
        <v>Cross-Sector</v>
      </c>
      <c r="B1856" s="375" t="str">
        <f>IF(ISBLANK(INDEX('Policy Characteristics'!B:B,MATCH($C1856,'Policy Characteristics'!$C:$C,0))),"",INDEX('Policy Characteristics'!B:B,MATCH($C1856,'Policy Characteristics'!$C:$C,0)))</f>
        <v>Fuel Taxes or Subsidies</v>
      </c>
      <c r="C1856" s="242" t="str">
        <f t="shared" si="70"/>
        <v>Additional Fuel Tax or Subsidy Rate by Fuel</v>
      </c>
      <c r="D1856" s="356" t="s">
        <v>977</v>
      </c>
      <c r="E1856" s="255" t="s">
        <v>1020</v>
      </c>
      <c r="F1856" s="356" t="s">
        <v>822</v>
      </c>
      <c r="G1856" s="255" t="s">
        <v>1021</v>
      </c>
      <c r="H1856" s="18">
        <v>2427</v>
      </c>
      <c r="I1856" s="378" t="s">
        <v>741</v>
      </c>
      <c r="J1856" s="377" t="str">
        <f>IF(ISBLANK(INDEX('Policy Characteristics'!D:D,MATCH($C1856,'Policy Characteristics'!$C:$C,0))),"",INDEX('Policy Characteristics'!D:D,MATCH($C1856,'Policy Characteristics'!$C:$C,0)))</f>
        <v>Fuel Taxes or Subsidies</v>
      </c>
      <c r="K1856" s="363"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63" t="str">
        <f>IF(ISBLANK(INDEX('Policy Characteristics'!I:I,MATCH($C1856,'Policy Characteristics'!$C:$C,0))),"",INDEX('Policy Characteristics'!I:I,MATCH($C1856,'Policy Characteristics'!$C:$C,0)))</f>
        <v>% of BAU price</v>
      </c>
      <c r="P1856" s="363"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6" s="363" t="str">
        <f>IF(ISBLANK(INDEX('Policy Characteristics'!K:K,MATCH($C1856,'Policy Characteristics'!$C:$C,0))),"",INDEX('Policy Characteristics'!K:K,MATCH($C1856,'Policy Characteristics'!$C:$C,0)))</f>
        <v>fuels.html#fuel-taxes</v>
      </c>
      <c r="R1856" s="363" t="str">
        <f>IF(ISBLANK(INDEX('Policy Characteristics'!L:L,MATCH($C1856,'Policy Characteristics'!$C:$C,0))),"",INDEX('Policy Characteristics'!L:L,MATCH($C1856,'Policy Characteristics'!$C:$C,0)))</f>
        <v>fuel-taxes.html</v>
      </c>
    </row>
    <row r="1857" spans="1:18" ht="19.95" customHeight="1">
      <c r="A1857" s="363" t="str">
        <f>IF(ISBLANK(INDEX('Policy Characteristics'!A:A,MATCH($C1857,'Policy Characteristics'!$C:$C,0))),"",INDEX('Policy Characteristics'!A:A,MATCH($C1857,'Policy Characteristics'!$C:$C,0)))</f>
        <v>Cross-Sector</v>
      </c>
      <c r="B1857" s="375" t="str">
        <f>IF(ISBLANK(INDEX('Policy Characteristics'!B:B,MATCH($C1857,'Policy Characteristics'!$C:$C,0))),"",INDEX('Policy Characteristics'!B:B,MATCH($C1857,'Policy Characteristics'!$C:$C,0)))</f>
        <v>Fuel Taxes or Subsidies</v>
      </c>
      <c r="C1857" s="242" t="str">
        <f t="shared" si="70"/>
        <v>Additional Fuel Tax or Subsidy Rate by Fuel</v>
      </c>
      <c r="D1857" s="356" t="s">
        <v>978</v>
      </c>
      <c r="E1857" s="255" t="s">
        <v>1020</v>
      </c>
      <c r="F1857" s="356" t="s">
        <v>826</v>
      </c>
      <c r="G1857" s="255" t="s">
        <v>1021</v>
      </c>
      <c r="H1857" s="18">
        <v>2428</v>
      </c>
      <c r="I1857" s="378" t="s">
        <v>741</v>
      </c>
      <c r="J1857" s="377" t="str">
        <f>IF(ISBLANK(INDEX('Policy Characteristics'!D:D,MATCH($C1857,'Policy Characteristics'!$C:$C,0))),"",INDEX('Policy Characteristics'!D:D,MATCH($C1857,'Policy Characteristics'!$C:$C,0)))</f>
        <v>Fuel Taxes or Subsidies</v>
      </c>
      <c r="K1857" s="363"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63" t="str">
        <f>IF(ISBLANK(INDEX('Policy Characteristics'!I:I,MATCH($C1857,'Policy Characteristics'!$C:$C,0))),"",INDEX('Policy Characteristics'!I:I,MATCH($C1857,'Policy Characteristics'!$C:$C,0)))</f>
        <v>% of BAU price</v>
      </c>
      <c r="P1857" s="363"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7" s="363" t="str">
        <f>IF(ISBLANK(INDEX('Policy Characteristics'!K:K,MATCH($C1857,'Policy Characteristics'!$C:$C,0))),"",INDEX('Policy Characteristics'!K:K,MATCH($C1857,'Policy Characteristics'!$C:$C,0)))</f>
        <v>fuels.html#fuel-taxes</v>
      </c>
      <c r="R1857" s="363" t="str">
        <f>IF(ISBLANK(INDEX('Policy Characteristics'!L:L,MATCH($C1857,'Policy Characteristics'!$C:$C,0))),"",INDEX('Policy Characteristics'!L:L,MATCH($C1857,'Policy Characteristics'!$C:$C,0)))</f>
        <v>fuel-taxes.html</v>
      </c>
    </row>
    <row r="1858" spans="1:18" ht="19.95" customHeight="1">
      <c r="A1858" s="363" t="str">
        <f>IF(ISBLANK(INDEX('Policy Characteristics'!A:A,MATCH($C1858,'Policy Characteristics'!$C:$C,0))),"",INDEX('Policy Characteristics'!A:A,MATCH($C1858,'Policy Characteristics'!$C:$C,0)))</f>
        <v>Cross-Sector</v>
      </c>
      <c r="B1858" s="375" t="str">
        <f>IF(ISBLANK(INDEX('Policy Characteristics'!B:B,MATCH($C1858,'Policy Characteristics'!$C:$C,0))),"",INDEX('Policy Characteristics'!B:B,MATCH($C1858,'Policy Characteristics'!$C:$C,0)))</f>
        <v>Fuel Taxes or Subsidies</v>
      </c>
      <c r="C1858" s="242" t="str">
        <f t="shared" si="70"/>
        <v>Additional Fuel Tax or Subsidy Rate by Fuel</v>
      </c>
      <c r="D1858" s="356" t="s">
        <v>979</v>
      </c>
      <c r="E1858" s="255" t="s">
        <v>1020</v>
      </c>
      <c r="F1858" s="356" t="s">
        <v>980</v>
      </c>
      <c r="G1858" s="255" t="s">
        <v>1021</v>
      </c>
      <c r="H1858" s="18">
        <v>2429</v>
      </c>
      <c r="I1858" s="378" t="s">
        <v>741</v>
      </c>
      <c r="J1858" s="377" t="str">
        <f>IF(ISBLANK(INDEX('Policy Characteristics'!D:D,MATCH($C1858,'Policy Characteristics'!$C:$C,0))),"",INDEX('Policy Characteristics'!D:D,MATCH($C1858,'Policy Characteristics'!$C:$C,0)))</f>
        <v>Fuel Taxes or Subsidies</v>
      </c>
      <c r="K1858" s="363"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63" t="str">
        <f>IF(ISBLANK(INDEX('Policy Characteristics'!I:I,MATCH($C1858,'Policy Characteristics'!$C:$C,0))),"",INDEX('Policy Characteristics'!I:I,MATCH($C1858,'Policy Characteristics'!$C:$C,0)))</f>
        <v>% of BAU price</v>
      </c>
      <c r="P1858" s="363"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8" s="363" t="str">
        <f>IF(ISBLANK(INDEX('Policy Characteristics'!K:K,MATCH($C1858,'Policy Characteristics'!$C:$C,0))),"",INDEX('Policy Characteristics'!K:K,MATCH($C1858,'Policy Characteristics'!$C:$C,0)))</f>
        <v>fuels.html#fuel-taxes</v>
      </c>
      <c r="R1858" s="363" t="str">
        <f>IF(ISBLANK(INDEX('Policy Characteristics'!L:L,MATCH($C1858,'Policy Characteristics'!$C:$C,0))),"",INDEX('Policy Characteristics'!L:L,MATCH($C1858,'Policy Characteristics'!$C:$C,0)))</f>
        <v>fuel-taxes.html</v>
      </c>
    </row>
    <row r="1859" spans="1:18" ht="19.95" customHeight="1">
      <c r="A1859" s="363" t="str">
        <f>IF(ISBLANK(INDEX('Policy Characteristics'!A:A,MATCH($C1859,'Policy Characteristics'!$C:$C,0))),"",INDEX('Policy Characteristics'!A:A,MATCH($C1859,'Policy Characteristics'!$C:$C,0)))</f>
        <v>Cross-Sector</v>
      </c>
      <c r="B1859" s="375" t="str">
        <f>IF(ISBLANK(INDEX('Policy Characteristics'!B:B,MATCH($C1859,'Policy Characteristics'!$C:$C,0))),"",INDEX('Policy Characteristics'!B:B,MATCH($C1859,'Policy Characteristics'!$C:$C,0)))</f>
        <v>Fuel Taxes or Subsidies</v>
      </c>
      <c r="C1859" s="242" t="str">
        <f t="shared" si="70"/>
        <v>Additional Fuel Tax or Subsidy Rate by Fuel</v>
      </c>
      <c r="D1859" s="356" t="s">
        <v>981</v>
      </c>
      <c r="E1859" s="255" t="s">
        <v>1020</v>
      </c>
      <c r="F1859" s="356" t="s">
        <v>982</v>
      </c>
      <c r="G1859" s="255" t="s">
        <v>1021</v>
      </c>
      <c r="H1859" s="18">
        <v>2430</v>
      </c>
      <c r="I1859" s="378" t="s">
        <v>741</v>
      </c>
      <c r="J1859" s="377" t="str">
        <f>IF(ISBLANK(INDEX('Policy Characteristics'!D:D,MATCH($C1859,'Policy Characteristics'!$C:$C,0))),"",INDEX('Policy Characteristics'!D:D,MATCH($C1859,'Policy Characteristics'!$C:$C,0)))</f>
        <v>Fuel Taxes or Subsidies</v>
      </c>
      <c r="K1859" s="363"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63" t="str">
        <f>IF(ISBLANK(INDEX('Policy Characteristics'!I:I,MATCH($C1859,'Policy Characteristics'!$C:$C,0))),"",INDEX('Policy Characteristics'!I:I,MATCH($C1859,'Policy Characteristics'!$C:$C,0)))</f>
        <v>% of BAU price</v>
      </c>
      <c r="P1859" s="363"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9" s="363" t="str">
        <f>IF(ISBLANK(INDEX('Policy Characteristics'!K:K,MATCH($C1859,'Policy Characteristics'!$C:$C,0))),"",INDEX('Policy Characteristics'!K:K,MATCH($C1859,'Policy Characteristics'!$C:$C,0)))</f>
        <v>fuels.html#fuel-taxes</v>
      </c>
      <c r="R1859" s="363" t="str">
        <f>IF(ISBLANK(INDEX('Policy Characteristics'!L:L,MATCH($C1859,'Policy Characteristics'!$C:$C,0))),"",INDEX('Policy Characteristics'!L:L,MATCH($C1859,'Policy Characteristics'!$C:$C,0)))</f>
        <v>fuel-taxes.html</v>
      </c>
    </row>
    <row r="1860" spans="1:18" ht="19.95" customHeight="1">
      <c r="A1860" s="363" t="str">
        <f>IF(ISBLANK(INDEX('Policy Characteristics'!A:A,MATCH($C1860,'Policy Characteristics'!$C:$C,0))),"",INDEX('Policy Characteristics'!A:A,MATCH($C1860,'Policy Characteristics'!$C:$C,0)))</f>
        <v>Cross-Sector</v>
      </c>
      <c r="B1860" s="375" t="str">
        <f>IF(ISBLANK(INDEX('Policy Characteristics'!B:B,MATCH($C1860,'Policy Characteristics'!$C:$C,0))),"",INDEX('Policy Characteristics'!B:B,MATCH($C1860,'Policy Characteristics'!$C:$C,0)))</f>
        <v>Fuel Taxes or Subsidies</v>
      </c>
      <c r="C1860" s="242" t="str">
        <f t="shared" si="70"/>
        <v>Additional Fuel Tax or Subsidy Rate by Fuel</v>
      </c>
      <c r="D1860" s="356" t="s">
        <v>1012</v>
      </c>
      <c r="E1860" s="255" t="s">
        <v>1020</v>
      </c>
      <c r="F1860" s="356" t="s">
        <v>830</v>
      </c>
      <c r="G1860" s="255" t="s">
        <v>1021</v>
      </c>
      <c r="H1860" s="18">
        <v>2431</v>
      </c>
      <c r="I1860" s="378" t="s">
        <v>741</v>
      </c>
      <c r="J1860" s="377" t="str">
        <f>IF(ISBLANK(INDEX('Policy Characteristics'!D:D,MATCH($C1860,'Policy Characteristics'!$C:$C,0))),"",INDEX('Policy Characteristics'!D:D,MATCH($C1860,'Policy Characteristics'!$C:$C,0)))</f>
        <v>Fuel Taxes or Subsidies</v>
      </c>
      <c r="K1860" s="363"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63" t="str">
        <f>IF(ISBLANK(INDEX('Policy Characteristics'!I:I,MATCH($C1860,'Policy Characteristics'!$C:$C,0))),"",INDEX('Policy Characteristics'!I:I,MATCH($C1860,'Policy Characteristics'!$C:$C,0)))</f>
        <v>% of BAU price</v>
      </c>
      <c r="P1860" s="363"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0" s="363" t="str">
        <f>IF(ISBLANK(INDEX('Policy Characteristics'!K:K,MATCH($C1860,'Policy Characteristics'!$C:$C,0))),"",INDEX('Policy Characteristics'!K:K,MATCH($C1860,'Policy Characteristics'!$C:$C,0)))</f>
        <v>fuels.html#fuel-taxes</v>
      </c>
      <c r="R1860" s="363" t="str">
        <f>IF(ISBLANK(INDEX('Policy Characteristics'!L:L,MATCH($C1860,'Policy Characteristics'!$C:$C,0))),"",INDEX('Policy Characteristics'!L:L,MATCH($C1860,'Policy Characteristics'!$C:$C,0)))</f>
        <v>fuel-taxes.html</v>
      </c>
    </row>
    <row r="1861" spans="1:18" ht="19.95" customHeight="1">
      <c r="A1861" s="363" t="str">
        <f>IF(ISBLANK(INDEX('Policy Characteristics'!A:A,MATCH($C1861,'Policy Characteristics'!$C:$C,0))),"",INDEX('Policy Characteristics'!A:A,MATCH($C1861,'Policy Characteristics'!$C:$C,0)))</f>
        <v>Cross-Sector</v>
      </c>
      <c r="B1861" s="375" t="str">
        <f>IF(ISBLANK(INDEX('Policy Characteristics'!B:B,MATCH($C1861,'Policy Characteristics'!$C:$C,0))),"",INDEX('Policy Characteristics'!B:B,MATCH($C1861,'Policy Characteristics'!$C:$C,0)))</f>
        <v>Fuel Taxes or Subsidies</v>
      </c>
      <c r="C1861" s="242" t="str">
        <f t="shared" si="70"/>
        <v>Additional Fuel Tax or Subsidy Rate by Fuel</v>
      </c>
      <c r="D1861" s="356" t="s">
        <v>1013</v>
      </c>
      <c r="E1861" s="255" t="s">
        <v>1020</v>
      </c>
      <c r="F1861" s="356" t="s">
        <v>1014</v>
      </c>
      <c r="G1861" s="255" t="s">
        <v>1021</v>
      </c>
      <c r="H1861" s="18">
        <v>2432</v>
      </c>
      <c r="I1861" s="378" t="s">
        <v>741</v>
      </c>
      <c r="J1861" s="377" t="str">
        <f>IF(ISBLANK(INDEX('Policy Characteristics'!D:D,MATCH($C1861,'Policy Characteristics'!$C:$C,0))),"",INDEX('Policy Characteristics'!D:D,MATCH($C1861,'Policy Characteristics'!$C:$C,0)))</f>
        <v>Fuel Taxes or Subsidies</v>
      </c>
      <c r="K1861" s="363"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63" t="str">
        <f>IF(ISBLANK(INDEX('Policy Characteristics'!I:I,MATCH($C1861,'Policy Characteristics'!$C:$C,0))),"",INDEX('Policy Characteristics'!I:I,MATCH($C1861,'Policy Characteristics'!$C:$C,0)))</f>
        <v>% of BAU price</v>
      </c>
      <c r="P1861" s="363"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1" s="363" t="str">
        <f>IF(ISBLANK(INDEX('Policy Characteristics'!K:K,MATCH($C1861,'Policy Characteristics'!$C:$C,0))),"",INDEX('Policy Characteristics'!K:K,MATCH($C1861,'Policy Characteristics'!$C:$C,0)))</f>
        <v>fuels.html#fuel-taxes</v>
      </c>
      <c r="R1861" s="363" t="str">
        <f>IF(ISBLANK(INDEX('Policy Characteristics'!L:L,MATCH($C1861,'Policy Characteristics'!$C:$C,0))),"",INDEX('Policy Characteristics'!L:L,MATCH($C1861,'Policy Characteristics'!$C:$C,0)))</f>
        <v>fuel-taxes.html</v>
      </c>
    </row>
    <row r="1862" spans="1:18" ht="19.95" customHeight="1">
      <c r="A1862" s="363" t="str">
        <f>IF(ISBLANK(INDEX('Policy Characteristics'!A:A,MATCH($C1862,'Policy Characteristics'!$C:$C,0))),"",INDEX('Policy Characteristics'!A:A,MATCH($C1862,'Policy Characteristics'!$C:$C,0)))</f>
        <v>Cross-Sector</v>
      </c>
      <c r="B1862" s="375" t="str">
        <f>IF(ISBLANK(INDEX('Policy Characteristics'!B:B,MATCH($C1862,'Policy Characteristics'!$C:$C,0))),"",INDEX('Policy Characteristics'!B:B,MATCH($C1862,'Policy Characteristics'!$C:$C,0)))</f>
        <v>Non BAU Carbon Tax Vehicle Qualification</v>
      </c>
      <c r="C1862" t="s">
        <v>626</v>
      </c>
      <c r="H1862" s="18">
        <v>2286</v>
      </c>
      <c r="I1862" s="387" t="s">
        <v>731</v>
      </c>
      <c r="J1862" s="377" t="str">
        <f>IF(ISBLANK(INDEX('Policy Characteristics'!D:D,MATCH($C1862,'Policy Characteristics'!$C:$C,0))),"",INDEX('Policy Characteristics'!D:D,MATCH($C1862,'Policy Characteristics'!$C:$C,0)))</f>
        <v/>
      </c>
      <c r="K1862" s="363"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63" t="str">
        <f>IF(ISBLANK(INDEX('Policy Characteristics'!I:I,MATCH($C1862,'Policy Characteristics'!$C:$C,0))),"",INDEX('Policy Characteristics'!I:I,MATCH($C1862,'Policy Characteristics'!$C:$C,0)))</f>
        <v>on/off</v>
      </c>
      <c r="P1862" s="363"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63" t="str">
        <f>IF(ISBLANK(INDEX('Policy Characteristics'!K:K,MATCH($C1862,'Policy Characteristics'!$C:$C,0))),"",INDEX('Policy Characteristics'!K:K,MATCH($C1862,'Policy Characteristics'!$C:$C,0)))</f>
        <v/>
      </c>
      <c r="R1862" s="363" t="str">
        <f>IF(ISBLANK(INDEX('Policy Characteristics'!L:L,MATCH($C1862,'Policy Characteristics'!$C:$C,0))),"",INDEX('Policy Characteristics'!L:L,MATCH($C1862,'Policy Characteristics'!$C:$C,0)))</f>
        <v/>
      </c>
    </row>
    <row r="1863" spans="1:18" ht="19.95" customHeight="1">
      <c r="A1863" s="363" t="str">
        <f>IF(ISBLANK(INDEX('Policy Characteristics'!A:A,MATCH($C1863,'Policy Characteristics'!$C:$C,0))),"",INDEX('Policy Characteristics'!A:A,MATCH($C1863,'Policy Characteristics'!$C:$C,0)))</f>
        <v>Cross-Sector</v>
      </c>
      <c r="B1863" s="375" t="str">
        <f>IF(ISBLANK(INDEX('Policy Characteristics'!B:B,MATCH($C1863,'Policy Characteristics'!$C:$C,0))),"",INDEX('Policy Characteristics'!B:B,MATCH($C1863,'Policy Characteristics'!$C:$C,0)))</f>
        <v>Non BAU Carbon Tax Industry Qualification</v>
      </c>
      <c r="C1863" t="s">
        <v>629</v>
      </c>
      <c r="H1863" s="18">
        <v>2287</v>
      </c>
      <c r="I1863" s="387" t="s">
        <v>731</v>
      </c>
      <c r="J1863" s="377" t="str">
        <f>IF(ISBLANK(INDEX('Policy Characteristics'!D:D,MATCH($C1863,'Policy Characteristics'!$C:$C,0))),"",INDEX('Policy Characteristics'!D:D,MATCH($C1863,'Policy Characteristics'!$C:$C,0)))</f>
        <v/>
      </c>
      <c r="K1863" s="363"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63" t="str">
        <f>IF(ISBLANK(INDEX('Policy Characteristics'!I:I,MATCH($C1863,'Policy Characteristics'!$C:$C,0))),"",INDEX('Policy Characteristics'!I:I,MATCH($C1863,'Policy Characteristics'!$C:$C,0)))</f>
        <v>on/off</v>
      </c>
      <c r="P1863" s="363"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63" t="str">
        <f>IF(ISBLANK(INDEX('Policy Characteristics'!K:K,MATCH($C1863,'Policy Characteristics'!$C:$C,0))),"",INDEX('Policy Characteristics'!K:K,MATCH($C1863,'Policy Characteristics'!$C:$C,0)))</f>
        <v/>
      </c>
      <c r="R1863" s="363" t="str">
        <f>IF(ISBLANK(INDEX('Policy Characteristics'!L:L,MATCH($C1863,'Policy Characteristics'!$C:$C,0))),"",INDEX('Policy Characteristics'!L:L,MATCH($C1863,'Policy Characteristics'!$C:$C,0)))</f>
        <v/>
      </c>
    </row>
    <row r="1864" spans="1:18" ht="19.95" customHeight="1">
      <c r="A1864" s="363" t="str">
        <f>IF(ISBLANK(INDEX('Policy Characteristics'!A:A,MATCH($C1864,'Policy Characteristics'!$C:$C,0))),"",INDEX('Policy Characteristics'!A:A,MATCH($C1864,'Policy Characteristics'!$C:$C,0)))</f>
        <v>Cross-Sector</v>
      </c>
      <c r="B1864" s="375" t="str">
        <f>IF(ISBLANK(INDEX('Policy Characteristics'!B:B,MATCH($C1864,'Policy Characteristics'!$C:$C,0))),"",INDEX('Policy Characteristics'!B:B,MATCH($C1864,'Policy Characteristics'!$C:$C,0)))</f>
        <v>Non BAU CBAM Industry Qualification</v>
      </c>
      <c r="C1864" t="s">
        <v>632</v>
      </c>
      <c r="H1864" s="18">
        <v>2288</v>
      </c>
      <c r="I1864" s="387" t="s">
        <v>731</v>
      </c>
      <c r="J1864" s="377" t="str">
        <f>IF(ISBLANK(INDEX('Policy Characteristics'!D:D,MATCH($C1864,'Policy Characteristics'!$C:$C,0))),"",INDEX('Policy Characteristics'!D:D,MATCH($C1864,'Policy Characteristics'!$C:$C,0)))</f>
        <v/>
      </c>
      <c r="K1864" s="363"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63" t="str">
        <f>IF(ISBLANK(INDEX('Policy Characteristics'!I:I,MATCH($C1864,'Policy Characteristics'!$C:$C,0))),"",INDEX('Policy Characteristics'!I:I,MATCH($C1864,'Policy Characteristics'!$C:$C,0)))</f>
        <v>on/off</v>
      </c>
      <c r="P1864" s="363"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63" t="str">
        <f>IF(ISBLANK(INDEX('Policy Characteristics'!K:K,MATCH($C1864,'Policy Characteristics'!$C:$C,0))),"",INDEX('Policy Characteristics'!K:K,MATCH($C1864,'Policy Characteristics'!$C:$C,0)))</f>
        <v/>
      </c>
      <c r="R1864" s="363" t="str">
        <f>IF(ISBLANK(INDEX('Policy Characteristics'!L:L,MATCH($C1864,'Policy Characteristics'!$C:$C,0))),"",INDEX('Policy Characteristics'!L:L,MATCH($C1864,'Policy Characteristics'!$C:$C,0)))</f>
        <v/>
      </c>
    </row>
    <row r="1865" spans="1:18" ht="19.95" customHeight="1">
      <c r="A1865" s="363" t="str">
        <f>IF(ISBLANK(INDEX('Policy Characteristics'!A:A,MATCH($C1865,'Policy Characteristics'!$C:$C,0))),"",INDEX('Policy Characteristics'!A:A,MATCH($C1865,'Policy Characteristics'!$C:$C,0)))</f>
        <v>Research and Development</v>
      </c>
      <c r="B1865" s="375" t="str">
        <f>IF(ISBLANK(INDEX('Policy Characteristics'!B:B,MATCH($C1865,'Policy Characteristics'!$C:$C,0))),"",INDEX('Policy Characteristics'!B:B,MATCH($C1865,'Policy Characteristics'!$C:$C,0)))</f>
        <v>Capital Cost Reduction</v>
      </c>
      <c r="C1865" t="s">
        <v>636</v>
      </c>
      <c r="D1865" s="255" t="s">
        <v>779</v>
      </c>
      <c r="E1865" s="255"/>
      <c r="F1865" s="255" t="s">
        <v>1022</v>
      </c>
      <c r="G1865" s="255"/>
      <c r="H1865" s="18">
        <v>85</v>
      </c>
      <c r="I1865" s="376" t="s">
        <v>731</v>
      </c>
      <c r="J1865" s="377" t="str">
        <f>IF(ISBLANK(INDEX('Policy Characteristics'!D:D,MATCH($C1865,'Policy Characteristics'!$C:$C,0))),"",INDEX('Policy Characteristics'!D:D,MATCH($C1865,'Policy Characteristics'!$C:$C,0)))</f>
        <v>R&amp;D Capital Cost Reductions</v>
      </c>
      <c r="K1865" s="363"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63" t="str">
        <f>IF(ISBLANK(INDEX('Policy Characteristics'!I:I,MATCH($C1865,'Policy Characteristics'!$C:$C,0))),"",INDEX('Policy Characteristics'!I:I,MATCH($C1865,'Policy Characteristics'!$C:$C,0)))</f>
        <v>% reduction in cost</v>
      </c>
      <c r="P1865" s="363"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63" t="str">
        <f>IF(ISBLANK(INDEX('Policy Characteristics'!K:K,MATCH($C1865,'Policy Characteristics'!$C:$C,0))),"",INDEX('Policy Characteristics'!K:K,MATCH($C1865,'Policy Characteristics'!$C:$C,0)))</f>
        <v>architectural-design.html#rnd</v>
      </c>
      <c r="R1865" s="363" t="str">
        <f>IF(ISBLANK(INDEX('Policy Characteristics'!L:L,MATCH($C1865,'Policy Characteristics'!$C:$C,0))),"",INDEX('Policy Characteristics'!L:L,MATCH($C1865,'Policy Characteristics'!$C:$C,0)))</f>
        <v>research-and-development.html</v>
      </c>
    </row>
    <row r="1866" spans="1:18" ht="19.95" customHeight="1">
      <c r="A1866" s="363" t="str">
        <f>IF(ISBLANK(INDEX('Policy Characteristics'!A:A,MATCH($C1866,'Policy Characteristics'!$C:$C,0))),"",INDEX('Policy Characteristics'!A:A,MATCH($C1866,'Policy Characteristics'!$C:$C,0)))</f>
        <v>Research and Development</v>
      </c>
      <c r="B1866" s="375" t="str">
        <f>IF(ISBLANK(INDEX('Policy Characteristics'!B:B,MATCH($C1866,'Policy Characteristics'!$C:$C,0))),"",INDEX('Policy Characteristics'!B:B,MATCH($C1866,'Policy Characteristics'!$C:$C,0)))</f>
        <v>Capital Cost Reduction</v>
      </c>
      <c r="C1866" s="363" t="str">
        <f t="shared" ref="C1866:C1870" si="71">C$1865</f>
        <v>RnD Building Capital Cost Perc Reduction</v>
      </c>
      <c r="D1866" s="255" t="s">
        <v>783</v>
      </c>
      <c r="E1866" s="255"/>
      <c r="F1866" s="255" t="s">
        <v>1023</v>
      </c>
      <c r="G1866" s="255"/>
      <c r="H1866" s="18">
        <v>86</v>
      </c>
      <c r="I1866" s="376" t="s">
        <v>731</v>
      </c>
      <c r="J1866" s="377" t="str">
        <f>IF(ISBLANK(INDEX('Policy Characteristics'!D:D,MATCH($C1866,'Policy Characteristics'!$C:$C,0))),"",INDEX('Policy Characteristics'!D:D,MATCH($C1866,'Policy Characteristics'!$C:$C,0)))</f>
        <v>R&amp;D Capital Cost Reductions</v>
      </c>
      <c r="K1866" s="363"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63" t="str">
        <f>IF(ISBLANK(INDEX('Policy Characteristics'!I:I,MATCH($C1866,'Policy Characteristics'!$C:$C,0))),"",INDEX('Policy Characteristics'!I:I,MATCH($C1866,'Policy Characteristics'!$C:$C,0)))</f>
        <v>% reduction in cost</v>
      </c>
      <c r="P1866" s="363"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63" t="str">
        <f>IF(ISBLANK(INDEX('Policy Characteristics'!K:K,MATCH($C1866,'Policy Characteristics'!$C:$C,0))),"",INDEX('Policy Characteristics'!K:K,MATCH($C1866,'Policy Characteristics'!$C:$C,0)))</f>
        <v>architectural-design.html#rnd</v>
      </c>
      <c r="R1866" s="363" t="str">
        <f>IF(ISBLANK(INDEX('Policy Characteristics'!L:L,MATCH($C1866,'Policy Characteristics'!$C:$C,0))),"",INDEX('Policy Characteristics'!L:L,MATCH($C1866,'Policy Characteristics'!$C:$C,0)))</f>
        <v>research-and-development.html</v>
      </c>
    </row>
    <row r="1867" spans="1:18" ht="19.95" customHeight="1">
      <c r="A1867" s="363" t="str">
        <f>IF(ISBLANK(INDEX('Policy Characteristics'!A:A,MATCH($C1867,'Policy Characteristics'!$C:$C,0))),"",INDEX('Policy Characteristics'!A:A,MATCH($C1867,'Policy Characteristics'!$C:$C,0)))</f>
        <v>Research and Development</v>
      </c>
      <c r="B1867" s="375" t="str">
        <f>IF(ISBLANK(INDEX('Policy Characteristics'!B:B,MATCH($C1867,'Policy Characteristics'!$C:$C,0))),"",INDEX('Policy Characteristics'!B:B,MATCH($C1867,'Policy Characteristics'!$C:$C,0)))</f>
        <v>Capital Cost Reduction</v>
      </c>
      <c r="C1867" s="363" t="str">
        <f t="shared" si="71"/>
        <v>RnD Building Capital Cost Perc Reduction</v>
      </c>
      <c r="D1867" s="255" t="s">
        <v>795</v>
      </c>
      <c r="E1867" s="255"/>
      <c r="F1867" s="255" t="s">
        <v>1024</v>
      </c>
      <c r="G1867" s="255"/>
      <c r="H1867" s="18">
        <v>87</v>
      </c>
      <c r="I1867" s="376" t="s">
        <v>731</v>
      </c>
      <c r="J1867" s="377" t="str">
        <f>IF(ISBLANK(INDEX('Policy Characteristics'!D:D,MATCH($C1867,'Policy Characteristics'!$C:$C,0))),"",INDEX('Policy Characteristics'!D:D,MATCH($C1867,'Policy Characteristics'!$C:$C,0)))</f>
        <v>R&amp;D Capital Cost Reductions</v>
      </c>
      <c r="K1867" s="363"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63" t="str">
        <f>IF(ISBLANK(INDEX('Policy Characteristics'!I:I,MATCH($C1867,'Policy Characteristics'!$C:$C,0))),"",INDEX('Policy Characteristics'!I:I,MATCH($C1867,'Policy Characteristics'!$C:$C,0)))</f>
        <v>% reduction in cost</v>
      </c>
      <c r="P1867" s="363"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63" t="str">
        <f>IF(ISBLANK(INDEX('Policy Characteristics'!K:K,MATCH($C1867,'Policy Characteristics'!$C:$C,0))),"",INDEX('Policy Characteristics'!K:K,MATCH($C1867,'Policy Characteristics'!$C:$C,0)))</f>
        <v>architectural-design.html#rnd</v>
      </c>
      <c r="R1867" s="363" t="str">
        <f>IF(ISBLANK(INDEX('Policy Characteristics'!L:L,MATCH($C1867,'Policy Characteristics'!$C:$C,0))),"",INDEX('Policy Characteristics'!L:L,MATCH($C1867,'Policy Characteristics'!$C:$C,0)))</f>
        <v>research-and-development.html</v>
      </c>
    </row>
    <row r="1868" spans="1:18" ht="19.95" customHeight="1">
      <c r="A1868" s="363" t="str">
        <f>IF(ISBLANK(INDEX('Policy Characteristics'!A:A,MATCH($C1868,'Policy Characteristics'!$C:$C,0))),"",INDEX('Policy Characteristics'!A:A,MATCH($C1868,'Policy Characteristics'!$C:$C,0)))</f>
        <v>Research and Development</v>
      </c>
      <c r="B1868" s="375" t="str">
        <f>IF(ISBLANK(INDEX('Policy Characteristics'!B:B,MATCH($C1868,'Policy Characteristics'!$C:$C,0))),"",INDEX('Policy Characteristics'!B:B,MATCH($C1868,'Policy Characteristics'!$C:$C,0)))</f>
        <v>Capital Cost Reduction</v>
      </c>
      <c r="C1868" s="363" t="str">
        <f t="shared" si="71"/>
        <v>RnD Building Capital Cost Perc Reduction</v>
      </c>
      <c r="D1868" s="255" t="s">
        <v>785</v>
      </c>
      <c r="E1868" s="255"/>
      <c r="F1868" s="255" t="s">
        <v>1025</v>
      </c>
      <c r="G1868" s="255"/>
      <c r="H1868" s="18">
        <v>88</v>
      </c>
      <c r="I1868" s="376" t="s">
        <v>731</v>
      </c>
      <c r="J1868" s="377" t="str">
        <f>IF(ISBLANK(INDEX('Policy Characteristics'!D:D,MATCH($C1868,'Policy Characteristics'!$C:$C,0))),"",INDEX('Policy Characteristics'!D:D,MATCH($C1868,'Policy Characteristics'!$C:$C,0)))</f>
        <v>R&amp;D Capital Cost Reductions</v>
      </c>
      <c r="K1868" s="363"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63" t="str">
        <f>IF(ISBLANK(INDEX('Policy Characteristics'!I:I,MATCH($C1868,'Policy Characteristics'!$C:$C,0))),"",INDEX('Policy Characteristics'!I:I,MATCH($C1868,'Policy Characteristics'!$C:$C,0)))</f>
        <v>% reduction in cost</v>
      </c>
      <c r="P1868" s="363"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63" t="str">
        <f>IF(ISBLANK(INDEX('Policy Characteristics'!K:K,MATCH($C1868,'Policy Characteristics'!$C:$C,0))),"",INDEX('Policy Characteristics'!K:K,MATCH($C1868,'Policy Characteristics'!$C:$C,0)))</f>
        <v>architectural-design.html#rnd</v>
      </c>
      <c r="R1868" s="363" t="str">
        <f>IF(ISBLANK(INDEX('Policy Characteristics'!L:L,MATCH($C1868,'Policy Characteristics'!$C:$C,0))),"",INDEX('Policy Characteristics'!L:L,MATCH($C1868,'Policy Characteristics'!$C:$C,0)))</f>
        <v>research-and-development.html</v>
      </c>
    </row>
    <row r="1869" spans="1:18" ht="19.95" customHeight="1">
      <c r="A1869" s="363" t="str">
        <f>IF(ISBLANK(INDEX('Policy Characteristics'!A:A,MATCH($C1869,'Policy Characteristics'!$C:$C,0))),"",INDEX('Policy Characteristics'!A:A,MATCH($C1869,'Policy Characteristics'!$C:$C,0)))</f>
        <v>Research and Development</v>
      </c>
      <c r="B1869" s="375" t="str">
        <f>IF(ISBLANK(INDEX('Policy Characteristics'!B:B,MATCH($C1869,'Policy Characteristics'!$C:$C,0))),"",INDEX('Policy Characteristics'!B:B,MATCH($C1869,'Policy Characteristics'!$C:$C,0)))</f>
        <v>Capital Cost Reduction</v>
      </c>
      <c r="C1869" s="363" t="str">
        <f t="shared" si="71"/>
        <v>RnD Building Capital Cost Perc Reduction</v>
      </c>
      <c r="D1869" s="255" t="s">
        <v>787</v>
      </c>
      <c r="E1869" s="255"/>
      <c r="F1869" s="255" t="s">
        <v>1026</v>
      </c>
      <c r="G1869" s="255"/>
      <c r="H1869" s="18">
        <v>89</v>
      </c>
      <c r="I1869" s="376" t="s">
        <v>731</v>
      </c>
      <c r="J1869" s="377" t="str">
        <f>IF(ISBLANK(INDEX('Policy Characteristics'!D:D,MATCH($C1869,'Policy Characteristics'!$C:$C,0))),"",INDEX('Policy Characteristics'!D:D,MATCH($C1869,'Policy Characteristics'!$C:$C,0)))</f>
        <v>R&amp;D Capital Cost Reductions</v>
      </c>
      <c r="K1869" s="363"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63" t="str">
        <f>IF(ISBLANK(INDEX('Policy Characteristics'!I:I,MATCH($C1869,'Policy Characteristics'!$C:$C,0))),"",INDEX('Policy Characteristics'!I:I,MATCH($C1869,'Policy Characteristics'!$C:$C,0)))</f>
        <v>% reduction in cost</v>
      </c>
      <c r="P1869" s="363"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63" t="str">
        <f>IF(ISBLANK(INDEX('Policy Characteristics'!K:K,MATCH($C1869,'Policy Characteristics'!$C:$C,0))),"",INDEX('Policy Characteristics'!K:K,MATCH($C1869,'Policy Characteristics'!$C:$C,0)))</f>
        <v>architectural-design.html#rnd</v>
      </c>
      <c r="R1869" s="363" t="str">
        <f>IF(ISBLANK(INDEX('Policy Characteristics'!L:L,MATCH($C1869,'Policy Characteristics'!$C:$C,0))),"",INDEX('Policy Characteristics'!L:L,MATCH($C1869,'Policy Characteristics'!$C:$C,0)))</f>
        <v>research-and-development.html</v>
      </c>
    </row>
    <row r="1870" spans="1:18" ht="19.95" customHeight="1">
      <c r="A1870" s="363" t="str">
        <f>IF(ISBLANK(INDEX('Policy Characteristics'!A:A,MATCH($C1870,'Policy Characteristics'!$C:$C,0))),"",INDEX('Policy Characteristics'!A:A,MATCH($C1870,'Policy Characteristics'!$C:$C,0)))</f>
        <v>Research and Development</v>
      </c>
      <c r="B1870" s="375" t="str">
        <f>IF(ISBLANK(INDEX('Policy Characteristics'!B:B,MATCH($C1870,'Policy Characteristics'!$C:$C,0))),"",INDEX('Policy Characteristics'!B:B,MATCH($C1870,'Policy Characteristics'!$C:$C,0)))</f>
        <v>Capital Cost Reduction</v>
      </c>
      <c r="C1870" s="363" t="str">
        <f t="shared" si="71"/>
        <v>RnD Building Capital Cost Perc Reduction</v>
      </c>
      <c r="D1870" s="255" t="s">
        <v>789</v>
      </c>
      <c r="E1870" s="255"/>
      <c r="F1870" s="255" t="s">
        <v>1027</v>
      </c>
      <c r="G1870" s="255"/>
      <c r="H1870" s="18">
        <v>90</v>
      </c>
      <c r="I1870" s="376" t="s">
        <v>731</v>
      </c>
      <c r="J1870" s="377" t="str">
        <f>IF(ISBLANK(INDEX('Policy Characteristics'!D:D,MATCH($C1870,'Policy Characteristics'!$C:$C,0))),"",INDEX('Policy Characteristics'!D:D,MATCH($C1870,'Policy Characteristics'!$C:$C,0)))</f>
        <v>R&amp;D Capital Cost Reductions</v>
      </c>
      <c r="K1870" s="363"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63" t="str">
        <f>IF(ISBLANK(INDEX('Policy Characteristics'!I:I,MATCH($C1870,'Policy Characteristics'!$C:$C,0))),"",INDEX('Policy Characteristics'!I:I,MATCH($C1870,'Policy Characteristics'!$C:$C,0)))</f>
        <v>% reduction in cost</v>
      </c>
      <c r="P1870" s="363"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63" t="str">
        <f>IF(ISBLANK(INDEX('Policy Characteristics'!K:K,MATCH($C1870,'Policy Characteristics'!$C:$C,0))),"",INDEX('Policy Characteristics'!K:K,MATCH($C1870,'Policy Characteristics'!$C:$C,0)))</f>
        <v>architectural-design.html#rnd</v>
      </c>
      <c r="R1870" s="363" t="str">
        <f>IF(ISBLANK(INDEX('Policy Characteristics'!L:L,MATCH($C1870,'Policy Characteristics'!$C:$C,0))),"",INDEX('Policy Characteristics'!L:L,MATCH($C1870,'Policy Characteristics'!$C:$C,0)))</f>
        <v>research-and-development.html</v>
      </c>
    </row>
    <row r="1871" spans="1:18" ht="19.95" customHeight="1">
      <c r="A1871" s="363" t="str">
        <f>IF(ISBLANK(INDEX('Policy Characteristics'!A:A,MATCH($C1871,'Policy Characteristics'!$C:$C,0))),"",INDEX('Policy Characteristics'!A:A,MATCH($C1871,'Policy Characteristics'!$C:$C,0)))</f>
        <v>Research and Development</v>
      </c>
      <c r="B1871" s="375" t="str">
        <f>IF(ISBLANK(INDEX('Policy Characteristics'!B:B,MATCH($C1871,'Policy Characteristics'!$C:$C,0))),"",INDEX('Policy Characteristics'!B:B,MATCH($C1871,'Policy Characteristics'!$C:$C,0)))</f>
        <v>Capital Cost Reduction</v>
      </c>
      <c r="C1871" t="s">
        <v>643</v>
      </c>
      <c r="D1871" s="255"/>
      <c r="E1871" s="255"/>
      <c r="F1871" s="255" t="s">
        <v>380</v>
      </c>
      <c r="G1871" s="255"/>
      <c r="H1871" s="18">
        <v>91</v>
      </c>
      <c r="I1871" s="376" t="s">
        <v>731</v>
      </c>
      <c r="J1871" s="377" t="str">
        <f>IF(ISBLANK(INDEX('Policy Characteristics'!D:D,MATCH($C1871,'Policy Characteristics'!$C:$C,0))),"",INDEX('Policy Characteristics'!D:D,MATCH($C1871,'Policy Characteristics'!$C:$C,0)))</f>
        <v>R&amp;D Capital Cost Reductions</v>
      </c>
      <c r="K1871" s="363"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63" t="str">
        <f>IF(ISBLANK(INDEX('Policy Characteristics'!I:I,MATCH($C1871,'Policy Characteristics'!$C:$C,0))),"",INDEX('Policy Characteristics'!I:I,MATCH($C1871,'Policy Characteristics'!$C:$C,0)))</f>
        <v>% reduction in cost</v>
      </c>
      <c r="P1871" s="363"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63" t="str">
        <f>IF(ISBLANK(INDEX('Policy Characteristics'!K:K,MATCH($C1871,'Policy Characteristics'!$C:$C,0))),"",INDEX('Policy Characteristics'!K:K,MATCH($C1871,'Policy Characteristics'!$C:$C,0)))</f>
        <v>architectural-design.html#rnd</v>
      </c>
      <c r="R1871" s="363" t="str">
        <f>IF(ISBLANK(INDEX('Policy Characteristics'!L:L,MATCH($C1871,'Policy Characteristics'!$C:$C,0))),"",INDEX('Policy Characteristics'!L:L,MATCH($C1871,'Policy Characteristics'!$C:$C,0)))</f>
        <v>research-and-development.html</v>
      </c>
    </row>
    <row r="1872" spans="1:18" ht="19.95" customHeight="1">
      <c r="A1872" s="363" t="str">
        <f>IF(ISBLANK(INDEX('Policy Characteristics'!A:A,MATCH($C1872,'Policy Characteristics'!$C:$C,0))),"",INDEX('Policy Characteristics'!A:A,MATCH($C1872,'Policy Characteristics'!$C:$C,0)))</f>
        <v>Research and Development</v>
      </c>
      <c r="B1872" s="375" t="str">
        <f>IF(ISBLANK(INDEX('Policy Characteristics'!B:B,MATCH($C1872,'Policy Characteristics'!$C:$C,0))),"",INDEX('Policy Characteristics'!B:B,MATCH($C1872,'Policy Characteristics'!$C:$C,0)))</f>
        <v>Capital Cost Reduction</v>
      </c>
      <c r="C1872" t="s">
        <v>645</v>
      </c>
      <c r="D1872" s="255" t="s">
        <v>797</v>
      </c>
      <c r="E1872" s="255"/>
      <c r="F1872" s="255" t="s">
        <v>1028</v>
      </c>
      <c r="G1872" s="255"/>
      <c r="H1872" s="18">
        <v>92</v>
      </c>
      <c r="I1872" s="376" t="s">
        <v>731</v>
      </c>
      <c r="J1872" s="377" t="str">
        <f>IF(ISBLANK(INDEX('Policy Characteristics'!D:D,MATCH($C1872,'Policy Characteristics'!$C:$C,0))),"",INDEX('Policy Characteristics'!D:D,MATCH($C1872,'Policy Characteristics'!$C:$C,0)))</f>
        <v>R&amp;D Capital Cost Reductions</v>
      </c>
      <c r="K1872" s="363"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63" t="str">
        <f>IF(ISBLANK(INDEX('Policy Characteristics'!I:I,MATCH($C1872,'Policy Characteristics'!$C:$C,0))),"",INDEX('Policy Characteristics'!I:I,MATCH($C1872,'Policy Characteristics'!$C:$C,0)))</f>
        <v>% reduction in cost</v>
      </c>
      <c r="P1872" s="363"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63" t="str">
        <f>IF(ISBLANK(INDEX('Policy Characteristics'!K:K,MATCH($C1872,'Policy Characteristics'!$C:$C,0))),"",INDEX('Policy Characteristics'!K:K,MATCH($C1872,'Policy Characteristics'!$C:$C,0)))</f>
        <v>architectural-design.html#rnd</v>
      </c>
      <c r="R1872" s="363" t="str">
        <f>IF(ISBLANK(INDEX('Policy Characteristics'!L:L,MATCH($C1872,'Policy Characteristics'!$C:$C,0))),"",INDEX('Policy Characteristics'!L:L,MATCH($C1872,'Policy Characteristics'!$C:$C,0)))</f>
        <v>research-and-development.html</v>
      </c>
    </row>
    <row r="1873" spans="1:18" ht="19.95" customHeight="1">
      <c r="A1873" s="363" t="str">
        <f>IF(ISBLANK(INDEX('Policy Characteristics'!A:A,MATCH($C1873,'Policy Characteristics'!$C:$C,0))),"",INDEX('Policy Characteristics'!A:A,MATCH($C1873,'Policy Characteristics'!$C:$C,0)))</f>
        <v>Research and Development</v>
      </c>
      <c r="B1873" s="375" t="str">
        <f>IF(ISBLANK(INDEX('Policy Characteristics'!B:B,MATCH($C1873,'Policy Characteristics'!$C:$C,0))),"",INDEX('Policy Characteristics'!B:B,MATCH($C1873,'Policy Characteristics'!$C:$C,0)))</f>
        <v>Capital Cost Reduction</v>
      </c>
      <c r="C1873" s="363" t="str">
        <f t="shared" ref="C1873:C1895" si="72">C$1872</f>
        <v>RnD Electricity Capital Cost Perc Reduction</v>
      </c>
      <c r="D1873" s="356" t="s">
        <v>799</v>
      </c>
      <c r="E1873" s="255"/>
      <c r="F1873" s="356" t="s">
        <v>1029</v>
      </c>
      <c r="G1873" s="255"/>
      <c r="H1873" s="18">
        <v>93</v>
      </c>
      <c r="I1873" s="376" t="s">
        <v>731</v>
      </c>
      <c r="J1873" s="377" t="str">
        <f>IF(ISBLANK(INDEX('Policy Characteristics'!D:D,MATCH($C1873,'Policy Characteristics'!$C:$C,0))),"",INDEX('Policy Characteristics'!D:D,MATCH($C1873,'Policy Characteristics'!$C:$C,0)))</f>
        <v>R&amp;D Capital Cost Reductions</v>
      </c>
      <c r="K1873" s="363"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63" t="str">
        <f>IF(ISBLANK(INDEX('Policy Characteristics'!I:I,MATCH($C1873,'Policy Characteristics'!$C:$C,0))),"",INDEX('Policy Characteristics'!I:I,MATCH($C1873,'Policy Characteristics'!$C:$C,0)))</f>
        <v>% reduction in cost</v>
      </c>
      <c r="P1873" s="363"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63" t="str">
        <f>IF(ISBLANK(INDEX('Policy Characteristics'!K:K,MATCH($C1873,'Policy Characteristics'!$C:$C,0))),"",INDEX('Policy Characteristics'!K:K,MATCH($C1873,'Policy Characteristics'!$C:$C,0)))</f>
        <v>architectural-design.html#rnd</v>
      </c>
      <c r="R1873" s="363" t="str">
        <f>IF(ISBLANK(INDEX('Policy Characteristics'!L:L,MATCH($C1873,'Policy Characteristics'!$C:$C,0))),"",INDEX('Policy Characteristics'!L:L,MATCH($C1873,'Policy Characteristics'!$C:$C,0)))</f>
        <v>research-and-development.html</v>
      </c>
    </row>
    <row r="1874" spans="1:18" ht="19.95" customHeight="1">
      <c r="A1874" s="363" t="str">
        <f>IF(ISBLANK(INDEX('Policy Characteristics'!A:A,MATCH($C1874,'Policy Characteristics'!$C:$C,0))),"",INDEX('Policy Characteristics'!A:A,MATCH($C1874,'Policy Characteristics'!$C:$C,0)))</f>
        <v>Research and Development</v>
      </c>
      <c r="B1874" s="375" t="str">
        <f>IF(ISBLANK(INDEX('Policy Characteristics'!B:B,MATCH($C1874,'Policy Characteristics'!$C:$C,0))),"",INDEX('Policy Characteristics'!B:B,MATCH($C1874,'Policy Characteristics'!$C:$C,0)))</f>
        <v>Capital Cost Reduction</v>
      </c>
      <c r="C1874" s="363" t="str">
        <f t="shared" si="72"/>
        <v>RnD Electricity Capital Cost Perc Reduction</v>
      </c>
      <c r="D1874" s="356" t="s">
        <v>801</v>
      </c>
      <c r="E1874" s="255"/>
      <c r="F1874" s="356" t="s">
        <v>1030</v>
      </c>
      <c r="G1874" s="255"/>
      <c r="H1874" s="18">
        <v>1810</v>
      </c>
      <c r="I1874" s="376" t="s">
        <v>731</v>
      </c>
      <c r="J1874" s="377" t="str">
        <f>IF(ISBLANK(INDEX('Policy Characteristics'!D:D,MATCH($C1874,'Policy Characteristics'!$C:$C,0))),"",INDEX('Policy Characteristics'!D:D,MATCH($C1874,'Policy Characteristics'!$C:$C,0)))</f>
        <v>R&amp;D Capital Cost Reductions</v>
      </c>
      <c r="K1874" s="363"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63" t="str">
        <f>IF(ISBLANK(INDEX('Policy Characteristics'!I:I,MATCH($C1874,'Policy Characteristics'!$C:$C,0))),"",INDEX('Policy Characteristics'!I:I,MATCH($C1874,'Policy Characteristics'!$C:$C,0)))</f>
        <v>% reduction in cost</v>
      </c>
      <c r="P1874" s="363"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63" t="str">
        <f>IF(ISBLANK(INDEX('Policy Characteristics'!K:K,MATCH($C1874,'Policy Characteristics'!$C:$C,0))),"",INDEX('Policy Characteristics'!K:K,MATCH($C1874,'Policy Characteristics'!$C:$C,0)))</f>
        <v>architectural-design.html#rnd</v>
      </c>
      <c r="R1874" s="363" t="str">
        <f>IF(ISBLANK(INDEX('Policy Characteristics'!L:L,MATCH($C1874,'Policy Characteristics'!$C:$C,0))),"",INDEX('Policy Characteristics'!L:L,MATCH($C1874,'Policy Characteristics'!$C:$C,0)))</f>
        <v>research-and-development.html</v>
      </c>
    </row>
    <row r="1875" spans="1:18" ht="19.95" customHeight="1">
      <c r="A1875" s="363" t="str">
        <f>IF(ISBLANK(INDEX('Policy Characteristics'!A:A,MATCH($C1875,'Policy Characteristics'!$C:$C,0))),"",INDEX('Policy Characteristics'!A:A,MATCH($C1875,'Policy Characteristics'!$C:$C,0)))</f>
        <v>Research and Development</v>
      </c>
      <c r="B1875" s="375" t="str">
        <f>IF(ISBLANK(INDEX('Policy Characteristics'!B:B,MATCH($C1875,'Policy Characteristics'!$C:$C,0))),"",INDEX('Policy Characteristics'!B:B,MATCH($C1875,'Policy Characteristics'!$C:$C,0)))</f>
        <v>Capital Cost Reduction</v>
      </c>
      <c r="C1875" s="363" t="str">
        <f t="shared" si="72"/>
        <v>RnD Electricity Capital Cost Perc Reduction</v>
      </c>
      <c r="D1875" s="356" t="s">
        <v>803</v>
      </c>
      <c r="E1875" s="255"/>
      <c r="F1875" s="356" t="s">
        <v>1031</v>
      </c>
      <c r="G1875" s="255"/>
      <c r="H1875" s="18">
        <v>94</v>
      </c>
      <c r="I1875" s="376" t="s">
        <v>731</v>
      </c>
      <c r="J1875" s="377" t="str">
        <f>IF(ISBLANK(INDEX('Policy Characteristics'!D:D,MATCH($C1875,'Policy Characteristics'!$C:$C,0))),"",INDEX('Policy Characteristics'!D:D,MATCH($C1875,'Policy Characteristics'!$C:$C,0)))</f>
        <v>R&amp;D Capital Cost Reductions</v>
      </c>
      <c r="K1875" s="363"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63" t="str">
        <f>IF(ISBLANK(INDEX('Policy Characteristics'!I:I,MATCH($C1875,'Policy Characteristics'!$C:$C,0))),"",INDEX('Policy Characteristics'!I:I,MATCH($C1875,'Policy Characteristics'!$C:$C,0)))</f>
        <v>% reduction in cost</v>
      </c>
      <c r="P1875" s="363"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63" t="str">
        <f>IF(ISBLANK(INDEX('Policy Characteristics'!K:K,MATCH($C1875,'Policy Characteristics'!$C:$C,0))),"",INDEX('Policy Characteristics'!K:K,MATCH($C1875,'Policy Characteristics'!$C:$C,0)))</f>
        <v>architectural-design.html#rnd</v>
      </c>
      <c r="R1875" s="363" t="str">
        <f>IF(ISBLANK(INDEX('Policy Characteristics'!L:L,MATCH($C1875,'Policy Characteristics'!$C:$C,0))),"",INDEX('Policy Characteristics'!L:L,MATCH($C1875,'Policy Characteristics'!$C:$C,0)))</f>
        <v>research-and-development.html</v>
      </c>
    </row>
    <row r="1876" spans="1:18" ht="19.95" customHeight="1">
      <c r="A1876" s="363" t="str">
        <f>IF(ISBLANK(INDEX('Policy Characteristics'!A:A,MATCH($C1876,'Policy Characteristics'!$C:$C,0))),"",INDEX('Policy Characteristics'!A:A,MATCH($C1876,'Policy Characteristics'!$C:$C,0)))</f>
        <v>Research and Development</v>
      </c>
      <c r="B1876" s="375" t="str">
        <f>IF(ISBLANK(INDEX('Policy Characteristics'!B:B,MATCH($C1876,'Policy Characteristics'!$C:$C,0))),"",INDEX('Policy Characteristics'!B:B,MATCH($C1876,'Policy Characteristics'!$C:$C,0)))</f>
        <v>Capital Cost Reduction</v>
      </c>
      <c r="C1876" s="363" t="str">
        <f t="shared" si="72"/>
        <v>RnD Electricity Capital Cost Perc Reduction</v>
      </c>
      <c r="D1876" s="356" t="s">
        <v>805</v>
      </c>
      <c r="E1876" s="255"/>
      <c r="F1876" s="356" t="s">
        <v>1032</v>
      </c>
      <c r="G1876" s="255"/>
      <c r="H1876" s="18">
        <v>95</v>
      </c>
      <c r="I1876" s="376" t="s">
        <v>731</v>
      </c>
      <c r="J1876" s="377" t="str">
        <f>IF(ISBLANK(INDEX('Policy Characteristics'!D:D,MATCH($C1876,'Policy Characteristics'!$C:$C,0))),"",INDEX('Policy Characteristics'!D:D,MATCH($C1876,'Policy Characteristics'!$C:$C,0)))</f>
        <v>R&amp;D Capital Cost Reductions</v>
      </c>
      <c r="K1876" s="363"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63" t="str">
        <f>IF(ISBLANK(INDEX('Policy Characteristics'!I:I,MATCH($C1876,'Policy Characteristics'!$C:$C,0))),"",INDEX('Policy Characteristics'!I:I,MATCH($C1876,'Policy Characteristics'!$C:$C,0)))</f>
        <v>% reduction in cost</v>
      </c>
      <c r="P1876" s="363"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63" t="str">
        <f>IF(ISBLANK(INDEX('Policy Characteristics'!K:K,MATCH($C1876,'Policy Characteristics'!$C:$C,0))),"",INDEX('Policy Characteristics'!K:K,MATCH($C1876,'Policy Characteristics'!$C:$C,0)))</f>
        <v>architectural-design.html#rnd</v>
      </c>
      <c r="R1876" s="363" t="str">
        <f>IF(ISBLANK(INDEX('Policy Characteristics'!L:L,MATCH($C1876,'Policy Characteristics'!$C:$C,0))),"",INDEX('Policy Characteristics'!L:L,MATCH($C1876,'Policy Characteristics'!$C:$C,0)))</f>
        <v>research-and-development.html</v>
      </c>
    </row>
    <row r="1877" spans="1:18" ht="19.95" customHeight="1">
      <c r="A1877" s="363" t="str">
        <f>IF(ISBLANK(INDEX('Policy Characteristics'!A:A,MATCH($C1877,'Policy Characteristics'!$C:$C,0))),"",INDEX('Policy Characteristics'!A:A,MATCH($C1877,'Policy Characteristics'!$C:$C,0)))</f>
        <v>Research and Development</v>
      </c>
      <c r="B1877" s="375" t="str">
        <f>IF(ISBLANK(INDEX('Policy Characteristics'!B:B,MATCH($C1877,'Policy Characteristics'!$C:$C,0))),"",INDEX('Policy Characteristics'!B:B,MATCH($C1877,'Policy Characteristics'!$C:$C,0)))</f>
        <v>Capital Cost Reduction</v>
      </c>
      <c r="C1877" s="363" t="str">
        <f t="shared" si="72"/>
        <v>RnD Electricity Capital Cost Perc Reduction</v>
      </c>
      <c r="D1877" s="356" t="s">
        <v>807</v>
      </c>
      <c r="E1877" s="255"/>
      <c r="F1877" s="356" t="s">
        <v>1033</v>
      </c>
      <c r="G1877" s="255"/>
      <c r="H1877" s="18">
        <v>96</v>
      </c>
      <c r="I1877" s="376" t="s">
        <v>731</v>
      </c>
      <c r="J1877" s="377" t="str">
        <f>IF(ISBLANK(INDEX('Policy Characteristics'!D:D,MATCH($C1877,'Policy Characteristics'!$C:$C,0))),"",INDEX('Policy Characteristics'!D:D,MATCH($C1877,'Policy Characteristics'!$C:$C,0)))</f>
        <v>R&amp;D Capital Cost Reductions</v>
      </c>
      <c r="K1877" s="363"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63" t="str">
        <f>IF(ISBLANK(INDEX('Policy Characteristics'!I:I,MATCH($C1877,'Policy Characteristics'!$C:$C,0))),"",INDEX('Policy Characteristics'!I:I,MATCH($C1877,'Policy Characteristics'!$C:$C,0)))</f>
        <v>% reduction in cost</v>
      </c>
      <c r="P1877" s="363"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63" t="str">
        <f>IF(ISBLANK(INDEX('Policy Characteristics'!K:K,MATCH($C1877,'Policy Characteristics'!$C:$C,0))),"",INDEX('Policy Characteristics'!K:K,MATCH($C1877,'Policy Characteristics'!$C:$C,0)))</f>
        <v>architectural-design.html#rnd</v>
      </c>
      <c r="R1877" s="363" t="str">
        <f>IF(ISBLANK(INDEX('Policy Characteristics'!L:L,MATCH($C1877,'Policy Characteristics'!$C:$C,0))),"",INDEX('Policy Characteristics'!L:L,MATCH($C1877,'Policy Characteristics'!$C:$C,0)))</f>
        <v>research-and-development.html</v>
      </c>
    </row>
    <row r="1878" spans="1:18" ht="19.95" customHeight="1">
      <c r="A1878" s="363" t="str">
        <f>IF(ISBLANK(INDEX('Policy Characteristics'!A:A,MATCH($C1878,'Policy Characteristics'!$C:$C,0))),"",INDEX('Policy Characteristics'!A:A,MATCH($C1878,'Policy Characteristics'!$C:$C,0)))</f>
        <v>Research and Development</v>
      </c>
      <c r="B1878" s="375" t="str">
        <f>IF(ISBLANK(INDEX('Policy Characteristics'!B:B,MATCH($C1878,'Policy Characteristics'!$C:$C,0))),"",INDEX('Policy Characteristics'!B:B,MATCH($C1878,'Policy Characteristics'!$C:$C,0)))</f>
        <v>Capital Cost Reduction</v>
      </c>
      <c r="C1878" s="363" t="str">
        <f t="shared" si="72"/>
        <v>RnD Electricity Capital Cost Perc Reduction</v>
      </c>
      <c r="D1878" s="356" t="s">
        <v>809</v>
      </c>
      <c r="E1878" s="255"/>
      <c r="F1878" s="356" t="s">
        <v>1034</v>
      </c>
      <c r="G1878" s="255"/>
      <c r="H1878" s="18">
        <v>97</v>
      </c>
      <c r="I1878" s="376" t="s">
        <v>731</v>
      </c>
      <c r="J1878" s="377" t="str">
        <f>IF(ISBLANK(INDEX('Policy Characteristics'!D:D,MATCH($C1878,'Policy Characteristics'!$C:$C,0))),"",INDEX('Policy Characteristics'!D:D,MATCH($C1878,'Policy Characteristics'!$C:$C,0)))</f>
        <v>R&amp;D Capital Cost Reductions</v>
      </c>
      <c r="K1878" s="363"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63" t="str">
        <f>IF(ISBLANK(INDEX('Policy Characteristics'!I:I,MATCH($C1878,'Policy Characteristics'!$C:$C,0))),"",INDEX('Policy Characteristics'!I:I,MATCH($C1878,'Policy Characteristics'!$C:$C,0)))</f>
        <v>% reduction in cost</v>
      </c>
      <c r="P1878" s="363"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63" t="str">
        <f>IF(ISBLANK(INDEX('Policy Characteristics'!K:K,MATCH($C1878,'Policy Characteristics'!$C:$C,0))),"",INDEX('Policy Characteristics'!K:K,MATCH($C1878,'Policy Characteristics'!$C:$C,0)))</f>
        <v>architectural-design.html#rnd</v>
      </c>
      <c r="R1878" s="363" t="str">
        <f>IF(ISBLANK(INDEX('Policy Characteristics'!L:L,MATCH($C1878,'Policy Characteristics'!$C:$C,0))),"",INDEX('Policy Characteristics'!L:L,MATCH($C1878,'Policy Characteristics'!$C:$C,0)))</f>
        <v>research-and-development.html</v>
      </c>
    </row>
    <row r="1879" spans="1:18" ht="19.95" customHeight="1">
      <c r="A1879" s="363" t="str">
        <f>IF(ISBLANK(INDEX('Policy Characteristics'!A:A,MATCH($C1879,'Policy Characteristics'!$C:$C,0))),"",INDEX('Policy Characteristics'!A:A,MATCH($C1879,'Policy Characteristics'!$C:$C,0)))</f>
        <v>Research and Development</v>
      </c>
      <c r="B1879" s="375" t="str">
        <f>IF(ISBLANK(INDEX('Policy Characteristics'!B:B,MATCH($C1879,'Policy Characteristics'!$C:$C,0))),"",INDEX('Policy Characteristics'!B:B,MATCH($C1879,'Policy Characteristics'!$C:$C,0)))</f>
        <v>Capital Cost Reduction</v>
      </c>
      <c r="C1879" s="363" t="str">
        <f t="shared" si="72"/>
        <v>RnD Electricity Capital Cost Perc Reduction</v>
      </c>
      <c r="D1879" s="356" t="s">
        <v>811</v>
      </c>
      <c r="E1879" s="255"/>
      <c r="F1879" s="356" t="s">
        <v>1035</v>
      </c>
      <c r="G1879" s="255"/>
      <c r="H1879" s="18">
        <v>98</v>
      </c>
      <c r="I1879" s="376" t="s">
        <v>731</v>
      </c>
      <c r="J1879" s="377" t="str">
        <f>IF(ISBLANK(INDEX('Policy Characteristics'!D:D,MATCH($C1879,'Policy Characteristics'!$C:$C,0))),"",INDEX('Policy Characteristics'!D:D,MATCH($C1879,'Policy Characteristics'!$C:$C,0)))</f>
        <v>R&amp;D Capital Cost Reductions</v>
      </c>
      <c r="K1879" s="363"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63" t="str">
        <f>IF(ISBLANK(INDEX('Policy Characteristics'!I:I,MATCH($C1879,'Policy Characteristics'!$C:$C,0))),"",INDEX('Policy Characteristics'!I:I,MATCH($C1879,'Policy Characteristics'!$C:$C,0)))</f>
        <v>% reduction in cost</v>
      </c>
      <c r="P1879" s="363"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63" t="str">
        <f>IF(ISBLANK(INDEX('Policy Characteristics'!K:K,MATCH($C1879,'Policy Characteristics'!$C:$C,0))),"",INDEX('Policy Characteristics'!K:K,MATCH($C1879,'Policy Characteristics'!$C:$C,0)))</f>
        <v>architectural-design.html#rnd</v>
      </c>
      <c r="R1879" s="363" t="str">
        <f>IF(ISBLANK(INDEX('Policy Characteristics'!L:L,MATCH($C1879,'Policy Characteristics'!$C:$C,0))),"",INDEX('Policy Characteristics'!L:L,MATCH($C1879,'Policy Characteristics'!$C:$C,0)))</f>
        <v>research-and-development.html</v>
      </c>
    </row>
    <row r="1880" spans="1:18" ht="19.95" customHeight="1">
      <c r="A1880" s="363" t="str">
        <f>IF(ISBLANK(INDEX('Policy Characteristics'!A:A,MATCH($C1880,'Policy Characteristics'!$C:$C,0))),"",INDEX('Policy Characteristics'!A:A,MATCH($C1880,'Policy Characteristics'!$C:$C,0)))</f>
        <v>Research and Development</v>
      </c>
      <c r="B1880" s="375" t="str">
        <f>IF(ISBLANK(INDEX('Policy Characteristics'!B:B,MATCH($C1880,'Policy Characteristics'!$C:$C,0))),"",INDEX('Policy Characteristics'!B:B,MATCH($C1880,'Policy Characteristics'!$C:$C,0)))</f>
        <v>Capital Cost Reduction</v>
      </c>
      <c r="C1880" s="363" t="str">
        <f t="shared" si="72"/>
        <v>RnD Electricity Capital Cost Perc Reduction</v>
      </c>
      <c r="D1880" s="356" t="s">
        <v>813</v>
      </c>
      <c r="E1880" s="255"/>
      <c r="F1880" s="356" t="s">
        <v>1036</v>
      </c>
      <c r="G1880" s="255"/>
      <c r="H1880" s="18">
        <v>99</v>
      </c>
      <c r="I1880" s="376" t="s">
        <v>731</v>
      </c>
      <c r="J1880" s="377" t="str">
        <f>IF(ISBLANK(INDEX('Policy Characteristics'!D:D,MATCH($C1880,'Policy Characteristics'!$C:$C,0))),"",INDEX('Policy Characteristics'!D:D,MATCH($C1880,'Policy Characteristics'!$C:$C,0)))</f>
        <v>R&amp;D Capital Cost Reductions</v>
      </c>
      <c r="K1880" s="363"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63" t="str">
        <f>IF(ISBLANK(INDEX('Policy Characteristics'!I:I,MATCH($C1880,'Policy Characteristics'!$C:$C,0))),"",INDEX('Policy Characteristics'!I:I,MATCH($C1880,'Policy Characteristics'!$C:$C,0)))</f>
        <v>% reduction in cost</v>
      </c>
      <c r="P1880" s="363"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63" t="str">
        <f>IF(ISBLANK(INDEX('Policy Characteristics'!K:K,MATCH($C1880,'Policy Characteristics'!$C:$C,0))),"",INDEX('Policy Characteristics'!K:K,MATCH($C1880,'Policy Characteristics'!$C:$C,0)))</f>
        <v>architectural-design.html#rnd</v>
      </c>
      <c r="R1880" s="363" t="str">
        <f>IF(ISBLANK(INDEX('Policy Characteristics'!L:L,MATCH($C1880,'Policy Characteristics'!$C:$C,0))),"",INDEX('Policy Characteristics'!L:L,MATCH($C1880,'Policy Characteristics'!$C:$C,0)))</f>
        <v>research-and-development.html</v>
      </c>
    </row>
    <row r="1881" spans="1:18" ht="19.95" customHeight="1">
      <c r="A1881" s="363" t="str">
        <f>IF(ISBLANK(INDEX('Policy Characteristics'!A:A,MATCH($C1881,'Policy Characteristics'!$C:$C,0))),"",INDEX('Policy Characteristics'!A:A,MATCH($C1881,'Policy Characteristics'!$C:$C,0)))</f>
        <v>Research and Development</v>
      </c>
      <c r="B1881" s="375" t="str">
        <f>IF(ISBLANK(INDEX('Policy Characteristics'!B:B,MATCH($C1881,'Policy Characteristics'!$C:$C,0))),"",INDEX('Policy Characteristics'!B:B,MATCH($C1881,'Policy Characteristics'!$C:$C,0)))</f>
        <v>Capital Cost Reduction</v>
      </c>
      <c r="C1881" s="363" t="str">
        <f t="shared" si="72"/>
        <v>RnD Electricity Capital Cost Perc Reduction</v>
      </c>
      <c r="D1881" s="356" t="s">
        <v>815</v>
      </c>
      <c r="E1881" s="255"/>
      <c r="F1881" s="356" t="s">
        <v>1037</v>
      </c>
      <c r="G1881" s="255"/>
      <c r="H1881" s="18">
        <v>192</v>
      </c>
      <c r="I1881" s="376" t="s">
        <v>731</v>
      </c>
      <c r="J1881" s="377" t="str">
        <f>IF(ISBLANK(INDEX('Policy Characteristics'!D:D,MATCH($C1881,'Policy Characteristics'!$C:$C,0))),"",INDEX('Policy Characteristics'!D:D,MATCH($C1881,'Policy Characteristics'!$C:$C,0)))</f>
        <v>R&amp;D Capital Cost Reductions</v>
      </c>
      <c r="K1881" s="363"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63" t="str">
        <f>IF(ISBLANK(INDEX('Policy Characteristics'!I:I,MATCH($C1881,'Policy Characteristics'!$C:$C,0))),"",INDEX('Policy Characteristics'!I:I,MATCH($C1881,'Policy Characteristics'!$C:$C,0)))</f>
        <v>% reduction in cost</v>
      </c>
      <c r="P1881" s="363"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63" t="str">
        <f>IF(ISBLANK(INDEX('Policy Characteristics'!K:K,MATCH($C1881,'Policy Characteristics'!$C:$C,0))),"",INDEX('Policy Characteristics'!K:K,MATCH($C1881,'Policy Characteristics'!$C:$C,0)))</f>
        <v>architectural-design.html#rnd</v>
      </c>
      <c r="R1881" s="363" t="str">
        <f>IF(ISBLANK(INDEX('Policy Characteristics'!L:L,MATCH($C1881,'Policy Characteristics'!$C:$C,0))),"",INDEX('Policy Characteristics'!L:L,MATCH($C1881,'Policy Characteristics'!$C:$C,0)))</f>
        <v>research-and-development.html</v>
      </c>
    </row>
    <row r="1882" spans="1:18" ht="19.95" customHeight="1">
      <c r="A1882" s="363" t="str">
        <f>IF(ISBLANK(INDEX('Policy Characteristics'!A:A,MATCH($C1882,'Policy Characteristics'!$C:$C,0))),"",INDEX('Policy Characteristics'!A:A,MATCH($C1882,'Policy Characteristics'!$C:$C,0)))</f>
        <v>Research and Development</v>
      </c>
      <c r="B1882" s="375" t="str">
        <f>IF(ISBLANK(INDEX('Policy Characteristics'!B:B,MATCH($C1882,'Policy Characteristics'!$C:$C,0))),"",INDEX('Policy Characteristics'!B:B,MATCH($C1882,'Policy Characteristics'!$C:$C,0)))</f>
        <v>Capital Cost Reduction</v>
      </c>
      <c r="C1882" s="363" t="str">
        <f t="shared" si="72"/>
        <v>RnD Electricity Capital Cost Perc Reduction</v>
      </c>
      <c r="D1882" s="356" t="s">
        <v>817</v>
      </c>
      <c r="E1882" s="255"/>
      <c r="F1882" s="356" t="s">
        <v>1038</v>
      </c>
      <c r="G1882" s="255"/>
      <c r="H1882" s="18">
        <v>180</v>
      </c>
      <c r="I1882" s="376" t="s">
        <v>731</v>
      </c>
      <c r="J1882" s="377" t="str">
        <f>IF(ISBLANK(INDEX('Policy Characteristics'!D:D,MATCH($C1882,'Policy Characteristics'!$C:$C,0))),"",INDEX('Policy Characteristics'!D:D,MATCH($C1882,'Policy Characteristics'!$C:$C,0)))</f>
        <v>R&amp;D Capital Cost Reductions</v>
      </c>
      <c r="K1882" s="363"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63" t="str">
        <f>IF(ISBLANK(INDEX('Policy Characteristics'!I:I,MATCH($C1882,'Policy Characteristics'!$C:$C,0))),"",INDEX('Policy Characteristics'!I:I,MATCH($C1882,'Policy Characteristics'!$C:$C,0)))</f>
        <v>% reduction in cost</v>
      </c>
      <c r="P1882" s="363"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63" t="str">
        <f>IF(ISBLANK(INDEX('Policy Characteristics'!K:K,MATCH($C1882,'Policy Characteristics'!$C:$C,0))),"",INDEX('Policy Characteristics'!K:K,MATCH($C1882,'Policy Characteristics'!$C:$C,0)))</f>
        <v>architectural-design.html#rnd</v>
      </c>
      <c r="R1882" s="363" t="str">
        <f>IF(ISBLANK(INDEX('Policy Characteristics'!L:L,MATCH($C1882,'Policy Characteristics'!$C:$C,0))),"",INDEX('Policy Characteristics'!L:L,MATCH($C1882,'Policy Characteristics'!$C:$C,0)))</f>
        <v>research-and-development.html</v>
      </c>
    </row>
    <row r="1883" spans="1:18" ht="19.95" customHeight="1">
      <c r="A1883" s="363" t="str">
        <f>IF(ISBLANK(INDEX('Policy Characteristics'!A:A,MATCH($C1883,'Policy Characteristics'!$C:$C,0))),"",INDEX('Policy Characteristics'!A:A,MATCH($C1883,'Policy Characteristics'!$C:$C,0)))</f>
        <v>Research and Development</v>
      </c>
      <c r="B1883" s="375" t="str">
        <f>IF(ISBLANK(INDEX('Policy Characteristics'!B:B,MATCH($C1883,'Policy Characteristics'!$C:$C,0))),"",INDEX('Policy Characteristics'!B:B,MATCH($C1883,'Policy Characteristics'!$C:$C,0)))</f>
        <v>Capital Cost Reduction</v>
      </c>
      <c r="C1883" s="363" t="str">
        <f t="shared" si="72"/>
        <v>RnD Electricity Capital Cost Perc Reduction</v>
      </c>
      <c r="D1883" s="356" t="s">
        <v>819</v>
      </c>
      <c r="E1883" s="255"/>
      <c r="F1883" s="356" t="s">
        <v>1039</v>
      </c>
      <c r="G1883" s="255"/>
      <c r="H1883" s="18">
        <v>183</v>
      </c>
      <c r="I1883" s="376" t="s">
        <v>731</v>
      </c>
      <c r="J1883" s="377" t="str">
        <f>IF(ISBLANK(INDEX('Policy Characteristics'!D:D,MATCH($C1883,'Policy Characteristics'!$C:$C,0))),"",INDEX('Policy Characteristics'!D:D,MATCH($C1883,'Policy Characteristics'!$C:$C,0)))</f>
        <v>R&amp;D Capital Cost Reductions</v>
      </c>
      <c r="K1883" s="363"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63" t="str">
        <f>IF(ISBLANK(INDEX('Policy Characteristics'!I:I,MATCH($C1883,'Policy Characteristics'!$C:$C,0))),"",INDEX('Policy Characteristics'!I:I,MATCH($C1883,'Policy Characteristics'!$C:$C,0)))</f>
        <v>% reduction in cost</v>
      </c>
      <c r="P1883" s="363"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63" t="str">
        <f>IF(ISBLANK(INDEX('Policy Characteristics'!K:K,MATCH($C1883,'Policy Characteristics'!$C:$C,0))),"",INDEX('Policy Characteristics'!K:K,MATCH($C1883,'Policy Characteristics'!$C:$C,0)))</f>
        <v>architectural-design.html#rnd</v>
      </c>
      <c r="R1883" s="363" t="str">
        <f>IF(ISBLANK(INDEX('Policy Characteristics'!L:L,MATCH($C1883,'Policy Characteristics'!$C:$C,0))),"",INDEX('Policy Characteristics'!L:L,MATCH($C1883,'Policy Characteristics'!$C:$C,0)))</f>
        <v>research-and-development.html</v>
      </c>
    </row>
    <row r="1884" spans="1:18" ht="19.95" customHeight="1">
      <c r="A1884" s="363" t="str">
        <f>IF(ISBLANK(INDEX('Policy Characteristics'!A:A,MATCH($C1884,'Policy Characteristics'!$C:$C,0))),"",INDEX('Policy Characteristics'!A:A,MATCH($C1884,'Policy Characteristics'!$C:$C,0)))</f>
        <v>Research and Development</v>
      </c>
      <c r="B1884" s="375" t="str">
        <f>IF(ISBLANK(INDEX('Policy Characteristics'!B:B,MATCH($C1884,'Policy Characteristics'!$C:$C,0))),"",INDEX('Policy Characteristics'!B:B,MATCH($C1884,'Policy Characteristics'!$C:$C,0)))</f>
        <v>Capital Cost Reduction</v>
      </c>
      <c r="C1884" s="363" t="str">
        <f t="shared" si="72"/>
        <v>RnD Electricity Capital Cost Perc Reduction</v>
      </c>
      <c r="D1884" s="356" t="s">
        <v>821</v>
      </c>
      <c r="E1884" s="255"/>
      <c r="F1884" s="356" t="s">
        <v>1040</v>
      </c>
      <c r="G1884" s="255"/>
      <c r="H1884" s="18">
        <v>1811</v>
      </c>
      <c r="I1884" s="376" t="s">
        <v>731</v>
      </c>
      <c r="J1884" s="377" t="str">
        <f>IF(ISBLANK(INDEX('Policy Characteristics'!D:D,MATCH($C1884,'Policy Characteristics'!$C:$C,0))),"",INDEX('Policy Characteristics'!D:D,MATCH($C1884,'Policy Characteristics'!$C:$C,0)))</f>
        <v>R&amp;D Capital Cost Reductions</v>
      </c>
      <c r="K1884" s="363"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63" t="str">
        <f>IF(ISBLANK(INDEX('Policy Characteristics'!I:I,MATCH($C1884,'Policy Characteristics'!$C:$C,0))),"",INDEX('Policy Characteristics'!I:I,MATCH($C1884,'Policy Characteristics'!$C:$C,0)))</f>
        <v>% reduction in cost</v>
      </c>
      <c r="P1884" s="363"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63" t="str">
        <f>IF(ISBLANK(INDEX('Policy Characteristics'!K:K,MATCH($C1884,'Policy Characteristics'!$C:$C,0))),"",INDEX('Policy Characteristics'!K:K,MATCH($C1884,'Policy Characteristics'!$C:$C,0)))</f>
        <v>architectural-design.html#rnd</v>
      </c>
      <c r="R1884" s="363" t="str">
        <f>IF(ISBLANK(INDEX('Policy Characteristics'!L:L,MATCH($C1884,'Policy Characteristics'!$C:$C,0))),"",INDEX('Policy Characteristics'!L:L,MATCH($C1884,'Policy Characteristics'!$C:$C,0)))</f>
        <v>research-and-development.html</v>
      </c>
    </row>
    <row r="1885" spans="1:18" ht="19.95" customHeight="1">
      <c r="A1885" s="363" t="str">
        <f>IF(ISBLANK(INDEX('Policy Characteristics'!A:A,MATCH($C1885,'Policy Characteristics'!$C:$C,0))),"",INDEX('Policy Characteristics'!A:A,MATCH($C1885,'Policy Characteristics'!$C:$C,0)))</f>
        <v>Research and Development</v>
      </c>
      <c r="B1885" s="375" t="str">
        <f>IF(ISBLANK(INDEX('Policy Characteristics'!B:B,MATCH($C1885,'Policy Characteristics'!$C:$C,0))),"",INDEX('Policy Characteristics'!B:B,MATCH($C1885,'Policy Characteristics'!$C:$C,0)))</f>
        <v>Capital Cost Reduction</v>
      </c>
      <c r="C1885" s="363" t="str">
        <f t="shared" si="72"/>
        <v>RnD Electricity Capital Cost Perc Reduction</v>
      </c>
      <c r="D1885" s="356" t="s">
        <v>823</v>
      </c>
      <c r="E1885" s="255"/>
      <c r="F1885" s="356" t="s">
        <v>1041</v>
      </c>
      <c r="G1885" s="255"/>
      <c r="H1885" s="18">
        <v>1812</v>
      </c>
      <c r="I1885" s="376" t="s">
        <v>731</v>
      </c>
      <c r="J1885" s="377" t="str">
        <f>IF(ISBLANK(INDEX('Policy Characteristics'!D:D,MATCH($C1885,'Policy Characteristics'!$C:$C,0))),"",INDEX('Policy Characteristics'!D:D,MATCH($C1885,'Policy Characteristics'!$C:$C,0)))</f>
        <v>R&amp;D Capital Cost Reductions</v>
      </c>
      <c r="K1885" s="363"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63" t="str">
        <f>IF(ISBLANK(INDEX('Policy Characteristics'!I:I,MATCH($C1885,'Policy Characteristics'!$C:$C,0))),"",INDEX('Policy Characteristics'!I:I,MATCH($C1885,'Policy Characteristics'!$C:$C,0)))</f>
        <v>% reduction in cost</v>
      </c>
      <c r="P1885" s="363"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63" t="str">
        <f>IF(ISBLANK(INDEX('Policy Characteristics'!K:K,MATCH($C1885,'Policy Characteristics'!$C:$C,0))),"",INDEX('Policy Characteristics'!K:K,MATCH($C1885,'Policy Characteristics'!$C:$C,0)))</f>
        <v>architectural-design.html#rnd</v>
      </c>
      <c r="R1885" s="363" t="str">
        <f>IF(ISBLANK(INDEX('Policy Characteristics'!L:L,MATCH($C1885,'Policy Characteristics'!$C:$C,0))),"",INDEX('Policy Characteristics'!L:L,MATCH($C1885,'Policy Characteristics'!$C:$C,0)))</f>
        <v>research-and-development.html</v>
      </c>
    </row>
    <row r="1886" spans="1:18" ht="19.95" customHeight="1">
      <c r="A1886" s="363" t="str">
        <f>IF(ISBLANK(INDEX('Policy Characteristics'!A:A,MATCH($C1886,'Policy Characteristics'!$C:$C,0))),"",INDEX('Policy Characteristics'!A:A,MATCH($C1886,'Policy Characteristics'!$C:$C,0)))</f>
        <v>Research and Development</v>
      </c>
      <c r="B1886" s="375" t="str">
        <f>IF(ISBLANK(INDEX('Policy Characteristics'!B:B,MATCH($C1886,'Policy Characteristics'!$C:$C,0))),"",INDEX('Policy Characteristics'!B:B,MATCH($C1886,'Policy Characteristics'!$C:$C,0)))</f>
        <v>Capital Cost Reduction</v>
      </c>
      <c r="C1886" s="363" t="str">
        <f t="shared" si="72"/>
        <v>RnD Electricity Capital Cost Perc Reduction</v>
      </c>
      <c r="D1886" s="356" t="s">
        <v>825</v>
      </c>
      <c r="E1886" s="255"/>
      <c r="F1886" s="356" t="s">
        <v>1042</v>
      </c>
      <c r="G1886" s="255"/>
      <c r="H1886" s="18">
        <v>1813</v>
      </c>
      <c r="I1886" s="376" t="s">
        <v>741</v>
      </c>
      <c r="J1886" s="377" t="str">
        <f>IF(ISBLANK(INDEX('Policy Characteristics'!D:D,MATCH($C1886,'Policy Characteristics'!$C:$C,0))),"",INDEX('Policy Characteristics'!D:D,MATCH($C1886,'Policy Characteristics'!$C:$C,0)))</f>
        <v>R&amp;D Capital Cost Reductions</v>
      </c>
      <c r="K1886" s="363"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63" t="str">
        <f>IF(ISBLANK(INDEX('Policy Characteristics'!I:I,MATCH($C1886,'Policy Characteristics'!$C:$C,0))),"",INDEX('Policy Characteristics'!I:I,MATCH($C1886,'Policy Characteristics'!$C:$C,0)))</f>
        <v>% reduction in cost</v>
      </c>
      <c r="P1886" s="363"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63" t="str">
        <f>IF(ISBLANK(INDEX('Policy Characteristics'!K:K,MATCH($C1886,'Policy Characteristics'!$C:$C,0))),"",INDEX('Policy Characteristics'!K:K,MATCH($C1886,'Policy Characteristics'!$C:$C,0)))</f>
        <v>architectural-design.html#rnd</v>
      </c>
      <c r="R1886" s="363" t="str">
        <f>IF(ISBLANK(INDEX('Policy Characteristics'!L:L,MATCH($C1886,'Policy Characteristics'!$C:$C,0))),"",INDEX('Policy Characteristics'!L:L,MATCH($C1886,'Policy Characteristics'!$C:$C,0)))</f>
        <v>research-and-development.html</v>
      </c>
    </row>
    <row r="1887" spans="1:18" ht="19.95" customHeight="1">
      <c r="A1887" s="363" t="str">
        <f>IF(ISBLANK(INDEX('Policy Characteristics'!A:A,MATCH($C1887,'Policy Characteristics'!$C:$C,0))),"",INDEX('Policy Characteristics'!A:A,MATCH($C1887,'Policy Characteristics'!$C:$C,0)))</f>
        <v>Research and Development</v>
      </c>
      <c r="B1887" s="375" t="str">
        <f>IF(ISBLANK(INDEX('Policy Characteristics'!B:B,MATCH($C1887,'Policy Characteristics'!$C:$C,0))),"",INDEX('Policy Characteristics'!B:B,MATCH($C1887,'Policy Characteristics'!$C:$C,0)))</f>
        <v>Capital Cost Reduction</v>
      </c>
      <c r="C1887" s="363" t="str">
        <f t="shared" si="72"/>
        <v>RnD Electricity Capital Cost Perc Reduction</v>
      </c>
      <c r="D1887" s="356" t="s">
        <v>827</v>
      </c>
      <c r="E1887" s="255"/>
      <c r="F1887" s="356" t="s">
        <v>1043</v>
      </c>
      <c r="G1887" s="255"/>
      <c r="H1887" s="18">
        <v>1814</v>
      </c>
      <c r="I1887" s="376" t="s">
        <v>741</v>
      </c>
      <c r="J1887" s="377" t="str">
        <f>IF(ISBLANK(INDEX('Policy Characteristics'!D:D,MATCH($C1887,'Policy Characteristics'!$C:$C,0))),"",INDEX('Policy Characteristics'!D:D,MATCH($C1887,'Policy Characteristics'!$C:$C,0)))</f>
        <v>R&amp;D Capital Cost Reductions</v>
      </c>
      <c r="K1887" s="363"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63" t="str">
        <f>IF(ISBLANK(INDEX('Policy Characteristics'!I:I,MATCH($C1887,'Policy Characteristics'!$C:$C,0))),"",INDEX('Policy Characteristics'!I:I,MATCH($C1887,'Policy Characteristics'!$C:$C,0)))</f>
        <v>% reduction in cost</v>
      </c>
      <c r="P1887" s="363"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63" t="str">
        <f>IF(ISBLANK(INDEX('Policy Characteristics'!K:K,MATCH($C1887,'Policy Characteristics'!$C:$C,0))),"",INDEX('Policy Characteristics'!K:K,MATCH($C1887,'Policy Characteristics'!$C:$C,0)))</f>
        <v>architectural-design.html#rnd</v>
      </c>
      <c r="R1887" s="363" t="str">
        <f>IF(ISBLANK(INDEX('Policy Characteristics'!L:L,MATCH($C1887,'Policy Characteristics'!$C:$C,0))),"",INDEX('Policy Characteristics'!L:L,MATCH($C1887,'Policy Characteristics'!$C:$C,0)))</f>
        <v>research-and-development.html</v>
      </c>
    </row>
    <row r="1888" spans="1:18" ht="19.95" customHeight="1">
      <c r="A1888" s="363" t="str">
        <f>IF(ISBLANK(INDEX('Policy Characteristics'!A:A,MATCH($C1888,'Policy Characteristics'!$C:$C,0))),"",INDEX('Policy Characteristics'!A:A,MATCH($C1888,'Policy Characteristics'!$C:$C,0)))</f>
        <v>Research and Development</v>
      </c>
      <c r="B1888" s="375" t="str">
        <f>IF(ISBLANK(INDEX('Policy Characteristics'!B:B,MATCH($C1888,'Policy Characteristics'!$C:$C,0))),"",INDEX('Policy Characteristics'!B:B,MATCH($C1888,'Policy Characteristics'!$C:$C,0)))</f>
        <v>Capital Cost Reduction</v>
      </c>
      <c r="C1888" s="363" t="str">
        <f t="shared" si="72"/>
        <v>RnD Electricity Capital Cost Perc Reduction</v>
      </c>
      <c r="D1888" s="356" t="s">
        <v>829</v>
      </c>
      <c r="E1888" s="255"/>
      <c r="F1888" s="356" t="s">
        <v>1044</v>
      </c>
      <c r="G1888" s="255"/>
      <c r="H1888" s="18">
        <v>1815</v>
      </c>
      <c r="I1888" s="376" t="s">
        <v>731</v>
      </c>
      <c r="J1888" s="377" t="str">
        <f>IF(ISBLANK(INDEX('Policy Characteristics'!D:D,MATCH($C1888,'Policy Characteristics'!$C:$C,0))),"",INDEX('Policy Characteristics'!D:D,MATCH($C1888,'Policy Characteristics'!$C:$C,0)))</f>
        <v>R&amp;D Capital Cost Reductions</v>
      </c>
      <c r="K1888" s="363"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63" t="str">
        <f>IF(ISBLANK(INDEX('Policy Characteristics'!I:I,MATCH($C1888,'Policy Characteristics'!$C:$C,0))),"",INDEX('Policy Characteristics'!I:I,MATCH($C1888,'Policy Characteristics'!$C:$C,0)))</f>
        <v>% reduction in cost</v>
      </c>
      <c r="P1888" s="363"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63" t="str">
        <f>IF(ISBLANK(INDEX('Policy Characteristics'!K:K,MATCH($C1888,'Policy Characteristics'!$C:$C,0))),"",INDEX('Policy Characteristics'!K:K,MATCH($C1888,'Policy Characteristics'!$C:$C,0)))</f>
        <v>architectural-design.html#rnd</v>
      </c>
      <c r="R1888" s="363" t="str">
        <f>IF(ISBLANK(INDEX('Policy Characteristics'!L:L,MATCH($C1888,'Policy Characteristics'!$C:$C,0))),"",INDEX('Policy Characteristics'!L:L,MATCH($C1888,'Policy Characteristics'!$C:$C,0)))</f>
        <v>research-and-development.html</v>
      </c>
    </row>
    <row r="1889" spans="1:18" ht="19.95" customHeight="1">
      <c r="A1889" s="363" t="str">
        <f>IF(ISBLANK(INDEX('Policy Characteristics'!A:A,MATCH($C1889,'Policy Characteristics'!$C:$C,0))),"",INDEX('Policy Characteristics'!A:A,MATCH($C1889,'Policy Characteristics'!$C:$C,0)))</f>
        <v>Research and Development</v>
      </c>
      <c r="B1889" s="375" t="str">
        <f>IF(ISBLANK(INDEX('Policy Characteristics'!B:B,MATCH($C1889,'Policy Characteristics'!$C:$C,0))),"",INDEX('Policy Characteristics'!B:B,MATCH($C1889,'Policy Characteristics'!$C:$C,0)))</f>
        <v>Capital Cost Reduction</v>
      </c>
      <c r="C1889" s="363" t="str">
        <f t="shared" si="72"/>
        <v>RnD Electricity Capital Cost Perc Reduction</v>
      </c>
      <c r="D1889" s="356" t="s">
        <v>831</v>
      </c>
      <c r="E1889" s="255"/>
      <c r="F1889" s="356" t="s">
        <v>1045</v>
      </c>
      <c r="G1889" s="255"/>
      <c r="H1889" s="18">
        <v>1816</v>
      </c>
      <c r="I1889" s="376" t="s">
        <v>731</v>
      </c>
      <c r="J1889" s="377" t="str">
        <f>IF(ISBLANK(INDEX('Policy Characteristics'!D:D,MATCH($C1889,'Policy Characteristics'!$C:$C,0))),"",INDEX('Policy Characteristics'!D:D,MATCH($C1889,'Policy Characteristics'!$C:$C,0)))</f>
        <v>R&amp;D Capital Cost Reductions</v>
      </c>
      <c r="K1889" s="363"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63" t="str">
        <f>IF(ISBLANK(INDEX('Policy Characteristics'!I:I,MATCH($C1889,'Policy Characteristics'!$C:$C,0))),"",INDEX('Policy Characteristics'!I:I,MATCH($C1889,'Policy Characteristics'!$C:$C,0)))</f>
        <v>% reduction in cost</v>
      </c>
      <c r="P1889" s="363"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63" t="str">
        <f>IF(ISBLANK(INDEX('Policy Characteristics'!K:K,MATCH($C1889,'Policy Characteristics'!$C:$C,0))),"",INDEX('Policy Characteristics'!K:K,MATCH($C1889,'Policy Characteristics'!$C:$C,0)))</f>
        <v>architectural-design.html#rnd</v>
      </c>
      <c r="R1889" s="363" t="str">
        <f>IF(ISBLANK(INDEX('Policy Characteristics'!L:L,MATCH($C1889,'Policy Characteristics'!$C:$C,0))),"",INDEX('Policy Characteristics'!L:L,MATCH($C1889,'Policy Characteristics'!$C:$C,0)))</f>
        <v>research-and-development.html</v>
      </c>
    </row>
    <row r="1890" spans="1:18" ht="19.95" customHeight="1">
      <c r="A1890" s="363" t="str">
        <f>IF(ISBLANK(INDEX('Policy Characteristics'!A:A,MATCH($C1890,'Policy Characteristics'!$C:$C,0))),"",INDEX('Policy Characteristics'!A:A,MATCH($C1890,'Policy Characteristics'!$C:$C,0)))</f>
        <v>Research and Development</v>
      </c>
      <c r="B1890" s="375" t="str">
        <f>IF(ISBLANK(INDEX('Policy Characteristics'!B:B,MATCH($C1890,'Policy Characteristics'!$C:$C,0))),"",INDEX('Policy Characteristics'!B:B,MATCH($C1890,'Policy Characteristics'!$C:$C,0)))</f>
        <v>Capital Cost Reduction</v>
      </c>
      <c r="C1890" s="363" t="str">
        <f t="shared" si="72"/>
        <v>RnD Electricity Capital Cost Perc Reduction</v>
      </c>
      <c r="D1890" s="356" t="s">
        <v>833</v>
      </c>
      <c r="E1890" s="255"/>
      <c r="F1890" s="356" t="s">
        <v>1046</v>
      </c>
      <c r="G1890" s="255"/>
      <c r="H1890" s="18">
        <v>1817</v>
      </c>
      <c r="I1890" s="376" t="s">
        <v>731</v>
      </c>
      <c r="J1890" s="377" t="str">
        <f>IF(ISBLANK(INDEX('Policy Characteristics'!D:D,MATCH($C1890,'Policy Characteristics'!$C:$C,0))),"",INDEX('Policy Characteristics'!D:D,MATCH($C1890,'Policy Characteristics'!$C:$C,0)))</f>
        <v>R&amp;D Capital Cost Reductions</v>
      </c>
      <c r="K1890" s="363"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63" t="str">
        <f>IF(ISBLANK(INDEX('Policy Characteristics'!I:I,MATCH($C1890,'Policy Characteristics'!$C:$C,0))),"",INDEX('Policy Characteristics'!I:I,MATCH($C1890,'Policy Characteristics'!$C:$C,0)))</f>
        <v>% reduction in cost</v>
      </c>
      <c r="P1890" s="363"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63" t="str">
        <f>IF(ISBLANK(INDEX('Policy Characteristics'!K:K,MATCH($C1890,'Policy Characteristics'!$C:$C,0))),"",INDEX('Policy Characteristics'!K:K,MATCH($C1890,'Policy Characteristics'!$C:$C,0)))</f>
        <v>architectural-design.html#rnd</v>
      </c>
      <c r="R1890" s="363" t="str">
        <f>IF(ISBLANK(INDEX('Policy Characteristics'!L:L,MATCH($C1890,'Policy Characteristics'!$C:$C,0))),"",INDEX('Policy Characteristics'!L:L,MATCH($C1890,'Policy Characteristics'!$C:$C,0)))</f>
        <v>research-and-development.html</v>
      </c>
    </row>
    <row r="1891" spans="1:18" ht="19.95" customHeight="1">
      <c r="A1891" s="363" t="str">
        <f>IF(ISBLANK(INDEX('Policy Characteristics'!A:A,MATCH($C1891,'Policy Characteristics'!$C:$C,0))),"",INDEX('Policy Characteristics'!A:A,MATCH($C1891,'Policy Characteristics'!$C:$C,0)))</f>
        <v>Research and Development</v>
      </c>
      <c r="B1891" s="375" t="str">
        <f>IF(ISBLANK(INDEX('Policy Characteristics'!B:B,MATCH($C1891,'Policy Characteristics'!$C:$C,0))),"",INDEX('Policy Characteristics'!B:B,MATCH($C1891,'Policy Characteristics'!$C:$C,0)))</f>
        <v>Capital Cost Reduction</v>
      </c>
      <c r="C1891" s="363" t="str">
        <f t="shared" si="72"/>
        <v>RnD Electricity Capital Cost Perc Reduction</v>
      </c>
      <c r="D1891" s="356" t="s">
        <v>835</v>
      </c>
      <c r="E1891" s="255"/>
      <c r="F1891" s="356" t="s">
        <v>1047</v>
      </c>
      <c r="G1891" s="255"/>
      <c r="H1891" s="18">
        <v>1818</v>
      </c>
      <c r="I1891" s="376" t="s">
        <v>731</v>
      </c>
      <c r="J1891" s="377" t="str">
        <f>IF(ISBLANK(INDEX('Policy Characteristics'!D:D,MATCH($C1891,'Policy Characteristics'!$C:$C,0))),"",INDEX('Policy Characteristics'!D:D,MATCH($C1891,'Policy Characteristics'!$C:$C,0)))</f>
        <v>R&amp;D Capital Cost Reductions</v>
      </c>
      <c r="K1891" s="363"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63" t="str">
        <f>IF(ISBLANK(INDEX('Policy Characteristics'!I:I,MATCH($C1891,'Policy Characteristics'!$C:$C,0))),"",INDEX('Policy Characteristics'!I:I,MATCH($C1891,'Policy Characteristics'!$C:$C,0)))</f>
        <v>% reduction in cost</v>
      </c>
      <c r="P1891" s="363"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63" t="str">
        <f>IF(ISBLANK(INDEX('Policy Characteristics'!K:K,MATCH($C1891,'Policy Characteristics'!$C:$C,0))),"",INDEX('Policy Characteristics'!K:K,MATCH($C1891,'Policy Characteristics'!$C:$C,0)))</f>
        <v>architectural-design.html#rnd</v>
      </c>
      <c r="R1891" s="363" t="str">
        <f>IF(ISBLANK(INDEX('Policy Characteristics'!L:L,MATCH($C1891,'Policy Characteristics'!$C:$C,0))),"",INDEX('Policy Characteristics'!L:L,MATCH($C1891,'Policy Characteristics'!$C:$C,0)))</f>
        <v>research-and-development.html</v>
      </c>
    </row>
    <row r="1892" spans="1:18" ht="19.95" customHeight="1">
      <c r="A1892" s="363" t="str">
        <f>IF(ISBLANK(INDEX('Policy Characteristics'!A:A,MATCH($C1892,'Policy Characteristics'!$C:$C,0))),"",INDEX('Policy Characteristics'!A:A,MATCH($C1892,'Policy Characteristics'!$C:$C,0)))</f>
        <v>Research and Development</v>
      </c>
      <c r="B1892" s="375" t="str">
        <f>IF(ISBLANK(INDEX('Policy Characteristics'!B:B,MATCH($C1892,'Policy Characteristics'!$C:$C,0))),"",INDEX('Policy Characteristics'!B:B,MATCH($C1892,'Policy Characteristics'!$C:$C,0)))</f>
        <v>Capital Cost Reduction</v>
      </c>
      <c r="C1892" s="363" t="str">
        <f t="shared" si="72"/>
        <v>RnD Electricity Capital Cost Perc Reduction</v>
      </c>
      <c r="D1892" s="356" t="s">
        <v>837</v>
      </c>
      <c r="E1892" s="255"/>
      <c r="F1892" s="356" t="s">
        <v>1048</v>
      </c>
      <c r="G1892" s="255"/>
      <c r="H1892" s="18">
        <v>1819</v>
      </c>
      <c r="I1892" s="376" t="s">
        <v>731</v>
      </c>
      <c r="J1892" s="377" t="str">
        <f>IF(ISBLANK(INDEX('Policy Characteristics'!D:D,MATCH($C1892,'Policy Characteristics'!$C:$C,0))),"",INDEX('Policy Characteristics'!D:D,MATCH($C1892,'Policy Characteristics'!$C:$C,0)))</f>
        <v>R&amp;D Capital Cost Reductions</v>
      </c>
      <c r="K1892" s="363"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63" t="str">
        <f>IF(ISBLANK(INDEX('Policy Characteristics'!I:I,MATCH($C1892,'Policy Characteristics'!$C:$C,0))),"",INDEX('Policy Characteristics'!I:I,MATCH($C1892,'Policy Characteristics'!$C:$C,0)))</f>
        <v>% reduction in cost</v>
      </c>
      <c r="P1892" s="363"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63" t="str">
        <f>IF(ISBLANK(INDEX('Policy Characteristics'!K:K,MATCH($C1892,'Policy Characteristics'!$C:$C,0))),"",INDEX('Policy Characteristics'!K:K,MATCH($C1892,'Policy Characteristics'!$C:$C,0)))</f>
        <v>architectural-design.html#rnd</v>
      </c>
      <c r="R1892" s="363" t="str">
        <f>IF(ISBLANK(INDEX('Policy Characteristics'!L:L,MATCH($C1892,'Policy Characteristics'!$C:$C,0))),"",INDEX('Policy Characteristics'!L:L,MATCH($C1892,'Policy Characteristics'!$C:$C,0)))</f>
        <v>research-and-development.html</v>
      </c>
    </row>
    <row r="1893" spans="1:18" ht="19.95" customHeight="1">
      <c r="A1893" s="363" t="str">
        <f>IF(ISBLANK(INDEX('Policy Characteristics'!A:A,MATCH($C1893,'Policy Characteristics'!$C:$C,0))),"",INDEX('Policy Characteristics'!A:A,MATCH($C1893,'Policy Characteristics'!$C:$C,0)))</f>
        <v>Research and Development</v>
      </c>
      <c r="B1893" s="375" t="str">
        <f>IF(ISBLANK(INDEX('Policy Characteristics'!B:B,MATCH($C1893,'Policy Characteristics'!$C:$C,0))),"",INDEX('Policy Characteristics'!B:B,MATCH($C1893,'Policy Characteristics'!$C:$C,0)))</f>
        <v>Capital Cost Reduction</v>
      </c>
      <c r="C1893" s="363" t="str">
        <f t="shared" si="72"/>
        <v>RnD Electricity Capital Cost Perc Reduction</v>
      </c>
      <c r="D1893" s="356" t="s">
        <v>839</v>
      </c>
      <c r="E1893" s="255"/>
      <c r="F1893" s="356" t="s">
        <v>1049</v>
      </c>
      <c r="G1893" s="255"/>
      <c r="H1893" s="18">
        <v>1820</v>
      </c>
      <c r="I1893" s="376" t="s">
        <v>731</v>
      </c>
      <c r="J1893" s="377" t="str">
        <f>IF(ISBLANK(INDEX('Policy Characteristics'!D:D,MATCH($C1893,'Policy Characteristics'!$C:$C,0))),"",INDEX('Policy Characteristics'!D:D,MATCH($C1893,'Policy Characteristics'!$C:$C,0)))</f>
        <v>R&amp;D Capital Cost Reductions</v>
      </c>
      <c r="K1893" s="363"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63" t="str">
        <f>IF(ISBLANK(INDEX('Policy Characteristics'!I:I,MATCH($C1893,'Policy Characteristics'!$C:$C,0))),"",INDEX('Policy Characteristics'!I:I,MATCH($C1893,'Policy Characteristics'!$C:$C,0)))</f>
        <v>% reduction in cost</v>
      </c>
      <c r="P1893" s="363"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63" t="str">
        <f>IF(ISBLANK(INDEX('Policy Characteristics'!K:K,MATCH($C1893,'Policy Characteristics'!$C:$C,0))),"",INDEX('Policy Characteristics'!K:K,MATCH($C1893,'Policy Characteristics'!$C:$C,0)))</f>
        <v>architectural-design.html#rnd</v>
      </c>
      <c r="R1893" s="363" t="str">
        <f>IF(ISBLANK(INDEX('Policy Characteristics'!L:L,MATCH($C1893,'Policy Characteristics'!$C:$C,0))),"",INDEX('Policy Characteristics'!L:L,MATCH($C1893,'Policy Characteristics'!$C:$C,0)))</f>
        <v>research-and-development.html</v>
      </c>
    </row>
    <row r="1894" spans="1:18" ht="19.95" customHeight="1">
      <c r="A1894" s="363" t="str">
        <f>IF(ISBLANK(INDEX('Policy Characteristics'!A:A,MATCH($C1894,'Policy Characteristics'!$C:$C,0))),"",INDEX('Policy Characteristics'!A:A,MATCH($C1894,'Policy Characteristics'!$C:$C,0)))</f>
        <v>Research and Development</v>
      </c>
      <c r="B1894" s="375" t="str">
        <f>IF(ISBLANK(INDEX('Policy Characteristics'!B:B,MATCH($C1894,'Policy Characteristics'!$C:$C,0))),"",INDEX('Policy Characteristics'!B:B,MATCH($C1894,'Policy Characteristics'!$C:$C,0)))</f>
        <v>Capital Cost Reduction</v>
      </c>
      <c r="C1894" s="363" t="str">
        <f t="shared" si="72"/>
        <v>RnD Electricity Capital Cost Perc Reduction</v>
      </c>
      <c r="D1894" s="356" t="s">
        <v>841</v>
      </c>
      <c r="E1894" s="255"/>
      <c r="F1894" s="356" t="s">
        <v>1050</v>
      </c>
      <c r="G1894" s="255"/>
      <c r="H1894" s="18">
        <v>1821</v>
      </c>
      <c r="I1894" s="376" t="s">
        <v>731</v>
      </c>
      <c r="J1894" s="377" t="str">
        <f>IF(ISBLANK(INDEX('Policy Characteristics'!D:D,MATCH($C1894,'Policy Characteristics'!$C:$C,0))),"",INDEX('Policy Characteristics'!D:D,MATCH($C1894,'Policy Characteristics'!$C:$C,0)))</f>
        <v>R&amp;D Capital Cost Reductions</v>
      </c>
      <c r="K1894" s="363"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63" t="str">
        <f>IF(ISBLANK(INDEX('Policy Characteristics'!I:I,MATCH($C1894,'Policy Characteristics'!$C:$C,0))),"",INDEX('Policy Characteristics'!I:I,MATCH($C1894,'Policy Characteristics'!$C:$C,0)))</f>
        <v>% reduction in cost</v>
      </c>
      <c r="P1894" s="363"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63" t="str">
        <f>IF(ISBLANK(INDEX('Policy Characteristics'!K:K,MATCH($C1894,'Policy Characteristics'!$C:$C,0))),"",INDEX('Policy Characteristics'!K:K,MATCH($C1894,'Policy Characteristics'!$C:$C,0)))</f>
        <v>architectural-design.html#rnd</v>
      </c>
      <c r="R1894" s="363" t="str">
        <f>IF(ISBLANK(INDEX('Policy Characteristics'!L:L,MATCH($C1894,'Policy Characteristics'!$C:$C,0))),"",INDEX('Policy Characteristics'!L:L,MATCH($C1894,'Policy Characteristics'!$C:$C,0)))</f>
        <v>research-and-development.html</v>
      </c>
    </row>
    <row r="1895" spans="1:18" ht="19.95" customHeight="1">
      <c r="A1895" s="363" t="str">
        <f>IF(ISBLANK(INDEX('Policy Characteristics'!A:A,MATCH($C1895,'Policy Characteristics'!$C:$C,0))),"",INDEX('Policy Characteristics'!A:A,MATCH($C1895,'Policy Characteristics'!$C:$C,0)))</f>
        <v>Research and Development</v>
      </c>
      <c r="B1895" s="375" t="str">
        <f>IF(ISBLANK(INDEX('Policy Characteristics'!B:B,MATCH($C1895,'Policy Characteristics'!$C:$C,0))),"",INDEX('Policy Characteristics'!B:B,MATCH($C1895,'Policy Characteristics'!$C:$C,0)))</f>
        <v>Capital Cost Reduction</v>
      </c>
      <c r="C1895" s="363" t="str">
        <f t="shared" si="72"/>
        <v>RnD Electricity Capital Cost Perc Reduction</v>
      </c>
      <c r="D1895" s="356" t="s">
        <v>843</v>
      </c>
      <c r="E1895" s="255"/>
      <c r="F1895" s="356" t="s">
        <v>1051</v>
      </c>
      <c r="G1895" s="255"/>
      <c r="H1895" s="18">
        <v>2245</v>
      </c>
      <c r="I1895" s="376" t="s">
        <v>731</v>
      </c>
      <c r="J1895" s="377" t="str">
        <f>IF(ISBLANK(INDEX('Policy Characteristics'!D:D,MATCH($C1895,'Policy Characteristics'!$C:$C,0))),"",INDEX('Policy Characteristics'!D:D,MATCH($C1895,'Policy Characteristics'!$C:$C,0)))</f>
        <v>R&amp;D Capital Cost Reductions</v>
      </c>
      <c r="K1895" s="363"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63" t="str">
        <f>IF(ISBLANK(INDEX('Policy Characteristics'!I:I,MATCH($C1895,'Policy Characteristics'!$C:$C,0))),"",INDEX('Policy Characteristics'!I:I,MATCH($C1895,'Policy Characteristics'!$C:$C,0)))</f>
        <v>% reduction in cost</v>
      </c>
      <c r="P1895" s="363"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63" t="str">
        <f>IF(ISBLANK(INDEX('Policy Characteristics'!K:K,MATCH($C1895,'Policy Characteristics'!$C:$C,0))),"",INDEX('Policy Characteristics'!K:K,MATCH($C1895,'Policy Characteristics'!$C:$C,0)))</f>
        <v>architectural-design.html#rnd</v>
      </c>
      <c r="R1895" s="363" t="str">
        <f>IF(ISBLANK(INDEX('Policy Characteristics'!L:L,MATCH($C1895,'Policy Characteristics'!$C:$C,0))),"",INDEX('Policy Characteristics'!L:L,MATCH($C1895,'Policy Characteristics'!$C:$C,0)))</f>
        <v>research-and-development.html</v>
      </c>
    </row>
    <row r="1896" spans="1:18" ht="19.95" customHeight="1">
      <c r="A1896" s="363" t="str">
        <f>IF(ISBLANK(INDEX('Policy Characteristics'!A:A,MATCH($C1896,'Policy Characteristics'!$C:$C,0))),"",INDEX('Policy Characteristics'!A:A,MATCH($C1896,'Policy Characteristics'!$C:$C,0)))</f>
        <v>Research and Development</v>
      </c>
      <c r="B1896" s="375" t="str">
        <f>IF(ISBLANK(INDEX('Policy Characteristics'!B:B,MATCH($C1896,'Policy Characteristics'!$C:$C,0))),"",INDEX('Policy Characteristics'!B:B,MATCH($C1896,'Policy Characteristics'!$C:$C,0)))</f>
        <v>Capital Cost Reduction</v>
      </c>
      <c r="C1896" t="s">
        <v>647</v>
      </c>
      <c r="D1896" t="s">
        <v>845</v>
      </c>
      <c r="E1896" s="255"/>
      <c r="F1896" s="356" t="s">
        <v>1052</v>
      </c>
      <c r="G1896" s="255"/>
      <c r="H1896" s="18">
        <v>1462</v>
      </c>
      <c r="I1896" s="376" t="s">
        <v>731</v>
      </c>
      <c r="J1896" s="377" t="str">
        <f>IF(ISBLANK(INDEX('Policy Characteristics'!D:D,MATCH($C1896,'Policy Characteristics'!$C:$C,0))),"",INDEX('Policy Characteristics'!D:D,MATCH($C1896,'Policy Characteristics'!$C:$C,0)))</f>
        <v>R&amp;D Capital Cost Reductions</v>
      </c>
      <c r="K1896" s="363"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63" t="str">
        <f>IF(ISBLANK(INDEX('Policy Characteristics'!I:I,MATCH($C1896,'Policy Characteristics'!$C:$C,0))),"",INDEX('Policy Characteristics'!I:I,MATCH($C1896,'Policy Characteristics'!$C:$C,0)))</f>
        <v>% reduction in cost</v>
      </c>
      <c r="P1896" s="363"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63" t="str">
        <f>IF(ISBLANK(INDEX('Policy Characteristics'!K:K,MATCH($C1896,'Policy Characteristics'!$C:$C,0))),"",INDEX('Policy Characteristics'!K:K,MATCH($C1896,'Policy Characteristics'!$C:$C,0)))</f>
        <v>architectural-design.html#rnd</v>
      </c>
      <c r="R1896" s="363" t="str">
        <f>IF(ISBLANK(INDEX('Policy Characteristics'!L:L,MATCH($C1896,'Policy Characteristics'!$C:$C,0))),"",INDEX('Policy Characteristics'!L:L,MATCH($C1896,'Policy Characteristics'!$C:$C,0)))</f>
        <v>research-and-development.html</v>
      </c>
    </row>
    <row r="1897" spans="1:18" ht="19.95" customHeight="1">
      <c r="A1897" s="363" t="str">
        <f>IF(ISBLANK(INDEX('Policy Characteristics'!A:A,MATCH($C1897,'Policy Characteristics'!$C:$C,0))),"",INDEX('Policy Characteristics'!A:A,MATCH($C1897,'Policy Characteristics'!$C:$C,0)))</f>
        <v>Research and Development</v>
      </c>
      <c r="B1897" s="375" t="str">
        <f>IF(ISBLANK(INDEX('Policy Characteristics'!B:B,MATCH($C1897,'Policy Characteristics'!$C:$C,0))),"",INDEX('Policy Characteristics'!B:B,MATCH($C1897,'Policy Characteristics'!$C:$C,0)))</f>
        <v>Capital Cost Reduction</v>
      </c>
      <c r="C1897" s="363" t="str">
        <f t="shared" ref="C1897:C1920" si="73">C$1896</f>
        <v>RnD Industry Capital Cost Perc Reduction</v>
      </c>
      <c r="D1897" t="s">
        <v>847</v>
      </c>
      <c r="E1897" s="255"/>
      <c r="F1897" s="356" t="s">
        <v>1053</v>
      </c>
      <c r="G1897" s="255"/>
      <c r="H1897" s="18">
        <v>1463</v>
      </c>
      <c r="I1897" s="376" t="s">
        <v>731</v>
      </c>
      <c r="J1897" s="377" t="str">
        <f>IF(ISBLANK(INDEX('Policy Characteristics'!D:D,MATCH($C1897,'Policy Characteristics'!$C:$C,0))),"",INDEX('Policy Characteristics'!D:D,MATCH($C1897,'Policy Characteristics'!$C:$C,0)))</f>
        <v>R&amp;D Capital Cost Reductions</v>
      </c>
      <c r="K1897" s="363"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63" t="str">
        <f>IF(ISBLANK(INDEX('Policy Characteristics'!I:I,MATCH($C1897,'Policy Characteristics'!$C:$C,0))),"",INDEX('Policy Characteristics'!I:I,MATCH($C1897,'Policy Characteristics'!$C:$C,0)))</f>
        <v>% reduction in cost</v>
      </c>
      <c r="P1897" s="363"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63" t="str">
        <f>IF(ISBLANK(INDEX('Policy Characteristics'!K:K,MATCH($C1897,'Policy Characteristics'!$C:$C,0))),"",INDEX('Policy Characteristics'!K:K,MATCH($C1897,'Policy Characteristics'!$C:$C,0)))</f>
        <v>architectural-design.html#rnd</v>
      </c>
      <c r="R1897" s="363" t="str">
        <f>IF(ISBLANK(INDEX('Policy Characteristics'!L:L,MATCH($C1897,'Policy Characteristics'!$C:$C,0))),"",INDEX('Policy Characteristics'!L:L,MATCH($C1897,'Policy Characteristics'!$C:$C,0)))</f>
        <v>research-and-development.html</v>
      </c>
    </row>
    <row r="1898" spans="1:18" ht="19.95" customHeight="1">
      <c r="A1898" s="363" t="str">
        <f>IF(ISBLANK(INDEX('Policy Characteristics'!A:A,MATCH($C1898,'Policy Characteristics'!$C:$C,0))),"",INDEX('Policy Characteristics'!A:A,MATCH($C1898,'Policy Characteristics'!$C:$C,0)))</f>
        <v>Research and Development</v>
      </c>
      <c r="B1898" s="375" t="str">
        <f>IF(ISBLANK(INDEX('Policy Characteristics'!B:B,MATCH($C1898,'Policy Characteristics'!$C:$C,0))),"",INDEX('Policy Characteristics'!B:B,MATCH($C1898,'Policy Characteristics'!$C:$C,0)))</f>
        <v>Capital Cost Reduction</v>
      </c>
      <c r="C1898" s="363" t="str">
        <f t="shared" si="73"/>
        <v>RnD Industry Capital Cost Perc Reduction</v>
      </c>
      <c r="D1898" t="s">
        <v>849</v>
      </c>
      <c r="E1898" s="255"/>
      <c r="F1898" s="356" t="s">
        <v>1054</v>
      </c>
      <c r="G1898" s="255"/>
      <c r="H1898" s="18">
        <v>1464</v>
      </c>
      <c r="I1898" s="376" t="s">
        <v>731</v>
      </c>
      <c r="J1898" s="377" t="str">
        <f>IF(ISBLANK(INDEX('Policy Characteristics'!D:D,MATCH($C1898,'Policy Characteristics'!$C:$C,0))),"",INDEX('Policy Characteristics'!D:D,MATCH($C1898,'Policy Characteristics'!$C:$C,0)))</f>
        <v>R&amp;D Capital Cost Reductions</v>
      </c>
      <c r="K1898" s="363"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63" t="str">
        <f>IF(ISBLANK(INDEX('Policy Characteristics'!I:I,MATCH($C1898,'Policy Characteristics'!$C:$C,0))),"",INDEX('Policy Characteristics'!I:I,MATCH($C1898,'Policy Characteristics'!$C:$C,0)))</f>
        <v>% reduction in cost</v>
      </c>
      <c r="P1898" s="363"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63" t="str">
        <f>IF(ISBLANK(INDEX('Policy Characteristics'!K:K,MATCH($C1898,'Policy Characteristics'!$C:$C,0))),"",INDEX('Policy Characteristics'!K:K,MATCH($C1898,'Policy Characteristics'!$C:$C,0)))</f>
        <v>architectural-design.html#rnd</v>
      </c>
      <c r="R1898" s="363" t="str">
        <f>IF(ISBLANK(INDEX('Policy Characteristics'!L:L,MATCH($C1898,'Policy Characteristics'!$C:$C,0))),"",INDEX('Policy Characteristics'!L:L,MATCH($C1898,'Policy Characteristics'!$C:$C,0)))</f>
        <v>research-and-development.html</v>
      </c>
    </row>
    <row r="1899" spans="1:18" ht="19.95" customHeight="1">
      <c r="A1899" s="363" t="str">
        <f>IF(ISBLANK(INDEX('Policy Characteristics'!A:A,MATCH($C1899,'Policy Characteristics'!$C:$C,0))),"",INDEX('Policy Characteristics'!A:A,MATCH($C1899,'Policy Characteristics'!$C:$C,0)))</f>
        <v>Research and Development</v>
      </c>
      <c r="B1899" s="375" t="str">
        <f>IF(ISBLANK(INDEX('Policy Characteristics'!B:B,MATCH($C1899,'Policy Characteristics'!$C:$C,0))),"",INDEX('Policy Characteristics'!B:B,MATCH($C1899,'Policy Characteristics'!$C:$C,0)))</f>
        <v>Capital Cost Reduction</v>
      </c>
      <c r="C1899" s="363" t="str">
        <f t="shared" si="73"/>
        <v>RnD Industry Capital Cost Perc Reduction</v>
      </c>
      <c r="D1899" t="s">
        <v>851</v>
      </c>
      <c r="E1899" s="255"/>
      <c r="F1899" s="356" t="s">
        <v>1055</v>
      </c>
      <c r="G1899" s="255"/>
      <c r="H1899" s="18">
        <v>1465</v>
      </c>
      <c r="I1899" s="376" t="s">
        <v>731</v>
      </c>
      <c r="J1899" s="377" t="str">
        <f>IF(ISBLANK(INDEX('Policy Characteristics'!D:D,MATCH($C1899,'Policy Characteristics'!$C:$C,0))),"",INDEX('Policy Characteristics'!D:D,MATCH($C1899,'Policy Characteristics'!$C:$C,0)))</f>
        <v>R&amp;D Capital Cost Reductions</v>
      </c>
      <c r="K1899" s="363"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63" t="str">
        <f>IF(ISBLANK(INDEX('Policy Characteristics'!I:I,MATCH($C1899,'Policy Characteristics'!$C:$C,0))),"",INDEX('Policy Characteristics'!I:I,MATCH($C1899,'Policy Characteristics'!$C:$C,0)))</f>
        <v>% reduction in cost</v>
      </c>
      <c r="P1899" s="363"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63" t="str">
        <f>IF(ISBLANK(INDEX('Policy Characteristics'!K:K,MATCH($C1899,'Policy Characteristics'!$C:$C,0))),"",INDEX('Policy Characteristics'!K:K,MATCH($C1899,'Policy Characteristics'!$C:$C,0)))</f>
        <v>architectural-design.html#rnd</v>
      </c>
      <c r="R1899" s="363" t="str">
        <f>IF(ISBLANK(INDEX('Policy Characteristics'!L:L,MATCH($C1899,'Policy Characteristics'!$C:$C,0))),"",INDEX('Policy Characteristics'!L:L,MATCH($C1899,'Policy Characteristics'!$C:$C,0)))</f>
        <v>research-and-development.html</v>
      </c>
    </row>
    <row r="1900" spans="1:18" ht="19.95" customHeight="1">
      <c r="A1900" s="363" t="str">
        <f>IF(ISBLANK(INDEX('Policy Characteristics'!A:A,MATCH($C1900,'Policy Characteristics'!$C:$C,0))),"",INDEX('Policy Characteristics'!A:A,MATCH($C1900,'Policy Characteristics'!$C:$C,0)))</f>
        <v>Research and Development</v>
      </c>
      <c r="B1900" s="375" t="str">
        <f>IF(ISBLANK(INDEX('Policy Characteristics'!B:B,MATCH($C1900,'Policy Characteristics'!$C:$C,0))),"",INDEX('Policy Characteristics'!B:B,MATCH($C1900,'Policy Characteristics'!$C:$C,0)))</f>
        <v>Capital Cost Reduction</v>
      </c>
      <c r="C1900" s="363" t="str">
        <f t="shared" si="73"/>
        <v>RnD Industry Capital Cost Perc Reduction</v>
      </c>
      <c r="D1900" t="s">
        <v>853</v>
      </c>
      <c r="E1900" s="255"/>
      <c r="F1900" s="356" t="s">
        <v>1056</v>
      </c>
      <c r="G1900" s="255"/>
      <c r="H1900" s="18">
        <v>1466</v>
      </c>
      <c r="I1900" s="376" t="s">
        <v>731</v>
      </c>
      <c r="J1900" s="377" t="str">
        <f>IF(ISBLANK(INDEX('Policy Characteristics'!D:D,MATCH($C1900,'Policy Characteristics'!$C:$C,0))),"",INDEX('Policy Characteristics'!D:D,MATCH($C1900,'Policy Characteristics'!$C:$C,0)))</f>
        <v>R&amp;D Capital Cost Reductions</v>
      </c>
      <c r="K1900" s="363"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63" t="str">
        <f>IF(ISBLANK(INDEX('Policy Characteristics'!I:I,MATCH($C1900,'Policy Characteristics'!$C:$C,0))),"",INDEX('Policy Characteristics'!I:I,MATCH($C1900,'Policy Characteristics'!$C:$C,0)))</f>
        <v>% reduction in cost</v>
      </c>
      <c r="P1900" s="363"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63" t="str">
        <f>IF(ISBLANK(INDEX('Policy Characteristics'!K:K,MATCH($C1900,'Policy Characteristics'!$C:$C,0))),"",INDEX('Policy Characteristics'!K:K,MATCH($C1900,'Policy Characteristics'!$C:$C,0)))</f>
        <v>architectural-design.html#rnd</v>
      </c>
      <c r="R1900" s="363" t="str">
        <f>IF(ISBLANK(INDEX('Policy Characteristics'!L:L,MATCH($C1900,'Policy Characteristics'!$C:$C,0))),"",INDEX('Policy Characteristics'!L:L,MATCH($C1900,'Policy Characteristics'!$C:$C,0)))</f>
        <v>research-and-development.html</v>
      </c>
    </row>
    <row r="1901" spans="1:18" ht="19.95" customHeight="1">
      <c r="A1901" s="363" t="str">
        <f>IF(ISBLANK(INDEX('Policy Characteristics'!A:A,MATCH($C1901,'Policy Characteristics'!$C:$C,0))),"",INDEX('Policy Characteristics'!A:A,MATCH($C1901,'Policy Characteristics'!$C:$C,0)))</f>
        <v>Research and Development</v>
      </c>
      <c r="B1901" s="375" t="str">
        <f>IF(ISBLANK(INDEX('Policy Characteristics'!B:B,MATCH($C1901,'Policy Characteristics'!$C:$C,0))),"",INDEX('Policy Characteristics'!B:B,MATCH($C1901,'Policy Characteristics'!$C:$C,0)))</f>
        <v>Capital Cost Reduction</v>
      </c>
      <c r="C1901" s="363" t="str">
        <f t="shared" si="73"/>
        <v>RnD Industry Capital Cost Perc Reduction</v>
      </c>
      <c r="D1901" t="s">
        <v>855</v>
      </c>
      <c r="E1901" s="255"/>
      <c r="F1901" s="356" t="s">
        <v>1057</v>
      </c>
      <c r="G1901" s="255"/>
      <c r="H1901" s="18">
        <v>1467</v>
      </c>
      <c r="I1901" s="376" t="s">
        <v>731</v>
      </c>
      <c r="J1901" s="377" t="str">
        <f>IF(ISBLANK(INDEX('Policy Characteristics'!D:D,MATCH($C1901,'Policy Characteristics'!$C:$C,0))),"",INDEX('Policy Characteristics'!D:D,MATCH($C1901,'Policy Characteristics'!$C:$C,0)))</f>
        <v>R&amp;D Capital Cost Reductions</v>
      </c>
      <c r="K1901" s="363"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63" t="str">
        <f>IF(ISBLANK(INDEX('Policy Characteristics'!I:I,MATCH($C1901,'Policy Characteristics'!$C:$C,0))),"",INDEX('Policy Characteristics'!I:I,MATCH($C1901,'Policy Characteristics'!$C:$C,0)))</f>
        <v>% reduction in cost</v>
      </c>
      <c r="P1901" s="363"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63" t="str">
        <f>IF(ISBLANK(INDEX('Policy Characteristics'!K:K,MATCH($C1901,'Policy Characteristics'!$C:$C,0))),"",INDEX('Policy Characteristics'!K:K,MATCH($C1901,'Policy Characteristics'!$C:$C,0)))</f>
        <v>architectural-design.html#rnd</v>
      </c>
      <c r="R1901" s="363" t="str">
        <f>IF(ISBLANK(INDEX('Policy Characteristics'!L:L,MATCH($C1901,'Policy Characteristics'!$C:$C,0))),"",INDEX('Policy Characteristics'!L:L,MATCH($C1901,'Policy Characteristics'!$C:$C,0)))</f>
        <v>research-and-development.html</v>
      </c>
    </row>
    <row r="1902" spans="1:18" ht="19.95" customHeight="1">
      <c r="A1902" s="363" t="str">
        <f>IF(ISBLANK(INDEX('Policy Characteristics'!A:A,MATCH($C1902,'Policy Characteristics'!$C:$C,0))),"",INDEX('Policy Characteristics'!A:A,MATCH($C1902,'Policy Characteristics'!$C:$C,0)))</f>
        <v>Research and Development</v>
      </c>
      <c r="B1902" s="375" t="str">
        <f>IF(ISBLANK(INDEX('Policy Characteristics'!B:B,MATCH($C1902,'Policy Characteristics'!$C:$C,0))),"",INDEX('Policy Characteristics'!B:B,MATCH($C1902,'Policy Characteristics'!$C:$C,0)))</f>
        <v>Capital Cost Reduction</v>
      </c>
      <c r="C1902" s="363" t="str">
        <f t="shared" si="73"/>
        <v>RnD Industry Capital Cost Perc Reduction</v>
      </c>
      <c r="D1902" t="s">
        <v>857</v>
      </c>
      <c r="E1902" s="255"/>
      <c r="F1902" s="356" t="s">
        <v>1058</v>
      </c>
      <c r="G1902" s="255"/>
      <c r="H1902" s="18">
        <v>1468</v>
      </c>
      <c r="I1902" s="376" t="s">
        <v>731</v>
      </c>
      <c r="J1902" s="377" t="str">
        <f>IF(ISBLANK(INDEX('Policy Characteristics'!D:D,MATCH($C1902,'Policy Characteristics'!$C:$C,0))),"",INDEX('Policy Characteristics'!D:D,MATCH($C1902,'Policy Characteristics'!$C:$C,0)))</f>
        <v>R&amp;D Capital Cost Reductions</v>
      </c>
      <c r="K1902" s="363"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63" t="str">
        <f>IF(ISBLANK(INDEX('Policy Characteristics'!I:I,MATCH($C1902,'Policy Characteristics'!$C:$C,0))),"",INDEX('Policy Characteristics'!I:I,MATCH($C1902,'Policy Characteristics'!$C:$C,0)))</f>
        <v>% reduction in cost</v>
      </c>
      <c r="P1902" s="363"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63" t="str">
        <f>IF(ISBLANK(INDEX('Policy Characteristics'!K:K,MATCH($C1902,'Policy Characteristics'!$C:$C,0))),"",INDEX('Policy Characteristics'!K:K,MATCH($C1902,'Policy Characteristics'!$C:$C,0)))</f>
        <v>architectural-design.html#rnd</v>
      </c>
      <c r="R1902" s="363" t="str">
        <f>IF(ISBLANK(INDEX('Policy Characteristics'!L:L,MATCH($C1902,'Policy Characteristics'!$C:$C,0))),"",INDEX('Policy Characteristics'!L:L,MATCH($C1902,'Policy Characteristics'!$C:$C,0)))</f>
        <v>research-and-development.html</v>
      </c>
    </row>
    <row r="1903" spans="1:18" ht="19.95" customHeight="1">
      <c r="A1903" s="363" t="str">
        <f>IF(ISBLANK(INDEX('Policy Characteristics'!A:A,MATCH($C1903,'Policy Characteristics'!$C:$C,0))),"",INDEX('Policy Characteristics'!A:A,MATCH($C1903,'Policy Characteristics'!$C:$C,0)))</f>
        <v>Research and Development</v>
      </c>
      <c r="B1903" s="375" t="str">
        <f>IF(ISBLANK(INDEX('Policy Characteristics'!B:B,MATCH($C1903,'Policy Characteristics'!$C:$C,0))),"",INDEX('Policy Characteristics'!B:B,MATCH($C1903,'Policy Characteristics'!$C:$C,0)))</f>
        <v>Capital Cost Reduction</v>
      </c>
      <c r="C1903" s="363" t="str">
        <f t="shared" si="73"/>
        <v>RnD Industry Capital Cost Perc Reduction</v>
      </c>
      <c r="D1903" t="s">
        <v>859</v>
      </c>
      <c r="E1903" s="255"/>
      <c r="F1903" s="356" t="s">
        <v>1059</v>
      </c>
      <c r="G1903" s="255"/>
      <c r="H1903" s="18">
        <v>1469</v>
      </c>
      <c r="I1903" s="376" t="s">
        <v>731</v>
      </c>
      <c r="J1903" s="377" t="str">
        <f>IF(ISBLANK(INDEX('Policy Characteristics'!D:D,MATCH($C1903,'Policy Characteristics'!$C:$C,0))),"",INDEX('Policy Characteristics'!D:D,MATCH($C1903,'Policy Characteristics'!$C:$C,0)))</f>
        <v>R&amp;D Capital Cost Reductions</v>
      </c>
      <c r="K1903" s="363"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63" t="str">
        <f>IF(ISBLANK(INDEX('Policy Characteristics'!I:I,MATCH($C1903,'Policy Characteristics'!$C:$C,0))),"",INDEX('Policy Characteristics'!I:I,MATCH($C1903,'Policy Characteristics'!$C:$C,0)))</f>
        <v>% reduction in cost</v>
      </c>
      <c r="P1903" s="363"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63" t="str">
        <f>IF(ISBLANK(INDEX('Policy Characteristics'!K:K,MATCH($C1903,'Policy Characteristics'!$C:$C,0))),"",INDEX('Policy Characteristics'!K:K,MATCH($C1903,'Policy Characteristics'!$C:$C,0)))</f>
        <v>architectural-design.html#rnd</v>
      </c>
      <c r="R1903" s="363" t="str">
        <f>IF(ISBLANK(INDEX('Policy Characteristics'!L:L,MATCH($C1903,'Policy Characteristics'!$C:$C,0))),"",INDEX('Policy Characteristics'!L:L,MATCH($C1903,'Policy Characteristics'!$C:$C,0)))</f>
        <v>research-and-development.html</v>
      </c>
    </row>
    <row r="1904" spans="1:18" ht="19.95" customHeight="1">
      <c r="A1904" s="363" t="str">
        <f>IF(ISBLANK(INDEX('Policy Characteristics'!A:A,MATCH($C1904,'Policy Characteristics'!$C:$C,0))),"",INDEX('Policy Characteristics'!A:A,MATCH($C1904,'Policy Characteristics'!$C:$C,0)))</f>
        <v>Research and Development</v>
      </c>
      <c r="B1904" s="375" t="str">
        <f>IF(ISBLANK(INDEX('Policy Characteristics'!B:B,MATCH($C1904,'Policy Characteristics'!$C:$C,0))),"",INDEX('Policy Characteristics'!B:B,MATCH($C1904,'Policy Characteristics'!$C:$C,0)))</f>
        <v>Capital Cost Reduction</v>
      </c>
      <c r="C1904" s="363" t="str">
        <f t="shared" si="73"/>
        <v>RnD Industry Capital Cost Perc Reduction</v>
      </c>
      <c r="D1904" t="s">
        <v>861</v>
      </c>
      <c r="E1904" s="255"/>
      <c r="F1904" s="356" t="s">
        <v>1060</v>
      </c>
      <c r="G1904" s="255"/>
      <c r="H1904" s="18">
        <v>1470</v>
      </c>
      <c r="I1904" s="376" t="s">
        <v>731</v>
      </c>
      <c r="J1904" s="377" t="str">
        <f>IF(ISBLANK(INDEX('Policy Characteristics'!D:D,MATCH($C1904,'Policy Characteristics'!$C:$C,0))),"",INDEX('Policy Characteristics'!D:D,MATCH($C1904,'Policy Characteristics'!$C:$C,0)))</f>
        <v>R&amp;D Capital Cost Reductions</v>
      </c>
      <c r="K1904" s="363"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63" t="str">
        <f>IF(ISBLANK(INDEX('Policy Characteristics'!I:I,MATCH($C1904,'Policy Characteristics'!$C:$C,0))),"",INDEX('Policy Characteristics'!I:I,MATCH($C1904,'Policy Characteristics'!$C:$C,0)))</f>
        <v>% reduction in cost</v>
      </c>
      <c r="P1904" s="363"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63" t="str">
        <f>IF(ISBLANK(INDEX('Policy Characteristics'!K:K,MATCH($C1904,'Policy Characteristics'!$C:$C,0))),"",INDEX('Policy Characteristics'!K:K,MATCH($C1904,'Policy Characteristics'!$C:$C,0)))</f>
        <v>architectural-design.html#rnd</v>
      </c>
      <c r="R1904" s="363" t="str">
        <f>IF(ISBLANK(INDEX('Policy Characteristics'!L:L,MATCH($C1904,'Policy Characteristics'!$C:$C,0))),"",INDEX('Policy Characteristics'!L:L,MATCH($C1904,'Policy Characteristics'!$C:$C,0)))</f>
        <v>research-and-development.html</v>
      </c>
    </row>
    <row r="1905" spans="1:18" ht="19.95" customHeight="1">
      <c r="A1905" s="363" t="str">
        <f>IF(ISBLANK(INDEX('Policy Characteristics'!A:A,MATCH($C1905,'Policy Characteristics'!$C:$C,0))),"",INDEX('Policy Characteristics'!A:A,MATCH($C1905,'Policy Characteristics'!$C:$C,0)))</f>
        <v>Research and Development</v>
      </c>
      <c r="B1905" s="375" t="str">
        <f>IF(ISBLANK(INDEX('Policy Characteristics'!B:B,MATCH($C1905,'Policy Characteristics'!$C:$C,0))),"",INDEX('Policy Characteristics'!B:B,MATCH($C1905,'Policy Characteristics'!$C:$C,0)))</f>
        <v>Capital Cost Reduction</v>
      </c>
      <c r="C1905" s="363" t="str">
        <f t="shared" si="73"/>
        <v>RnD Industry Capital Cost Perc Reduction</v>
      </c>
      <c r="D1905" t="s">
        <v>863</v>
      </c>
      <c r="E1905" s="255"/>
      <c r="F1905" s="356" t="s">
        <v>1061</v>
      </c>
      <c r="G1905" s="255"/>
      <c r="H1905" s="18">
        <v>1471</v>
      </c>
      <c r="I1905" s="376" t="s">
        <v>731</v>
      </c>
      <c r="J1905" s="377" t="str">
        <f>IF(ISBLANK(INDEX('Policy Characteristics'!D:D,MATCH($C1905,'Policy Characteristics'!$C:$C,0))),"",INDEX('Policy Characteristics'!D:D,MATCH($C1905,'Policy Characteristics'!$C:$C,0)))</f>
        <v>R&amp;D Capital Cost Reductions</v>
      </c>
      <c r="K1905" s="363"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63" t="str">
        <f>IF(ISBLANK(INDEX('Policy Characteristics'!I:I,MATCH($C1905,'Policy Characteristics'!$C:$C,0))),"",INDEX('Policy Characteristics'!I:I,MATCH($C1905,'Policy Characteristics'!$C:$C,0)))</f>
        <v>% reduction in cost</v>
      </c>
      <c r="P1905" s="363"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63" t="str">
        <f>IF(ISBLANK(INDEX('Policy Characteristics'!K:K,MATCH($C1905,'Policy Characteristics'!$C:$C,0))),"",INDEX('Policy Characteristics'!K:K,MATCH($C1905,'Policy Characteristics'!$C:$C,0)))</f>
        <v>architectural-design.html#rnd</v>
      </c>
      <c r="R1905" s="363" t="str">
        <f>IF(ISBLANK(INDEX('Policy Characteristics'!L:L,MATCH($C1905,'Policy Characteristics'!$C:$C,0))),"",INDEX('Policy Characteristics'!L:L,MATCH($C1905,'Policy Characteristics'!$C:$C,0)))</f>
        <v>research-and-development.html</v>
      </c>
    </row>
    <row r="1906" spans="1:18" ht="19.95" customHeight="1">
      <c r="A1906" s="363" t="str">
        <f>IF(ISBLANK(INDEX('Policy Characteristics'!A:A,MATCH($C1906,'Policy Characteristics'!$C:$C,0))),"",INDEX('Policy Characteristics'!A:A,MATCH($C1906,'Policy Characteristics'!$C:$C,0)))</f>
        <v>Research and Development</v>
      </c>
      <c r="B1906" s="375" t="str">
        <f>IF(ISBLANK(INDEX('Policy Characteristics'!B:B,MATCH($C1906,'Policy Characteristics'!$C:$C,0))),"",INDEX('Policy Characteristics'!B:B,MATCH($C1906,'Policy Characteristics'!$C:$C,0)))</f>
        <v>Capital Cost Reduction</v>
      </c>
      <c r="C1906" s="363" t="str">
        <f t="shared" si="73"/>
        <v>RnD Industry Capital Cost Perc Reduction</v>
      </c>
      <c r="D1906" t="s">
        <v>865</v>
      </c>
      <c r="E1906" s="255"/>
      <c r="F1906" s="356" t="s">
        <v>1062</v>
      </c>
      <c r="G1906" s="255"/>
      <c r="H1906" s="18">
        <v>1472</v>
      </c>
      <c r="I1906" s="376" t="s">
        <v>731</v>
      </c>
      <c r="J1906" s="377" t="str">
        <f>IF(ISBLANK(INDEX('Policy Characteristics'!D:D,MATCH($C1906,'Policy Characteristics'!$C:$C,0))),"",INDEX('Policy Characteristics'!D:D,MATCH($C1906,'Policy Characteristics'!$C:$C,0)))</f>
        <v>R&amp;D Capital Cost Reductions</v>
      </c>
      <c r="K1906" s="363"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63" t="str">
        <f>IF(ISBLANK(INDEX('Policy Characteristics'!I:I,MATCH($C1906,'Policy Characteristics'!$C:$C,0))),"",INDEX('Policy Characteristics'!I:I,MATCH($C1906,'Policy Characteristics'!$C:$C,0)))</f>
        <v>% reduction in cost</v>
      </c>
      <c r="P1906" s="363"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63" t="str">
        <f>IF(ISBLANK(INDEX('Policy Characteristics'!K:K,MATCH($C1906,'Policy Characteristics'!$C:$C,0))),"",INDEX('Policy Characteristics'!K:K,MATCH($C1906,'Policy Characteristics'!$C:$C,0)))</f>
        <v>architectural-design.html#rnd</v>
      </c>
      <c r="R1906" s="363" t="str">
        <f>IF(ISBLANK(INDEX('Policy Characteristics'!L:L,MATCH($C1906,'Policy Characteristics'!$C:$C,0))),"",INDEX('Policy Characteristics'!L:L,MATCH($C1906,'Policy Characteristics'!$C:$C,0)))</f>
        <v>research-and-development.html</v>
      </c>
    </row>
    <row r="1907" spans="1:18" ht="19.95" customHeight="1">
      <c r="A1907" s="363" t="str">
        <f>IF(ISBLANK(INDEX('Policy Characteristics'!A:A,MATCH($C1907,'Policy Characteristics'!$C:$C,0))),"",INDEX('Policy Characteristics'!A:A,MATCH($C1907,'Policy Characteristics'!$C:$C,0)))</f>
        <v>Research and Development</v>
      </c>
      <c r="B1907" s="375" t="str">
        <f>IF(ISBLANK(INDEX('Policy Characteristics'!B:B,MATCH($C1907,'Policy Characteristics'!$C:$C,0))),"",INDEX('Policy Characteristics'!B:B,MATCH($C1907,'Policy Characteristics'!$C:$C,0)))</f>
        <v>Capital Cost Reduction</v>
      </c>
      <c r="C1907" s="363" t="str">
        <f t="shared" si="73"/>
        <v>RnD Industry Capital Cost Perc Reduction</v>
      </c>
      <c r="D1907" t="s">
        <v>867</v>
      </c>
      <c r="E1907" s="255"/>
      <c r="F1907" s="356" t="s">
        <v>1063</v>
      </c>
      <c r="G1907" s="255"/>
      <c r="H1907" s="18">
        <v>1473</v>
      </c>
      <c r="I1907" s="376" t="s">
        <v>731</v>
      </c>
      <c r="J1907" s="377" t="str">
        <f>IF(ISBLANK(INDEX('Policy Characteristics'!D:D,MATCH($C1907,'Policy Characteristics'!$C:$C,0))),"",INDEX('Policy Characteristics'!D:D,MATCH($C1907,'Policy Characteristics'!$C:$C,0)))</f>
        <v>R&amp;D Capital Cost Reductions</v>
      </c>
      <c r="K1907" s="363"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63" t="str">
        <f>IF(ISBLANK(INDEX('Policy Characteristics'!I:I,MATCH($C1907,'Policy Characteristics'!$C:$C,0))),"",INDEX('Policy Characteristics'!I:I,MATCH($C1907,'Policy Characteristics'!$C:$C,0)))</f>
        <v>% reduction in cost</v>
      </c>
      <c r="P1907" s="363"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63" t="str">
        <f>IF(ISBLANK(INDEX('Policy Characteristics'!K:K,MATCH($C1907,'Policy Characteristics'!$C:$C,0))),"",INDEX('Policy Characteristics'!K:K,MATCH($C1907,'Policy Characteristics'!$C:$C,0)))</f>
        <v>architectural-design.html#rnd</v>
      </c>
      <c r="R1907" s="363" t="str">
        <f>IF(ISBLANK(INDEX('Policy Characteristics'!L:L,MATCH($C1907,'Policy Characteristics'!$C:$C,0))),"",INDEX('Policy Characteristics'!L:L,MATCH($C1907,'Policy Characteristics'!$C:$C,0)))</f>
        <v>research-and-development.html</v>
      </c>
    </row>
    <row r="1908" spans="1:18" ht="19.95" customHeight="1">
      <c r="A1908" s="363" t="str">
        <f>IF(ISBLANK(INDEX('Policy Characteristics'!A:A,MATCH($C1908,'Policy Characteristics'!$C:$C,0))),"",INDEX('Policy Characteristics'!A:A,MATCH($C1908,'Policy Characteristics'!$C:$C,0)))</f>
        <v>Research and Development</v>
      </c>
      <c r="B1908" s="375" t="str">
        <f>IF(ISBLANK(INDEX('Policy Characteristics'!B:B,MATCH($C1908,'Policy Characteristics'!$C:$C,0))),"",INDEX('Policy Characteristics'!B:B,MATCH($C1908,'Policy Characteristics'!$C:$C,0)))</f>
        <v>Capital Cost Reduction</v>
      </c>
      <c r="C1908" s="363" t="str">
        <f t="shared" si="73"/>
        <v>RnD Industry Capital Cost Perc Reduction</v>
      </c>
      <c r="D1908" t="s">
        <v>869</v>
      </c>
      <c r="E1908" s="255"/>
      <c r="F1908" s="356" t="s">
        <v>1064</v>
      </c>
      <c r="G1908" s="255"/>
      <c r="H1908" s="18">
        <v>1474</v>
      </c>
      <c r="I1908" s="376" t="s">
        <v>731</v>
      </c>
      <c r="J1908" s="377" t="str">
        <f>IF(ISBLANK(INDEX('Policy Characteristics'!D:D,MATCH($C1908,'Policy Characteristics'!$C:$C,0))),"",INDEX('Policy Characteristics'!D:D,MATCH($C1908,'Policy Characteristics'!$C:$C,0)))</f>
        <v>R&amp;D Capital Cost Reductions</v>
      </c>
      <c r="K1908" s="363"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63" t="str">
        <f>IF(ISBLANK(INDEX('Policy Characteristics'!I:I,MATCH($C1908,'Policy Characteristics'!$C:$C,0))),"",INDEX('Policy Characteristics'!I:I,MATCH($C1908,'Policy Characteristics'!$C:$C,0)))</f>
        <v>% reduction in cost</v>
      </c>
      <c r="P1908" s="363"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63" t="str">
        <f>IF(ISBLANK(INDEX('Policy Characteristics'!K:K,MATCH($C1908,'Policy Characteristics'!$C:$C,0))),"",INDEX('Policy Characteristics'!K:K,MATCH($C1908,'Policy Characteristics'!$C:$C,0)))</f>
        <v>architectural-design.html#rnd</v>
      </c>
      <c r="R1908" s="363" t="str">
        <f>IF(ISBLANK(INDEX('Policy Characteristics'!L:L,MATCH($C1908,'Policy Characteristics'!$C:$C,0))),"",INDEX('Policy Characteristics'!L:L,MATCH($C1908,'Policy Characteristics'!$C:$C,0)))</f>
        <v>research-and-development.html</v>
      </c>
    </row>
    <row r="1909" spans="1:18" ht="19.95" customHeight="1">
      <c r="A1909" s="363" t="str">
        <f>IF(ISBLANK(INDEX('Policy Characteristics'!A:A,MATCH($C1909,'Policy Characteristics'!$C:$C,0))),"",INDEX('Policy Characteristics'!A:A,MATCH($C1909,'Policy Characteristics'!$C:$C,0)))</f>
        <v>Research and Development</v>
      </c>
      <c r="B1909" s="375" t="str">
        <f>IF(ISBLANK(INDEX('Policy Characteristics'!B:B,MATCH($C1909,'Policy Characteristics'!$C:$C,0))),"",INDEX('Policy Characteristics'!B:B,MATCH($C1909,'Policy Characteristics'!$C:$C,0)))</f>
        <v>Capital Cost Reduction</v>
      </c>
      <c r="C1909" s="363" t="str">
        <f t="shared" si="73"/>
        <v>RnD Industry Capital Cost Perc Reduction</v>
      </c>
      <c r="D1909" t="s">
        <v>871</v>
      </c>
      <c r="E1909" s="255"/>
      <c r="F1909" s="356" t="s">
        <v>1065</v>
      </c>
      <c r="G1909" s="255"/>
      <c r="H1909" s="18">
        <v>1475</v>
      </c>
      <c r="I1909" s="376" t="s">
        <v>731</v>
      </c>
      <c r="J1909" s="377" t="str">
        <f>IF(ISBLANK(INDEX('Policy Characteristics'!D:D,MATCH($C1909,'Policy Characteristics'!$C:$C,0))),"",INDEX('Policy Characteristics'!D:D,MATCH($C1909,'Policy Characteristics'!$C:$C,0)))</f>
        <v>R&amp;D Capital Cost Reductions</v>
      </c>
      <c r="K1909" s="363"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63" t="str">
        <f>IF(ISBLANK(INDEX('Policy Characteristics'!I:I,MATCH($C1909,'Policy Characteristics'!$C:$C,0))),"",INDEX('Policy Characteristics'!I:I,MATCH($C1909,'Policy Characteristics'!$C:$C,0)))</f>
        <v>% reduction in cost</v>
      </c>
      <c r="P1909" s="363"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63" t="str">
        <f>IF(ISBLANK(INDEX('Policy Characteristics'!K:K,MATCH($C1909,'Policy Characteristics'!$C:$C,0))),"",INDEX('Policy Characteristics'!K:K,MATCH($C1909,'Policy Characteristics'!$C:$C,0)))</f>
        <v>architectural-design.html#rnd</v>
      </c>
      <c r="R1909" s="363" t="str">
        <f>IF(ISBLANK(INDEX('Policy Characteristics'!L:L,MATCH($C1909,'Policy Characteristics'!$C:$C,0))),"",INDEX('Policy Characteristics'!L:L,MATCH($C1909,'Policy Characteristics'!$C:$C,0)))</f>
        <v>research-and-development.html</v>
      </c>
    </row>
    <row r="1910" spans="1:18" ht="19.95" customHeight="1">
      <c r="A1910" s="363" t="str">
        <f>IF(ISBLANK(INDEX('Policy Characteristics'!A:A,MATCH($C1910,'Policy Characteristics'!$C:$C,0))),"",INDEX('Policy Characteristics'!A:A,MATCH($C1910,'Policy Characteristics'!$C:$C,0)))</f>
        <v>Research and Development</v>
      </c>
      <c r="B1910" s="375" t="str">
        <f>IF(ISBLANK(INDEX('Policy Characteristics'!B:B,MATCH($C1910,'Policy Characteristics'!$C:$C,0))),"",INDEX('Policy Characteristics'!B:B,MATCH($C1910,'Policy Characteristics'!$C:$C,0)))</f>
        <v>Capital Cost Reduction</v>
      </c>
      <c r="C1910" s="363" t="str">
        <f t="shared" si="73"/>
        <v>RnD Industry Capital Cost Perc Reduction</v>
      </c>
      <c r="D1910" t="s">
        <v>873</v>
      </c>
      <c r="E1910" s="255"/>
      <c r="F1910" s="356" t="s">
        <v>1066</v>
      </c>
      <c r="G1910" s="255"/>
      <c r="H1910" s="18">
        <v>1476</v>
      </c>
      <c r="I1910" s="376" t="s">
        <v>731</v>
      </c>
      <c r="J1910" s="377" t="str">
        <f>IF(ISBLANK(INDEX('Policy Characteristics'!D:D,MATCH($C1910,'Policy Characteristics'!$C:$C,0))),"",INDEX('Policy Characteristics'!D:D,MATCH($C1910,'Policy Characteristics'!$C:$C,0)))</f>
        <v>R&amp;D Capital Cost Reductions</v>
      </c>
      <c r="K1910" s="363"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63" t="str">
        <f>IF(ISBLANK(INDEX('Policy Characteristics'!I:I,MATCH($C1910,'Policy Characteristics'!$C:$C,0))),"",INDEX('Policy Characteristics'!I:I,MATCH($C1910,'Policy Characteristics'!$C:$C,0)))</f>
        <v>% reduction in cost</v>
      </c>
      <c r="P1910" s="363"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63" t="str">
        <f>IF(ISBLANK(INDEX('Policy Characteristics'!K:K,MATCH($C1910,'Policy Characteristics'!$C:$C,0))),"",INDEX('Policy Characteristics'!K:K,MATCH($C1910,'Policy Characteristics'!$C:$C,0)))</f>
        <v>architectural-design.html#rnd</v>
      </c>
      <c r="R1910" s="363" t="str">
        <f>IF(ISBLANK(INDEX('Policy Characteristics'!L:L,MATCH($C1910,'Policy Characteristics'!$C:$C,0))),"",INDEX('Policy Characteristics'!L:L,MATCH($C1910,'Policy Characteristics'!$C:$C,0)))</f>
        <v>research-and-development.html</v>
      </c>
    </row>
    <row r="1911" spans="1:18" ht="19.95" customHeight="1">
      <c r="A1911" s="363" t="str">
        <f>IF(ISBLANK(INDEX('Policy Characteristics'!A:A,MATCH($C1911,'Policy Characteristics'!$C:$C,0))),"",INDEX('Policy Characteristics'!A:A,MATCH($C1911,'Policy Characteristics'!$C:$C,0)))</f>
        <v>Research and Development</v>
      </c>
      <c r="B1911" s="375" t="str">
        <f>IF(ISBLANK(INDEX('Policy Characteristics'!B:B,MATCH($C1911,'Policy Characteristics'!$C:$C,0))),"",INDEX('Policy Characteristics'!B:B,MATCH($C1911,'Policy Characteristics'!$C:$C,0)))</f>
        <v>Capital Cost Reduction</v>
      </c>
      <c r="C1911" s="363" t="str">
        <f t="shared" si="73"/>
        <v>RnD Industry Capital Cost Perc Reduction</v>
      </c>
      <c r="D1911" t="s">
        <v>875</v>
      </c>
      <c r="E1911" s="255"/>
      <c r="F1911" s="356" t="s">
        <v>1067</v>
      </c>
      <c r="G1911" s="255"/>
      <c r="H1911" s="18">
        <v>1477</v>
      </c>
      <c r="I1911" s="376" t="s">
        <v>731</v>
      </c>
      <c r="J1911" s="377" t="str">
        <f>IF(ISBLANK(INDEX('Policy Characteristics'!D:D,MATCH($C1911,'Policy Characteristics'!$C:$C,0))),"",INDEX('Policy Characteristics'!D:D,MATCH($C1911,'Policy Characteristics'!$C:$C,0)))</f>
        <v>R&amp;D Capital Cost Reductions</v>
      </c>
      <c r="K1911" s="363"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63" t="str">
        <f>IF(ISBLANK(INDEX('Policy Characteristics'!I:I,MATCH($C1911,'Policy Characteristics'!$C:$C,0))),"",INDEX('Policy Characteristics'!I:I,MATCH($C1911,'Policy Characteristics'!$C:$C,0)))</f>
        <v>% reduction in cost</v>
      </c>
      <c r="P1911" s="363"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63" t="str">
        <f>IF(ISBLANK(INDEX('Policy Characteristics'!K:K,MATCH($C1911,'Policy Characteristics'!$C:$C,0))),"",INDEX('Policy Characteristics'!K:K,MATCH($C1911,'Policy Characteristics'!$C:$C,0)))</f>
        <v>architectural-design.html#rnd</v>
      </c>
      <c r="R1911" s="363" t="str">
        <f>IF(ISBLANK(INDEX('Policy Characteristics'!L:L,MATCH($C1911,'Policy Characteristics'!$C:$C,0))),"",INDEX('Policy Characteristics'!L:L,MATCH($C1911,'Policy Characteristics'!$C:$C,0)))</f>
        <v>research-and-development.html</v>
      </c>
    </row>
    <row r="1912" spans="1:18" ht="19.95" customHeight="1">
      <c r="A1912" s="363" t="str">
        <f>IF(ISBLANK(INDEX('Policy Characteristics'!A:A,MATCH($C1912,'Policy Characteristics'!$C:$C,0))),"",INDEX('Policy Characteristics'!A:A,MATCH($C1912,'Policy Characteristics'!$C:$C,0)))</f>
        <v>Research and Development</v>
      </c>
      <c r="B1912" s="375" t="str">
        <f>IF(ISBLANK(INDEX('Policy Characteristics'!B:B,MATCH($C1912,'Policy Characteristics'!$C:$C,0))),"",INDEX('Policy Characteristics'!B:B,MATCH($C1912,'Policy Characteristics'!$C:$C,0)))</f>
        <v>Capital Cost Reduction</v>
      </c>
      <c r="C1912" s="363" t="str">
        <f t="shared" si="73"/>
        <v>RnD Industry Capital Cost Perc Reduction</v>
      </c>
      <c r="D1912" t="s">
        <v>877</v>
      </c>
      <c r="E1912" s="255"/>
      <c r="F1912" s="356" t="s">
        <v>1068</v>
      </c>
      <c r="G1912" s="255"/>
      <c r="H1912" s="18">
        <v>1478</v>
      </c>
      <c r="I1912" s="376" t="s">
        <v>731</v>
      </c>
      <c r="J1912" s="377" t="str">
        <f>IF(ISBLANK(INDEX('Policy Characteristics'!D:D,MATCH($C1912,'Policy Characteristics'!$C:$C,0))),"",INDEX('Policy Characteristics'!D:D,MATCH($C1912,'Policy Characteristics'!$C:$C,0)))</f>
        <v>R&amp;D Capital Cost Reductions</v>
      </c>
      <c r="K1912" s="363"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63" t="str">
        <f>IF(ISBLANK(INDEX('Policy Characteristics'!I:I,MATCH($C1912,'Policy Characteristics'!$C:$C,0))),"",INDEX('Policy Characteristics'!I:I,MATCH($C1912,'Policy Characteristics'!$C:$C,0)))</f>
        <v>% reduction in cost</v>
      </c>
      <c r="P1912" s="363"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63" t="str">
        <f>IF(ISBLANK(INDEX('Policy Characteristics'!K:K,MATCH($C1912,'Policy Characteristics'!$C:$C,0))),"",INDEX('Policy Characteristics'!K:K,MATCH($C1912,'Policy Characteristics'!$C:$C,0)))</f>
        <v>architectural-design.html#rnd</v>
      </c>
      <c r="R1912" s="363" t="str">
        <f>IF(ISBLANK(INDEX('Policy Characteristics'!L:L,MATCH($C1912,'Policy Characteristics'!$C:$C,0))),"",INDEX('Policy Characteristics'!L:L,MATCH($C1912,'Policy Characteristics'!$C:$C,0)))</f>
        <v>research-and-development.html</v>
      </c>
    </row>
    <row r="1913" spans="1:18" ht="19.95" customHeight="1">
      <c r="A1913" s="363" t="str">
        <f>IF(ISBLANK(INDEX('Policy Characteristics'!A:A,MATCH($C1913,'Policy Characteristics'!$C:$C,0))),"",INDEX('Policy Characteristics'!A:A,MATCH($C1913,'Policy Characteristics'!$C:$C,0)))</f>
        <v>Research and Development</v>
      </c>
      <c r="B1913" s="375" t="str">
        <f>IF(ISBLANK(INDEX('Policy Characteristics'!B:B,MATCH($C1913,'Policy Characteristics'!$C:$C,0))),"",INDEX('Policy Characteristics'!B:B,MATCH($C1913,'Policy Characteristics'!$C:$C,0)))</f>
        <v>Capital Cost Reduction</v>
      </c>
      <c r="C1913" s="363" t="str">
        <f t="shared" si="73"/>
        <v>RnD Industry Capital Cost Perc Reduction</v>
      </c>
      <c r="D1913" t="s">
        <v>879</v>
      </c>
      <c r="E1913" s="255"/>
      <c r="F1913" s="356" t="s">
        <v>1069</v>
      </c>
      <c r="G1913" s="255"/>
      <c r="H1913" s="18">
        <v>1479</v>
      </c>
      <c r="I1913" s="376" t="s">
        <v>731</v>
      </c>
      <c r="J1913" s="377" t="str">
        <f>IF(ISBLANK(INDEX('Policy Characteristics'!D:D,MATCH($C1913,'Policy Characteristics'!$C:$C,0))),"",INDEX('Policy Characteristics'!D:D,MATCH($C1913,'Policy Characteristics'!$C:$C,0)))</f>
        <v>R&amp;D Capital Cost Reductions</v>
      </c>
      <c r="K1913" s="363"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63" t="str">
        <f>IF(ISBLANK(INDEX('Policy Characteristics'!I:I,MATCH($C1913,'Policy Characteristics'!$C:$C,0))),"",INDEX('Policy Characteristics'!I:I,MATCH($C1913,'Policy Characteristics'!$C:$C,0)))</f>
        <v>% reduction in cost</v>
      </c>
      <c r="P1913" s="363"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63" t="str">
        <f>IF(ISBLANK(INDEX('Policy Characteristics'!K:K,MATCH($C1913,'Policy Characteristics'!$C:$C,0))),"",INDEX('Policy Characteristics'!K:K,MATCH($C1913,'Policy Characteristics'!$C:$C,0)))</f>
        <v>architectural-design.html#rnd</v>
      </c>
      <c r="R1913" s="363" t="str">
        <f>IF(ISBLANK(INDEX('Policy Characteristics'!L:L,MATCH($C1913,'Policy Characteristics'!$C:$C,0))),"",INDEX('Policy Characteristics'!L:L,MATCH($C1913,'Policy Characteristics'!$C:$C,0)))</f>
        <v>research-and-development.html</v>
      </c>
    </row>
    <row r="1914" spans="1:18" ht="19.95" customHeight="1">
      <c r="A1914" s="363" t="str">
        <f>IF(ISBLANK(INDEX('Policy Characteristics'!A:A,MATCH($C1914,'Policy Characteristics'!$C:$C,0))),"",INDEX('Policy Characteristics'!A:A,MATCH($C1914,'Policy Characteristics'!$C:$C,0)))</f>
        <v>Research and Development</v>
      </c>
      <c r="B1914" s="375" t="str">
        <f>IF(ISBLANK(INDEX('Policy Characteristics'!B:B,MATCH($C1914,'Policy Characteristics'!$C:$C,0))),"",INDEX('Policy Characteristics'!B:B,MATCH($C1914,'Policy Characteristics'!$C:$C,0)))</f>
        <v>Capital Cost Reduction</v>
      </c>
      <c r="C1914" s="363" t="str">
        <f t="shared" si="73"/>
        <v>RnD Industry Capital Cost Perc Reduction</v>
      </c>
      <c r="D1914" t="s">
        <v>881</v>
      </c>
      <c r="E1914" s="255"/>
      <c r="F1914" s="356" t="s">
        <v>1070</v>
      </c>
      <c r="G1914" s="255"/>
      <c r="H1914" s="18">
        <v>1480</v>
      </c>
      <c r="I1914" s="376" t="s">
        <v>731</v>
      </c>
      <c r="J1914" s="377" t="str">
        <f>IF(ISBLANK(INDEX('Policy Characteristics'!D:D,MATCH($C1914,'Policy Characteristics'!$C:$C,0))),"",INDEX('Policy Characteristics'!D:D,MATCH($C1914,'Policy Characteristics'!$C:$C,0)))</f>
        <v>R&amp;D Capital Cost Reductions</v>
      </c>
      <c r="K1914" s="363"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63" t="str">
        <f>IF(ISBLANK(INDEX('Policy Characteristics'!I:I,MATCH($C1914,'Policy Characteristics'!$C:$C,0))),"",INDEX('Policy Characteristics'!I:I,MATCH($C1914,'Policy Characteristics'!$C:$C,0)))</f>
        <v>% reduction in cost</v>
      </c>
      <c r="P1914" s="363"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63" t="str">
        <f>IF(ISBLANK(INDEX('Policy Characteristics'!K:K,MATCH($C1914,'Policy Characteristics'!$C:$C,0))),"",INDEX('Policy Characteristics'!K:K,MATCH($C1914,'Policy Characteristics'!$C:$C,0)))</f>
        <v>architectural-design.html#rnd</v>
      </c>
      <c r="R1914" s="363" t="str">
        <f>IF(ISBLANK(INDEX('Policy Characteristics'!L:L,MATCH($C1914,'Policy Characteristics'!$C:$C,0))),"",INDEX('Policy Characteristics'!L:L,MATCH($C1914,'Policy Characteristics'!$C:$C,0)))</f>
        <v>research-and-development.html</v>
      </c>
    </row>
    <row r="1915" spans="1:18" ht="19.95" customHeight="1">
      <c r="A1915" s="363" t="str">
        <f>IF(ISBLANK(INDEX('Policy Characteristics'!A:A,MATCH($C1915,'Policy Characteristics'!$C:$C,0))),"",INDEX('Policy Characteristics'!A:A,MATCH($C1915,'Policy Characteristics'!$C:$C,0)))</f>
        <v>Research and Development</v>
      </c>
      <c r="B1915" s="375" t="str">
        <f>IF(ISBLANK(INDEX('Policy Characteristics'!B:B,MATCH($C1915,'Policy Characteristics'!$C:$C,0))),"",INDEX('Policy Characteristics'!B:B,MATCH($C1915,'Policy Characteristics'!$C:$C,0)))</f>
        <v>Capital Cost Reduction</v>
      </c>
      <c r="C1915" s="363" t="str">
        <f t="shared" si="73"/>
        <v>RnD Industry Capital Cost Perc Reduction</v>
      </c>
      <c r="D1915" t="s">
        <v>883</v>
      </c>
      <c r="E1915" s="255"/>
      <c r="F1915" s="356" t="s">
        <v>1071</v>
      </c>
      <c r="G1915" s="255"/>
      <c r="H1915" s="18">
        <v>1481</v>
      </c>
      <c r="I1915" s="376" t="s">
        <v>731</v>
      </c>
      <c r="J1915" s="377" t="str">
        <f>IF(ISBLANK(INDEX('Policy Characteristics'!D:D,MATCH($C1915,'Policy Characteristics'!$C:$C,0))),"",INDEX('Policy Characteristics'!D:D,MATCH($C1915,'Policy Characteristics'!$C:$C,0)))</f>
        <v>R&amp;D Capital Cost Reductions</v>
      </c>
      <c r="K1915" s="363"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63" t="str">
        <f>IF(ISBLANK(INDEX('Policy Characteristics'!I:I,MATCH($C1915,'Policy Characteristics'!$C:$C,0))),"",INDEX('Policy Characteristics'!I:I,MATCH($C1915,'Policy Characteristics'!$C:$C,0)))</f>
        <v>% reduction in cost</v>
      </c>
      <c r="P1915" s="363"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63" t="str">
        <f>IF(ISBLANK(INDEX('Policy Characteristics'!K:K,MATCH($C1915,'Policy Characteristics'!$C:$C,0))),"",INDEX('Policy Characteristics'!K:K,MATCH($C1915,'Policy Characteristics'!$C:$C,0)))</f>
        <v>architectural-design.html#rnd</v>
      </c>
      <c r="R1915" s="363" t="str">
        <f>IF(ISBLANK(INDEX('Policy Characteristics'!L:L,MATCH($C1915,'Policy Characteristics'!$C:$C,0))),"",INDEX('Policy Characteristics'!L:L,MATCH($C1915,'Policy Characteristics'!$C:$C,0)))</f>
        <v>research-and-development.html</v>
      </c>
    </row>
    <row r="1916" spans="1:18" ht="19.95" customHeight="1">
      <c r="A1916" s="363" t="str">
        <f>IF(ISBLANK(INDEX('Policy Characteristics'!A:A,MATCH($C1916,'Policy Characteristics'!$C:$C,0))),"",INDEX('Policy Characteristics'!A:A,MATCH($C1916,'Policy Characteristics'!$C:$C,0)))</f>
        <v>Research and Development</v>
      </c>
      <c r="B1916" s="375" t="str">
        <f>IF(ISBLANK(INDEX('Policy Characteristics'!B:B,MATCH($C1916,'Policy Characteristics'!$C:$C,0))),"",INDEX('Policy Characteristics'!B:B,MATCH($C1916,'Policy Characteristics'!$C:$C,0)))</f>
        <v>Capital Cost Reduction</v>
      </c>
      <c r="C1916" s="363" t="str">
        <f t="shared" si="73"/>
        <v>RnD Industry Capital Cost Perc Reduction</v>
      </c>
      <c r="D1916" t="s">
        <v>885</v>
      </c>
      <c r="E1916" s="255"/>
      <c r="F1916" s="356" t="s">
        <v>1072</v>
      </c>
      <c r="G1916" s="255"/>
      <c r="H1916" s="18">
        <v>1482</v>
      </c>
      <c r="I1916" s="376" t="s">
        <v>731</v>
      </c>
      <c r="J1916" s="377" t="str">
        <f>IF(ISBLANK(INDEX('Policy Characteristics'!D:D,MATCH($C1916,'Policy Characteristics'!$C:$C,0))),"",INDEX('Policy Characteristics'!D:D,MATCH($C1916,'Policy Characteristics'!$C:$C,0)))</f>
        <v>R&amp;D Capital Cost Reductions</v>
      </c>
      <c r="K1916" s="363"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63" t="str">
        <f>IF(ISBLANK(INDEX('Policy Characteristics'!I:I,MATCH($C1916,'Policy Characteristics'!$C:$C,0))),"",INDEX('Policy Characteristics'!I:I,MATCH($C1916,'Policy Characteristics'!$C:$C,0)))</f>
        <v>% reduction in cost</v>
      </c>
      <c r="P1916" s="363"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63" t="str">
        <f>IF(ISBLANK(INDEX('Policy Characteristics'!K:K,MATCH($C1916,'Policy Characteristics'!$C:$C,0))),"",INDEX('Policy Characteristics'!K:K,MATCH($C1916,'Policy Characteristics'!$C:$C,0)))</f>
        <v>architectural-design.html#rnd</v>
      </c>
      <c r="R1916" s="363" t="str">
        <f>IF(ISBLANK(INDEX('Policy Characteristics'!L:L,MATCH($C1916,'Policy Characteristics'!$C:$C,0))),"",INDEX('Policy Characteristics'!L:L,MATCH($C1916,'Policy Characteristics'!$C:$C,0)))</f>
        <v>research-and-development.html</v>
      </c>
    </row>
    <row r="1917" spans="1:18" ht="19.95" customHeight="1">
      <c r="A1917" s="363" t="str">
        <f>IF(ISBLANK(INDEX('Policy Characteristics'!A:A,MATCH($C1917,'Policy Characteristics'!$C:$C,0))),"",INDEX('Policy Characteristics'!A:A,MATCH($C1917,'Policy Characteristics'!$C:$C,0)))</f>
        <v>Research and Development</v>
      </c>
      <c r="B1917" s="375" t="str">
        <f>IF(ISBLANK(INDEX('Policy Characteristics'!B:B,MATCH($C1917,'Policy Characteristics'!$C:$C,0))),"",INDEX('Policy Characteristics'!B:B,MATCH($C1917,'Policy Characteristics'!$C:$C,0)))</f>
        <v>Capital Cost Reduction</v>
      </c>
      <c r="C1917" s="363" t="str">
        <f t="shared" si="73"/>
        <v>RnD Industry Capital Cost Perc Reduction</v>
      </c>
      <c r="D1917" t="s">
        <v>887</v>
      </c>
      <c r="E1917" s="255"/>
      <c r="F1917" s="356" t="s">
        <v>1073</v>
      </c>
      <c r="G1917" s="255"/>
      <c r="H1917" s="18">
        <v>1483</v>
      </c>
      <c r="I1917" s="376" t="s">
        <v>731</v>
      </c>
      <c r="J1917" s="377" t="str">
        <f>IF(ISBLANK(INDEX('Policy Characteristics'!D:D,MATCH($C1917,'Policy Characteristics'!$C:$C,0))),"",INDEX('Policy Characteristics'!D:D,MATCH($C1917,'Policy Characteristics'!$C:$C,0)))</f>
        <v>R&amp;D Capital Cost Reductions</v>
      </c>
      <c r="K1917" s="363"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63" t="str">
        <f>IF(ISBLANK(INDEX('Policy Characteristics'!I:I,MATCH($C1917,'Policy Characteristics'!$C:$C,0))),"",INDEX('Policy Characteristics'!I:I,MATCH($C1917,'Policy Characteristics'!$C:$C,0)))</f>
        <v>% reduction in cost</v>
      </c>
      <c r="P1917" s="363"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63" t="str">
        <f>IF(ISBLANK(INDEX('Policy Characteristics'!K:K,MATCH($C1917,'Policy Characteristics'!$C:$C,0))),"",INDEX('Policy Characteristics'!K:K,MATCH($C1917,'Policy Characteristics'!$C:$C,0)))</f>
        <v>architectural-design.html#rnd</v>
      </c>
      <c r="R1917" s="363" t="str">
        <f>IF(ISBLANK(INDEX('Policy Characteristics'!L:L,MATCH($C1917,'Policy Characteristics'!$C:$C,0))),"",INDEX('Policy Characteristics'!L:L,MATCH($C1917,'Policy Characteristics'!$C:$C,0)))</f>
        <v>research-and-development.html</v>
      </c>
    </row>
    <row r="1918" spans="1:18" ht="19.95" customHeight="1">
      <c r="A1918" s="363" t="str">
        <f>IF(ISBLANK(INDEX('Policy Characteristics'!A:A,MATCH($C1918,'Policy Characteristics'!$C:$C,0))),"",INDEX('Policy Characteristics'!A:A,MATCH($C1918,'Policy Characteristics'!$C:$C,0)))</f>
        <v>Research and Development</v>
      </c>
      <c r="B1918" s="375" t="str">
        <f>IF(ISBLANK(INDEX('Policy Characteristics'!B:B,MATCH($C1918,'Policy Characteristics'!$C:$C,0))),"",INDEX('Policy Characteristics'!B:B,MATCH($C1918,'Policy Characteristics'!$C:$C,0)))</f>
        <v>Capital Cost Reduction</v>
      </c>
      <c r="C1918" s="363" t="str">
        <f t="shared" si="73"/>
        <v>RnD Industry Capital Cost Perc Reduction</v>
      </c>
      <c r="D1918" t="s">
        <v>889</v>
      </c>
      <c r="E1918" s="255"/>
      <c r="F1918" s="356" t="s">
        <v>1074</v>
      </c>
      <c r="G1918" s="255"/>
      <c r="H1918" s="18">
        <v>1484</v>
      </c>
      <c r="I1918" s="376" t="s">
        <v>731</v>
      </c>
      <c r="J1918" s="377" t="str">
        <f>IF(ISBLANK(INDEX('Policy Characteristics'!D:D,MATCH($C1918,'Policy Characteristics'!$C:$C,0))),"",INDEX('Policy Characteristics'!D:D,MATCH($C1918,'Policy Characteristics'!$C:$C,0)))</f>
        <v>R&amp;D Capital Cost Reductions</v>
      </c>
      <c r="K1918" s="363"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63" t="str">
        <f>IF(ISBLANK(INDEX('Policy Characteristics'!I:I,MATCH($C1918,'Policy Characteristics'!$C:$C,0))),"",INDEX('Policy Characteristics'!I:I,MATCH($C1918,'Policy Characteristics'!$C:$C,0)))</f>
        <v>% reduction in cost</v>
      </c>
      <c r="P1918" s="363"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63" t="str">
        <f>IF(ISBLANK(INDEX('Policy Characteristics'!K:K,MATCH($C1918,'Policy Characteristics'!$C:$C,0))),"",INDEX('Policy Characteristics'!K:K,MATCH($C1918,'Policy Characteristics'!$C:$C,0)))</f>
        <v>architectural-design.html#rnd</v>
      </c>
      <c r="R1918" s="363" t="str">
        <f>IF(ISBLANK(INDEX('Policy Characteristics'!L:L,MATCH($C1918,'Policy Characteristics'!$C:$C,0))),"",INDEX('Policy Characteristics'!L:L,MATCH($C1918,'Policy Characteristics'!$C:$C,0)))</f>
        <v>research-and-development.html</v>
      </c>
    </row>
    <row r="1919" spans="1:18" ht="19.95" customHeight="1">
      <c r="A1919" s="363" t="str">
        <f>IF(ISBLANK(INDEX('Policy Characteristics'!A:A,MATCH($C1919,'Policy Characteristics'!$C:$C,0))),"",INDEX('Policy Characteristics'!A:A,MATCH($C1919,'Policy Characteristics'!$C:$C,0)))</f>
        <v>Research and Development</v>
      </c>
      <c r="B1919" s="375" t="str">
        <f>IF(ISBLANK(INDEX('Policy Characteristics'!B:B,MATCH($C1919,'Policy Characteristics'!$C:$C,0))),"",INDEX('Policy Characteristics'!B:B,MATCH($C1919,'Policy Characteristics'!$C:$C,0)))</f>
        <v>Capital Cost Reduction</v>
      </c>
      <c r="C1919" s="363" t="str">
        <f t="shared" si="73"/>
        <v>RnD Industry Capital Cost Perc Reduction</v>
      </c>
      <c r="D1919" t="s">
        <v>891</v>
      </c>
      <c r="E1919" s="255"/>
      <c r="F1919" s="356" t="s">
        <v>1075</v>
      </c>
      <c r="G1919" s="255"/>
      <c r="H1919" s="18">
        <v>1485</v>
      </c>
      <c r="I1919" s="376" t="s">
        <v>731</v>
      </c>
      <c r="J1919" s="377" t="str">
        <f>IF(ISBLANK(INDEX('Policy Characteristics'!D:D,MATCH($C1919,'Policy Characteristics'!$C:$C,0))),"",INDEX('Policy Characteristics'!D:D,MATCH($C1919,'Policy Characteristics'!$C:$C,0)))</f>
        <v>R&amp;D Capital Cost Reductions</v>
      </c>
      <c r="K1919" s="363"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63" t="str">
        <f>IF(ISBLANK(INDEX('Policy Characteristics'!I:I,MATCH($C1919,'Policy Characteristics'!$C:$C,0))),"",INDEX('Policy Characteristics'!I:I,MATCH($C1919,'Policy Characteristics'!$C:$C,0)))</f>
        <v>% reduction in cost</v>
      </c>
      <c r="P1919" s="363"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63" t="str">
        <f>IF(ISBLANK(INDEX('Policy Characteristics'!K:K,MATCH($C1919,'Policy Characteristics'!$C:$C,0))),"",INDEX('Policy Characteristics'!K:K,MATCH($C1919,'Policy Characteristics'!$C:$C,0)))</f>
        <v>architectural-design.html#rnd</v>
      </c>
      <c r="R1919" s="363" t="str">
        <f>IF(ISBLANK(INDEX('Policy Characteristics'!L:L,MATCH($C1919,'Policy Characteristics'!$C:$C,0))),"",INDEX('Policy Characteristics'!L:L,MATCH($C1919,'Policy Characteristics'!$C:$C,0)))</f>
        <v>research-and-development.html</v>
      </c>
    </row>
    <row r="1920" spans="1:18" ht="19.95" customHeight="1">
      <c r="A1920" s="363" t="str">
        <f>IF(ISBLANK(INDEX('Policy Characteristics'!A:A,MATCH($C1920,'Policy Characteristics'!$C:$C,0))),"",INDEX('Policy Characteristics'!A:A,MATCH($C1920,'Policy Characteristics'!$C:$C,0)))</f>
        <v>Research and Development</v>
      </c>
      <c r="B1920" s="375" t="str">
        <f>IF(ISBLANK(INDEX('Policy Characteristics'!B:B,MATCH($C1920,'Policy Characteristics'!$C:$C,0))),"",INDEX('Policy Characteristics'!B:B,MATCH($C1920,'Policy Characteristics'!$C:$C,0)))</f>
        <v>Capital Cost Reduction</v>
      </c>
      <c r="C1920" s="363" t="str">
        <f t="shared" si="73"/>
        <v>RnD Industry Capital Cost Perc Reduction</v>
      </c>
      <c r="D1920" t="s">
        <v>893</v>
      </c>
      <c r="E1920" s="255"/>
      <c r="F1920" s="356" t="s">
        <v>1076</v>
      </c>
      <c r="G1920" s="255"/>
      <c r="H1920" s="18">
        <v>1486</v>
      </c>
      <c r="I1920" s="376" t="s">
        <v>731</v>
      </c>
      <c r="J1920" s="377" t="str">
        <f>IF(ISBLANK(INDEX('Policy Characteristics'!D:D,MATCH($C1920,'Policy Characteristics'!$C:$C,0))),"",INDEX('Policy Characteristics'!D:D,MATCH($C1920,'Policy Characteristics'!$C:$C,0)))</f>
        <v>R&amp;D Capital Cost Reductions</v>
      </c>
      <c r="K1920" s="363"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63" t="str">
        <f>IF(ISBLANK(INDEX('Policy Characteristics'!I:I,MATCH($C1920,'Policy Characteristics'!$C:$C,0))),"",INDEX('Policy Characteristics'!I:I,MATCH($C1920,'Policy Characteristics'!$C:$C,0)))</f>
        <v>% reduction in cost</v>
      </c>
      <c r="P1920" s="363"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63" t="str">
        <f>IF(ISBLANK(INDEX('Policy Characteristics'!K:K,MATCH($C1920,'Policy Characteristics'!$C:$C,0))),"",INDEX('Policy Characteristics'!K:K,MATCH($C1920,'Policy Characteristics'!$C:$C,0)))</f>
        <v>architectural-design.html#rnd</v>
      </c>
      <c r="R1920" s="363" t="str">
        <f>IF(ISBLANK(INDEX('Policy Characteristics'!L:L,MATCH($C1920,'Policy Characteristics'!$C:$C,0))),"",INDEX('Policy Characteristics'!L:L,MATCH($C1920,'Policy Characteristics'!$C:$C,0)))</f>
        <v>research-and-development.html</v>
      </c>
    </row>
    <row r="1921" spans="1:18" ht="19.95" customHeight="1">
      <c r="A1921" s="363" t="str">
        <f>IF(ISBLANK(INDEX('Policy Characteristics'!A:A,MATCH($C1921,'Policy Characteristics'!$C:$C,0))),"",INDEX('Policy Characteristics'!A:A,MATCH($C1921,'Policy Characteristics'!$C:$C,0)))</f>
        <v>Research and Development</v>
      </c>
      <c r="B1921" s="375" t="str">
        <f>IF(ISBLANK(INDEX('Policy Characteristics'!B:B,MATCH($C1921,'Policy Characteristics'!$C:$C,0))),"",INDEX('Policy Characteristics'!B:B,MATCH($C1921,'Policy Characteristics'!$C:$C,0)))</f>
        <v>Capital Cost Reduction</v>
      </c>
      <c r="C1921" s="350" t="s">
        <v>649</v>
      </c>
      <c r="D1921" s="255" t="s">
        <v>753</v>
      </c>
      <c r="E1921" s="255"/>
      <c r="F1921" s="255" t="s">
        <v>1077</v>
      </c>
      <c r="G1921" s="255"/>
      <c r="H1921" s="18">
        <v>108</v>
      </c>
      <c r="I1921" s="376" t="s">
        <v>731</v>
      </c>
      <c r="J1921" s="377" t="str">
        <f>IF(ISBLANK(INDEX('Policy Characteristics'!D:D,MATCH($C1921,'Policy Characteristics'!$C:$C,0))),"",INDEX('Policy Characteristics'!D:D,MATCH($C1921,'Policy Characteristics'!$C:$C,0)))</f>
        <v>R&amp;D Capital Cost Reductions</v>
      </c>
      <c r="K1921" s="363"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63" t="str">
        <f>IF(ISBLANK(INDEX('Policy Characteristics'!I:I,MATCH($C1921,'Policy Characteristics'!$C:$C,0))),"",INDEX('Policy Characteristics'!I:I,MATCH($C1921,'Policy Characteristics'!$C:$C,0)))</f>
        <v>% reduction in cost</v>
      </c>
      <c r="P1921" s="363"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63" t="str">
        <f>IF(ISBLANK(INDEX('Policy Characteristics'!K:K,MATCH($C1921,'Policy Characteristics'!$C:$C,0))),"",INDEX('Policy Characteristics'!K:K,MATCH($C1921,'Policy Characteristics'!$C:$C,0)))</f>
        <v>architectural-design.html#rnd</v>
      </c>
      <c r="R1921" s="363" t="str">
        <f>IF(ISBLANK(INDEX('Policy Characteristics'!L:L,MATCH($C1921,'Policy Characteristics'!$C:$C,0))),"",INDEX('Policy Characteristics'!L:L,MATCH($C1921,'Policy Characteristics'!$C:$C,0)))</f>
        <v>research-and-development.html</v>
      </c>
    </row>
    <row r="1922" spans="1:18" ht="19.95" customHeight="1">
      <c r="A1922" s="363" t="str">
        <f>IF(ISBLANK(INDEX('Policy Characteristics'!A:A,MATCH($C1922,'Policy Characteristics'!$C:$C,0))),"",INDEX('Policy Characteristics'!A:A,MATCH($C1922,'Policy Characteristics'!$C:$C,0)))</f>
        <v>Research and Development</v>
      </c>
      <c r="B1922" s="375" t="str">
        <f>IF(ISBLANK(INDEX('Policy Characteristics'!B:B,MATCH($C1922,'Policy Characteristics'!$C:$C,0))),"",INDEX('Policy Characteristics'!B:B,MATCH($C1922,'Policy Characteristics'!$C:$C,0)))</f>
        <v>Capital Cost Reduction</v>
      </c>
      <c r="C1922" s="363" t="str">
        <f t="shared" ref="C1922:C1927" si="74">C$1921</f>
        <v>RnD Transportation Capital Cost Perc Reduction</v>
      </c>
      <c r="D1922" s="255" t="s">
        <v>756</v>
      </c>
      <c r="E1922" s="255"/>
      <c r="F1922" s="255" t="s">
        <v>1078</v>
      </c>
      <c r="G1922" s="255"/>
      <c r="H1922" s="18">
        <v>109</v>
      </c>
      <c r="I1922" s="376" t="s">
        <v>731</v>
      </c>
      <c r="J1922" s="377" t="str">
        <f>IF(ISBLANK(INDEX('Policy Characteristics'!D:D,MATCH($C1922,'Policy Characteristics'!$C:$C,0))),"",INDEX('Policy Characteristics'!D:D,MATCH($C1922,'Policy Characteristics'!$C:$C,0)))</f>
        <v>R&amp;D Capital Cost Reductions</v>
      </c>
      <c r="K1922" s="363"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63" t="str">
        <f>IF(ISBLANK(INDEX('Policy Characteristics'!I:I,MATCH($C1922,'Policy Characteristics'!$C:$C,0))),"",INDEX('Policy Characteristics'!I:I,MATCH($C1922,'Policy Characteristics'!$C:$C,0)))</f>
        <v>% reduction in cost</v>
      </c>
      <c r="P1922" s="363"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63" t="str">
        <f>IF(ISBLANK(INDEX('Policy Characteristics'!K:K,MATCH($C1922,'Policy Characteristics'!$C:$C,0))),"",INDEX('Policy Characteristics'!K:K,MATCH($C1922,'Policy Characteristics'!$C:$C,0)))</f>
        <v>architectural-design.html#rnd</v>
      </c>
      <c r="R1922" s="363" t="str">
        <f>IF(ISBLANK(INDEX('Policy Characteristics'!L:L,MATCH($C1922,'Policy Characteristics'!$C:$C,0))),"",INDEX('Policy Characteristics'!L:L,MATCH($C1922,'Policy Characteristics'!$C:$C,0)))</f>
        <v>research-and-development.html</v>
      </c>
    </row>
    <row r="1923" spans="1:18" ht="19.95" customHeight="1">
      <c r="A1923" s="363" t="str">
        <f>IF(ISBLANK(INDEX('Policy Characteristics'!A:A,MATCH($C1923,'Policy Characteristics'!$C:$C,0))),"",INDEX('Policy Characteristics'!A:A,MATCH($C1923,'Policy Characteristics'!$C:$C,0)))</f>
        <v>Research and Development</v>
      </c>
      <c r="B1923" s="375" t="str">
        <f>IF(ISBLANK(INDEX('Policy Characteristics'!B:B,MATCH($C1923,'Policy Characteristics'!$C:$C,0))),"",INDEX('Policy Characteristics'!B:B,MATCH($C1923,'Policy Characteristics'!$C:$C,0)))</f>
        <v>Capital Cost Reduction</v>
      </c>
      <c r="C1923" s="363" t="str">
        <f t="shared" si="74"/>
        <v>RnD Transportation Capital Cost Perc Reduction</v>
      </c>
      <c r="D1923" s="255" t="s">
        <v>758</v>
      </c>
      <c r="E1923" s="255"/>
      <c r="F1923" s="255" t="s">
        <v>1079</v>
      </c>
      <c r="G1923" s="255"/>
      <c r="H1923" s="18">
        <v>110</v>
      </c>
      <c r="I1923" s="376" t="s">
        <v>731</v>
      </c>
      <c r="J1923" s="377" t="str">
        <f>IF(ISBLANK(INDEX('Policy Characteristics'!D:D,MATCH($C1923,'Policy Characteristics'!$C:$C,0))),"",INDEX('Policy Characteristics'!D:D,MATCH($C1923,'Policy Characteristics'!$C:$C,0)))</f>
        <v>R&amp;D Capital Cost Reductions</v>
      </c>
      <c r="K1923" s="363"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63" t="str">
        <f>IF(ISBLANK(INDEX('Policy Characteristics'!I:I,MATCH($C1923,'Policy Characteristics'!$C:$C,0))),"",INDEX('Policy Characteristics'!I:I,MATCH($C1923,'Policy Characteristics'!$C:$C,0)))</f>
        <v>% reduction in cost</v>
      </c>
      <c r="P1923" s="363"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63" t="str">
        <f>IF(ISBLANK(INDEX('Policy Characteristics'!K:K,MATCH($C1923,'Policy Characteristics'!$C:$C,0))),"",INDEX('Policy Characteristics'!K:K,MATCH($C1923,'Policy Characteristics'!$C:$C,0)))</f>
        <v>architectural-design.html#rnd</v>
      </c>
      <c r="R1923" s="363" t="str">
        <f>IF(ISBLANK(INDEX('Policy Characteristics'!L:L,MATCH($C1923,'Policy Characteristics'!$C:$C,0))),"",INDEX('Policy Characteristics'!L:L,MATCH($C1923,'Policy Characteristics'!$C:$C,0)))</f>
        <v>research-and-development.html</v>
      </c>
    </row>
    <row r="1924" spans="1:18" ht="19.95" customHeight="1">
      <c r="A1924" s="363" t="str">
        <f>IF(ISBLANK(INDEX('Policy Characteristics'!A:A,MATCH($C1924,'Policy Characteristics'!$C:$C,0))),"",INDEX('Policy Characteristics'!A:A,MATCH($C1924,'Policy Characteristics'!$C:$C,0)))</f>
        <v>Research and Development</v>
      </c>
      <c r="B1924" s="375" t="str">
        <f>IF(ISBLANK(INDEX('Policy Characteristics'!B:B,MATCH($C1924,'Policy Characteristics'!$C:$C,0))),"",INDEX('Policy Characteristics'!B:B,MATCH($C1924,'Policy Characteristics'!$C:$C,0)))</f>
        <v>Capital Cost Reduction</v>
      </c>
      <c r="C1924" s="363" t="str">
        <f t="shared" si="74"/>
        <v>RnD Transportation Capital Cost Perc Reduction</v>
      </c>
      <c r="D1924" s="255" t="s">
        <v>760</v>
      </c>
      <c r="E1924" s="255"/>
      <c r="F1924" s="255" t="s">
        <v>1080</v>
      </c>
      <c r="G1924" s="255"/>
      <c r="H1924" s="18">
        <v>111</v>
      </c>
      <c r="I1924" s="376" t="s">
        <v>731</v>
      </c>
      <c r="J1924" s="377" t="str">
        <f>IF(ISBLANK(INDEX('Policy Characteristics'!D:D,MATCH($C1924,'Policy Characteristics'!$C:$C,0))),"",INDEX('Policy Characteristics'!D:D,MATCH($C1924,'Policy Characteristics'!$C:$C,0)))</f>
        <v>R&amp;D Capital Cost Reductions</v>
      </c>
      <c r="K1924" s="363"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63" t="str">
        <f>IF(ISBLANK(INDEX('Policy Characteristics'!I:I,MATCH($C1924,'Policy Characteristics'!$C:$C,0))),"",INDEX('Policy Characteristics'!I:I,MATCH($C1924,'Policy Characteristics'!$C:$C,0)))</f>
        <v>% reduction in cost</v>
      </c>
      <c r="P1924" s="363"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63" t="str">
        <f>IF(ISBLANK(INDEX('Policy Characteristics'!K:K,MATCH($C1924,'Policy Characteristics'!$C:$C,0))),"",INDEX('Policy Characteristics'!K:K,MATCH($C1924,'Policy Characteristics'!$C:$C,0)))</f>
        <v>architectural-design.html#rnd</v>
      </c>
      <c r="R1924" s="363" t="str">
        <f>IF(ISBLANK(INDEX('Policy Characteristics'!L:L,MATCH($C1924,'Policy Characteristics'!$C:$C,0))),"",INDEX('Policy Characteristics'!L:L,MATCH($C1924,'Policy Characteristics'!$C:$C,0)))</f>
        <v>research-and-development.html</v>
      </c>
    </row>
    <row r="1925" spans="1:18" ht="19.95" customHeight="1">
      <c r="A1925" s="363" t="str">
        <f>IF(ISBLANK(INDEX('Policy Characteristics'!A:A,MATCH($C1925,'Policy Characteristics'!$C:$C,0))),"",INDEX('Policy Characteristics'!A:A,MATCH($C1925,'Policy Characteristics'!$C:$C,0)))</f>
        <v>Research and Development</v>
      </c>
      <c r="B1925" s="375" t="str">
        <f>IF(ISBLANK(INDEX('Policy Characteristics'!B:B,MATCH($C1925,'Policy Characteristics'!$C:$C,0))),"",INDEX('Policy Characteristics'!B:B,MATCH($C1925,'Policy Characteristics'!$C:$C,0)))</f>
        <v>Capital Cost Reduction</v>
      </c>
      <c r="C1925" s="363" t="str">
        <f t="shared" si="74"/>
        <v>RnD Transportation Capital Cost Perc Reduction</v>
      </c>
      <c r="D1925" s="255" t="s">
        <v>762</v>
      </c>
      <c r="E1925" s="255"/>
      <c r="F1925" s="255" t="s">
        <v>1081</v>
      </c>
      <c r="G1925" s="255"/>
      <c r="H1925" s="18">
        <v>112</v>
      </c>
      <c r="I1925" s="376" t="s">
        <v>731</v>
      </c>
      <c r="J1925" s="377" t="str">
        <f>IF(ISBLANK(INDEX('Policy Characteristics'!D:D,MATCH($C1925,'Policy Characteristics'!$C:$C,0))),"",INDEX('Policy Characteristics'!D:D,MATCH($C1925,'Policy Characteristics'!$C:$C,0)))</f>
        <v>R&amp;D Capital Cost Reductions</v>
      </c>
      <c r="K1925" s="363"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63" t="str">
        <f>IF(ISBLANK(INDEX('Policy Characteristics'!I:I,MATCH($C1925,'Policy Characteristics'!$C:$C,0))),"",INDEX('Policy Characteristics'!I:I,MATCH($C1925,'Policy Characteristics'!$C:$C,0)))</f>
        <v>% reduction in cost</v>
      </c>
      <c r="P1925" s="363"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63" t="str">
        <f>IF(ISBLANK(INDEX('Policy Characteristics'!K:K,MATCH($C1925,'Policy Characteristics'!$C:$C,0))),"",INDEX('Policy Characteristics'!K:K,MATCH($C1925,'Policy Characteristics'!$C:$C,0)))</f>
        <v>architectural-design.html#rnd</v>
      </c>
      <c r="R1925" s="363" t="str">
        <f>IF(ISBLANK(INDEX('Policy Characteristics'!L:L,MATCH($C1925,'Policy Characteristics'!$C:$C,0))),"",INDEX('Policy Characteristics'!L:L,MATCH($C1925,'Policy Characteristics'!$C:$C,0)))</f>
        <v>research-and-development.html</v>
      </c>
    </row>
    <row r="1926" spans="1:18" ht="19.95" customHeight="1">
      <c r="A1926" s="363" t="str">
        <f>IF(ISBLANK(INDEX('Policy Characteristics'!A:A,MATCH($C1926,'Policy Characteristics'!$C:$C,0))),"",INDEX('Policy Characteristics'!A:A,MATCH($C1926,'Policy Characteristics'!$C:$C,0)))</f>
        <v>Research and Development</v>
      </c>
      <c r="B1926" s="375" t="str">
        <f>IF(ISBLANK(INDEX('Policy Characteristics'!B:B,MATCH($C1926,'Policy Characteristics'!$C:$C,0))),"",INDEX('Policy Characteristics'!B:B,MATCH($C1926,'Policy Characteristics'!$C:$C,0)))</f>
        <v>Capital Cost Reduction</v>
      </c>
      <c r="C1926" s="363" t="str">
        <f t="shared" si="74"/>
        <v>RnD Transportation Capital Cost Perc Reduction</v>
      </c>
      <c r="D1926" s="255" t="s">
        <v>764</v>
      </c>
      <c r="E1926" s="255"/>
      <c r="F1926" s="255" t="s">
        <v>1082</v>
      </c>
      <c r="G1926" s="255"/>
      <c r="H1926" s="18">
        <v>113</v>
      </c>
      <c r="I1926" s="376" t="s">
        <v>731</v>
      </c>
      <c r="J1926" s="377" t="str">
        <f>IF(ISBLANK(INDEX('Policy Characteristics'!D:D,MATCH($C1926,'Policy Characteristics'!$C:$C,0))),"",INDEX('Policy Characteristics'!D:D,MATCH($C1926,'Policy Characteristics'!$C:$C,0)))</f>
        <v>R&amp;D Capital Cost Reductions</v>
      </c>
      <c r="K1926" s="363"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63" t="str">
        <f>IF(ISBLANK(INDEX('Policy Characteristics'!I:I,MATCH($C1926,'Policy Characteristics'!$C:$C,0))),"",INDEX('Policy Characteristics'!I:I,MATCH($C1926,'Policy Characteristics'!$C:$C,0)))</f>
        <v>% reduction in cost</v>
      </c>
      <c r="P1926" s="363"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63" t="str">
        <f>IF(ISBLANK(INDEX('Policy Characteristics'!K:K,MATCH($C1926,'Policy Characteristics'!$C:$C,0))),"",INDEX('Policy Characteristics'!K:K,MATCH($C1926,'Policy Characteristics'!$C:$C,0)))</f>
        <v>architectural-design.html#rnd</v>
      </c>
      <c r="R1926" s="363" t="str">
        <f>IF(ISBLANK(INDEX('Policy Characteristics'!L:L,MATCH($C1926,'Policy Characteristics'!$C:$C,0))),"",INDEX('Policy Characteristics'!L:L,MATCH($C1926,'Policy Characteristics'!$C:$C,0)))</f>
        <v>research-and-development.html</v>
      </c>
    </row>
    <row r="1927" spans="1:18" ht="19.95" customHeight="1">
      <c r="A1927" s="363" t="str">
        <f>IF(ISBLANK(INDEX('Policy Characteristics'!A:A,MATCH($C1927,'Policy Characteristics'!$C:$C,0))),"",INDEX('Policy Characteristics'!A:A,MATCH($C1927,'Policy Characteristics'!$C:$C,0)))</f>
        <v>Research and Development</v>
      </c>
      <c r="B1927" s="375" t="str">
        <f>IF(ISBLANK(INDEX('Policy Characteristics'!B:B,MATCH($C1927,'Policy Characteristics'!$C:$C,0))),"",INDEX('Policy Characteristics'!B:B,MATCH($C1927,'Policy Characteristics'!$C:$C,0)))</f>
        <v>Capital Cost Reduction</v>
      </c>
      <c r="C1927" s="363" t="str">
        <f t="shared" si="74"/>
        <v>RnD Transportation Capital Cost Perc Reduction</v>
      </c>
      <c r="D1927" s="255" t="s">
        <v>765</v>
      </c>
      <c r="E1927" s="255"/>
      <c r="F1927" s="255" t="s">
        <v>1083</v>
      </c>
      <c r="G1927" s="255"/>
      <c r="H1927" s="18">
        <v>523</v>
      </c>
      <c r="I1927" s="376" t="s">
        <v>731</v>
      </c>
      <c r="J1927" s="377" t="str">
        <f>IF(ISBLANK(INDEX('Policy Characteristics'!D:D,MATCH($C1927,'Policy Characteristics'!$C:$C,0))),"",INDEX('Policy Characteristics'!D:D,MATCH($C1927,'Policy Characteristics'!$C:$C,0)))</f>
        <v>R&amp;D Capital Cost Reductions</v>
      </c>
      <c r="K1927" s="363"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63" t="str">
        <f>IF(ISBLANK(INDEX('Policy Characteristics'!I:I,MATCH($C1927,'Policy Characteristics'!$C:$C,0))),"",INDEX('Policy Characteristics'!I:I,MATCH($C1927,'Policy Characteristics'!$C:$C,0)))</f>
        <v>% reduction in cost</v>
      </c>
      <c r="P1927" s="363"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63" t="str">
        <f>IF(ISBLANK(INDEX('Policy Characteristics'!K:K,MATCH($C1927,'Policy Characteristics'!$C:$C,0))),"",INDEX('Policy Characteristics'!K:K,MATCH($C1927,'Policy Characteristics'!$C:$C,0)))</f>
        <v>architectural-design.html#rnd</v>
      </c>
      <c r="R1927" s="363" t="str">
        <f>IF(ISBLANK(INDEX('Policy Characteristics'!L:L,MATCH($C1927,'Policy Characteristics'!$C:$C,0))),"",INDEX('Policy Characteristics'!L:L,MATCH($C1927,'Policy Characteristics'!$C:$C,0)))</f>
        <v>research-and-development.html</v>
      </c>
    </row>
    <row r="1928" spans="1:18" s="350" customFormat="1" ht="19.95" customHeight="1">
      <c r="A1928" s="363" t="str">
        <f>IF(ISBLANK(INDEX('Policy Characteristics'!A:A,MATCH($C1928,'Policy Characteristics'!$C:$C,0))),"",INDEX('Policy Characteristics'!A:A,MATCH($C1928,'Policy Characteristics'!$C:$C,0)))</f>
        <v>Research and Development</v>
      </c>
      <c r="B1928" s="375" t="str">
        <f>IF(ISBLANK(INDEX('Policy Characteristics'!B:B,MATCH($C1928,'Policy Characteristics'!$C:$C,0))),"",INDEX('Policy Characteristics'!B:B,MATCH($C1928,'Policy Characteristics'!$C:$C,0)))</f>
        <v>Direct Air Capture</v>
      </c>
      <c r="C1928" s="350" t="s">
        <v>652</v>
      </c>
      <c r="D1928" s="356"/>
      <c r="E1928" s="356"/>
      <c r="F1928" s="356"/>
      <c r="G1928" s="356"/>
      <c r="H1928" s="241">
        <v>525</v>
      </c>
      <c r="I1928" s="378" t="s">
        <v>731</v>
      </c>
      <c r="J1928" s="377" t="str">
        <f>IF(ISBLANK(INDEX('Policy Characteristics'!D:D,MATCH($C1928,'Policy Characteristics'!$C:$C,0))),"",INDEX('Policy Characteristics'!D:D,MATCH($C1928,'Policy Characteristics'!$C:$C,0)))</f>
        <v>Carbon Dioxide Removal</v>
      </c>
      <c r="K1928" s="363"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63" t="str">
        <f>IF(ISBLANK(INDEX('Policy Characteristics'!I:I,MATCH($C1928,'Policy Characteristics'!$C:$C,0))),"",INDEX('Policy Characteristics'!I:I,MATCH($C1928,'Policy Characteristics'!$C:$C,0)))</f>
        <v>% of potential achieved</v>
      </c>
      <c r="P1928" s="363"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63" t="str">
        <f>IF(ISBLANK(INDEX('Policy Characteristics'!K:K,MATCH($C1928,'Policy Characteristics'!$C:$C,0))),"",INDEX('Policy Characteristics'!K:K,MATCH($C1928,'Policy Characteristics'!$C:$C,0)))</f>
        <v>direct-air-capture.html#dac</v>
      </c>
      <c r="R1928" s="363" t="str">
        <f>IF(ISBLANK(INDEX('Policy Characteristics'!L:L,MATCH($C1928,'Policy Characteristics'!$C:$C,0))),"",INDEX('Policy Characteristics'!L:L,MATCH($C1928,'Policy Characteristics'!$C:$C,0)))</f>
        <v>direct-air-capture.html</v>
      </c>
    </row>
    <row r="1929" spans="1:18" s="350" customFormat="1" ht="19.95" customHeight="1">
      <c r="A1929" s="363" t="str">
        <f>IF(ISBLANK(INDEX('Policy Characteristics'!A:A,MATCH($C1929,'Policy Characteristics'!$C:$C,0))),"",INDEX('Policy Characteristics'!A:A,MATCH($C1929,'Policy Characteristics'!$C:$C,0)))</f>
        <v>Research and Development</v>
      </c>
      <c r="B1929" s="375" t="str">
        <f>IF(ISBLANK(INDEX('Policy Characteristics'!B:B,MATCH($C1929,'Policy Characteristics'!$C:$C,0))),"",INDEX('Policy Characteristics'!B:B,MATCH($C1929,'Policy Characteristics'!$C:$C,0)))</f>
        <v>Enhanced Rock Weathering</v>
      </c>
      <c r="C1929" s="350" t="s">
        <v>660</v>
      </c>
      <c r="D1929" s="356"/>
      <c r="E1929" s="356"/>
      <c r="F1929" s="356"/>
      <c r="G1929" s="356"/>
      <c r="H1929" s="241">
        <v>2313</v>
      </c>
      <c r="I1929" s="378" t="s">
        <v>731</v>
      </c>
      <c r="J1929" s="377" t="str">
        <f>IF(ISBLANK(INDEX('Policy Characteristics'!D:D,MATCH($C1929,'Policy Characteristics'!$C:$C,0))),"",INDEX('Policy Characteristics'!D:D,MATCH($C1929,'Policy Characteristics'!$C:$C,0)))</f>
        <v>Carbon Dioxide Removal</v>
      </c>
      <c r="K1929" s="363"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63" t="str">
        <f>IF(ISBLANK(INDEX('Policy Characteristics'!I:I,MATCH($C1929,'Policy Characteristics'!$C:$C,0))),"",INDEX('Policy Characteristics'!I:I,MATCH($C1929,'Policy Characteristics'!$C:$C,0)))</f>
        <v>% of potential achieved</v>
      </c>
      <c r="P1929" s="363"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63" t="str">
        <f>IF(ISBLANK(INDEX('Policy Characteristics'!K:K,MATCH($C1929,'Policy Characteristics'!$C:$C,0))),"",INDEX('Policy Characteristics'!K:K,MATCH($C1929,'Policy Characteristics'!$C:$C,0)))</f>
        <v/>
      </c>
      <c r="R1929" s="363" t="str">
        <f>IF(ISBLANK(INDEX('Policy Characteristics'!L:L,MATCH($C1929,'Policy Characteristics'!$C:$C,0))),"",INDEX('Policy Characteristics'!L:L,MATCH($C1929,'Policy Characteristics'!$C:$C,0)))</f>
        <v/>
      </c>
    </row>
    <row r="1930" spans="1:18" ht="19.95" customHeight="1">
      <c r="A1930" s="363" t="str">
        <f>IF(ISBLANK(INDEX('Policy Characteristics'!A:A,MATCH($C1930,'Policy Characteristics'!$C:$C,0))),"",INDEX('Policy Characteristics'!A:A,MATCH($C1930,'Policy Characteristics'!$C:$C,0)))</f>
        <v>Research and Development</v>
      </c>
      <c r="B1930" s="375" t="str">
        <f>IF(ISBLANK(INDEX('Policy Characteristics'!B:B,MATCH($C1930,'Policy Characteristics'!$C:$C,0))),"",INDEX('Policy Characteristics'!B:B,MATCH($C1930,'Policy Characteristics'!$C:$C,0)))</f>
        <v>Fuel Use Reduction</v>
      </c>
      <c r="C1930" t="s">
        <v>665</v>
      </c>
      <c r="D1930" s="255" t="s">
        <v>779</v>
      </c>
      <c r="E1930" s="255"/>
      <c r="F1930" s="255" t="s">
        <v>1022</v>
      </c>
      <c r="G1930" s="255"/>
      <c r="H1930" s="18">
        <v>114</v>
      </c>
      <c r="I1930" s="376" t="s">
        <v>731</v>
      </c>
      <c r="J1930" s="377" t="str">
        <f>IF(ISBLANK(INDEX('Policy Characteristics'!D:D,MATCH($C1930,'Policy Characteristics'!$C:$C,0))),"",INDEX('Policy Characteristics'!D:D,MATCH($C1930,'Policy Characteristics'!$C:$C,0)))</f>
        <v>R&amp;D Fuel Use Reductions</v>
      </c>
      <c r="K1930" s="363"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63" t="str">
        <f>IF(ISBLANK(INDEX('Policy Characteristics'!I:I,MATCH($C1930,'Policy Characteristics'!$C:$C,0))),"",INDEX('Policy Characteristics'!I:I,MATCH($C1930,'Policy Characteristics'!$C:$C,0)))</f>
        <v>% reduction in fuel use</v>
      </c>
      <c r="P1930" s="363"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63" t="str">
        <f>IF(ISBLANK(INDEX('Policy Characteristics'!K:K,MATCH($C1930,'Policy Characteristics'!$C:$C,0))),"",INDEX('Policy Characteristics'!K:K,MATCH($C1930,'Policy Characteristics'!$C:$C,0)))</f>
        <v>architectural-design.html#rnd</v>
      </c>
      <c r="R1930" s="363" t="str">
        <f>IF(ISBLANK(INDEX('Policy Characteristics'!L:L,MATCH($C1930,'Policy Characteristics'!$C:$C,0))),"",INDEX('Policy Characteristics'!L:L,MATCH($C1930,'Policy Characteristics'!$C:$C,0)))</f>
        <v>research-and-development.html</v>
      </c>
    </row>
    <row r="1931" spans="1:18" ht="19.95" customHeight="1">
      <c r="A1931" s="363" t="str">
        <f>IF(ISBLANK(INDEX('Policy Characteristics'!A:A,MATCH($C1931,'Policy Characteristics'!$C:$C,0))),"",INDEX('Policy Characteristics'!A:A,MATCH($C1931,'Policy Characteristics'!$C:$C,0)))</f>
        <v>Research and Development</v>
      </c>
      <c r="B1931" s="375" t="str">
        <f>IF(ISBLANK(INDEX('Policy Characteristics'!B:B,MATCH($C1931,'Policy Characteristics'!$C:$C,0))),"",INDEX('Policy Characteristics'!B:B,MATCH($C1931,'Policy Characteristics'!$C:$C,0)))</f>
        <v>Fuel Use Reduction</v>
      </c>
      <c r="C1931" s="363" t="str">
        <f t="shared" ref="C1931:C1935" si="75">C$1930</f>
        <v>RnD Building Fuel Use Perc Reduction</v>
      </c>
      <c r="D1931" s="255" t="s">
        <v>783</v>
      </c>
      <c r="E1931" s="255"/>
      <c r="F1931" s="255" t="s">
        <v>1023</v>
      </c>
      <c r="G1931" s="255"/>
      <c r="H1931" s="18">
        <v>115</v>
      </c>
      <c r="I1931" s="376" t="s">
        <v>731</v>
      </c>
      <c r="J1931" s="377" t="str">
        <f>IF(ISBLANK(INDEX('Policy Characteristics'!D:D,MATCH($C1931,'Policy Characteristics'!$C:$C,0))),"",INDEX('Policy Characteristics'!D:D,MATCH($C1931,'Policy Characteristics'!$C:$C,0)))</f>
        <v>R&amp;D Fuel Use Reductions</v>
      </c>
      <c r="K1931" s="363"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63" t="str">
        <f>IF(ISBLANK(INDEX('Policy Characteristics'!I:I,MATCH($C1931,'Policy Characteristics'!$C:$C,0))),"",INDEX('Policy Characteristics'!I:I,MATCH($C1931,'Policy Characteristics'!$C:$C,0)))</f>
        <v>% reduction in fuel use</v>
      </c>
      <c r="P1931" s="363"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63" t="str">
        <f>IF(ISBLANK(INDEX('Policy Characteristics'!K:K,MATCH($C1931,'Policy Characteristics'!$C:$C,0))),"",INDEX('Policy Characteristics'!K:K,MATCH($C1931,'Policy Characteristics'!$C:$C,0)))</f>
        <v>architectural-design.html#rnd</v>
      </c>
      <c r="R1931" s="363" t="str">
        <f>IF(ISBLANK(INDEX('Policy Characteristics'!L:L,MATCH($C1931,'Policy Characteristics'!$C:$C,0))),"",INDEX('Policy Characteristics'!L:L,MATCH($C1931,'Policy Characteristics'!$C:$C,0)))</f>
        <v>research-and-development.html</v>
      </c>
    </row>
    <row r="1932" spans="1:18" ht="19.95" customHeight="1">
      <c r="A1932" s="363" t="str">
        <f>IF(ISBLANK(INDEX('Policy Characteristics'!A:A,MATCH($C1932,'Policy Characteristics'!$C:$C,0))),"",INDEX('Policy Characteristics'!A:A,MATCH($C1932,'Policy Characteristics'!$C:$C,0)))</f>
        <v>Research and Development</v>
      </c>
      <c r="B1932" s="375" t="str">
        <f>IF(ISBLANK(INDEX('Policy Characteristics'!B:B,MATCH($C1932,'Policy Characteristics'!$C:$C,0))),"",INDEX('Policy Characteristics'!B:B,MATCH($C1932,'Policy Characteristics'!$C:$C,0)))</f>
        <v>Fuel Use Reduction</v>
      </c>
      <c r="C1932" s="363" t="str">
        <f t="shared" si="75"/>
        <v>RnD Building Fuel Use Perc Reduction</v>
      </c>
      <c r="D1932" s="255" t="s">
        <v>795</v>
      </c>
      <c r="E1932" s="255"/>
      <c r="F1932" s="255" t="s">
        <v>1024</v>
      </c>
      <c r="G1932" s="255"/>
      <c r="H1932" s="18">
        <v>750</v>
      </c>
      <c r="I1932" s="376" t="s">
        <v>741</v>
      </c>
      <c r="J1932" s="377" t="str">
        <f>IF(ISBLANK(INDEX('Policy Characteristics'!D:D,MATCH($C1932,'Policy Characteristics'!$C:$C,0))),"",INDEX('Policy Characteristics'!D:D,MATCH($C1932,'Policy Characteristics'!$C:$C,0)))</f>
        <v>R&amp;D Fuel Use Reductions</v>
      </c>
      <c r="K1932" s="363"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63" t="str">
        <f>IF(ISBLANK(INDEX('Policy Characteristics'!I:I,MATCH($C1932,'Policy Characteristics'!$C:$C,0))),"",INDEX('Policy Characteristics'!I:I,MATCH($C1932,'Policy Characteristics'!$C:$C,0)))</f>
        <v>% reduction in fuel use</v>
      </c>
      <c r="P1932" s="363"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63" t="str">
        <f>IF(ISBLANK(INDEX('Policy Characteristics'!K:K,MATCH($C1932,'Policy Characteristics'!$C:$C,0))),"",INDEX('Policy Characteristics'!K:K,MATCH($C1932,'Policy Characteristics'!$C:$C,0)))</f>
        <v>architectural-design.html#rnd</v>
      </c>
      <c r="R1932" s="363" t="str">
        <f>IF(ISBLANK(INDEX('Policy Characteristics'!L:L,MATCH($C1932,'Policy Characteristics'!$C:$C,0))),"",INDEX('Policy Characteristics'!L:L,MATCH($C1932,'Policy Characteristics'!$C:$C,0)))</f>
        <v>research-and-development.html</v>
      </c>
    </row>
    <row r="1933" spans="1:18" ht="19.95" customHeight="1">
      <c r="A1933" s="363" t="str">
        <f>IF(ISBLANK(INDEX('Policy Characteristics'!A:A,MATCH($C1933,'Policy Characteristics'!$C:$C,0))),"",INDEX('Policy Characteristics'!A:A,MATCH($C1933,'Policy Characteristics'!$C:$C,0)))</f>
        <v>Research and Development</v>
      </c>
      <c r="B1933" s="375" t="str">
        <f>IF(ISBLANK(INDEX('Policy Characteristics'!B:B,MATCH($C1933,'Policy Characteristics'!$C:$C,0))),"",INDEX('Policy Characteristics'!B:B,MATCH($C1933,'Policy Characteristics'!$C:$C,0)))</f>
        <v>Fuel Use Reduction</v>
      </c>
      <c r="C1933" s="363" t="str">
        <f t="shared" si="75"/>
        <v>RnD Building Fuel Use Perc Reduction</v>
      </c>
      <c r="D1933" s="255" t="s">
        <v>785</v>
      </c>
      <c r="E1933" s="255"/>
      <c r="F1933" s="255" t="s">
        <v>1025</v>
      </c>
      <c r="G1933" s="255"/>
      <c r="H1933" s="18">
        <v>117</v>
      </c>
      <c r="I1933" s="376" t="s">
        <v>731</v>
      </c>
      <c r="J1933" s="377" t="str">
        <f>IF(ISBLANK(INDEX('Policy Characteristics'!D:D,MATCH($C1933,'Policy Characteristics'!$C:$C,0))),"",INDEX('Policy Characteristics'!D:D,MATCH($C1933,'Policy Characteristics'!$C:$C,0)))</f>
        <v>R&amp;D Fuel Use Reductions</v>
      </c>
      <c r="K1933" s="363"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63" t="str">
        <f>IF(ISBLANK(INDEX('Policy Characteristics'!I:I,MATCH($C1933,'Policy Characteristics'!$C:$C,0))),"",INDEX('Policy Characteristics'!I:I,MATCH($C1933,'Policy Characteristics'!$C:$C,0)))</f>
        <v>% reduction in fuel use</v>
      </c>
      <c r="P1933" s="363"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63" t="str">
        <f>IF(ISBLANK(INDEX('Policy Characteristics'!K:K,MATCH($C1933,'Policy Characteristics'!$C:$C,0))),"",INDEX('Policy Characteristics'!K:K,MATCH($C1933,'Policy Characteristics'!$C:$C,0)))</f>
        <v>architectural-design.html#rnd</v>
      </c>
      <c r="R1933" s="363" t="str">
        <f>IF(ISBLANK(INDEX('Policy Characteristics'!L:L,MATCH($C1933,'Policy Characteristics'!$C:$C,0))),"",INDEX('Policy Characteristics'!L:L,MATCH($C1933,'Policy Characteristics'!$C:$C,0)))</f>
        <v>research-and-development.html</v>
      </c>
    </row>
    <row r="1934" spans="1:18" ht="19.95" customHeight="1">
      <c r="A1934" s="363" t="str">
        <f>IF(ISBLANK(INDEX('Policy Characteristics'!A:A,MATCH($C1934,'Policy Characteristics'!$C:$C,0))),"",INDEX('Policy Characteristics'!A:A,MATCH($C1934,'Policy Characteristics'!$C:$C,0)))</f>
        <v>Research and Development</v>
      </c>
      <c r="B1934" s="375" t="str">
        <f>IF(ISBLANK(INDEX('Policy Characteristics'!B:B,MATCH($C1934,'Policy Characteristics'!$C:$C,0))),"",INDEX('Policy Characteristics'!B:B,MATCH($C1934,'Policy Characteristics'!$C:$C,0)))</f>
        <v>Fuel Use Reduction</v>
      </c>
      <c r="C1934" s="363" t="str">
        <f t="shared" si="75"/>
        <v>RnD Building Fuel Use Perc Reduction</v>
      </c>
      <c r="D1934" s="255" t="s">
        <v>787</v>
      </c>
      <c r="E1934" s="255"/>
      <c r="F1934" s="255" t="s">
        <v>1026</v>
      </c>
      <c r="G1934" s="255"/>
      <c r="H1934" s="18">
        <v>118</v>
      </c>
      <c r="I1934" s="376" t="s">
        <v>731</v>
      </c>
      <c r="J1934" s="377" t="str">
        <f>IF(ISBLANK(INDEX('Policy Characteristics'!D:D,MATCH($C1934,'Policy Characteristics'!$C:$C,0))),"",INDEX('Policy Characteristics'!D:D,MATCH($C1934,'Policy Characteristics'!$C:$C,0)))</f>
        <v>R&amp;D Fuel Use Reductions</v>
      </c>
      <c r="K1934" s="363"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63" t="str">
        <f>IF(ISBLANK(INDEX('Policy Characteristics'!I:I,MATCH($C1934,'Policy Characteristics'!$C:$C,0))),"",INDEX('Policy Characteristics'!I:I,MATCH($C1934,'Policy Characteristics'!$C:$C,0)))</f>
        <v>% reduction in fuel use</v>
      </c>
      <c r="P1934" s="363"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63" t="str">
        <f>IF(ISBLANK(INDEX('Policy Characteristics'!K:K,MATCH($C1934,'Policy Characteristics'!$C:$C,0))),"",INDEX('Policy Characteristics'!K:K,MATCH($C1934,'Policy Characteristics'!$C:$C,0)))</f>
        <v>architectural-design.html#rnd</v>
      </c>
      <c r="R1934" s="363" t="str">
        <f>IF(ISBLANK(INDEX('Policy Characteristics'!L:L,MATCH($C1934,'Policy Characteristics'!$C:$C,0))),"",INDEX('Policy Characteristics'!L:L,MATCH($C1934,'Policy Characteristics'!$C:$C,0)))</f>
        <v>research-and-development.html</v>
      </c>
    </row>
    <row r="1935" spans="1:18" ht="19.95" customHeight="1">
      <c r="A1935" s="363" t="str">
        <f>IF(ISBLANK(INDEX('Policy Characteristics'!A:A,MATCH($C1935,'Policy Characteristics'!$C:$C,0))),"",INDEX('Policy Characteristics'!A:A,MATCH($C1935,'Policy Characteristics'!$C:$C,0)))</f>
        <v>Research and Development</v>
      </c>
      <c r="B1935" s="375" t="str">
        <f>IF(ISBLANK(INDEX('Policy Characteristics'!B:B,MATCH($C1935,'Policy Characteristics'!$C:$C,0))),"",INDEX('Policy Characteristics'!B:B,MATCH($C1935,'Policy Characteristics'!$C:$C,0)))</f>
        <v>Fuel Use Reduction</v>
      </c>
      <c r="C1935" s="363" t="str">
        <f t="shared" si="75"/>
        <v>RnD Building Fuel Use Perc Reduction</v>
      </c>
      <c r="D1935" s="255" t="s">
        <v>789</v>
      </c>
      <c r="E1935" s="255"/>
      <c r="F1935" s="255" t="s">
        <v>1027</v>
      </c>
      <c r="G1935" s="255"/>
      <c r="H1935" s="18">
        <v>119</v>
      </c>
      <c r="I1935" s="376" t="s">
        <v>731</v>
      </c>
      <c r="J1935" s="377" t="str">
        <f>IF(ISBLANK(INDEX('Policy Characteristics'!D:D,MATCH($C1935,'Policy Characteristics'!$C:$C,0))),"",INDEX('Policy Characteristics'!D:D,MATCH($C1935,'Policy Characteristics'!$C:$C,0)))</f>
        <v>R&amp;D Fuel Use Reductions</v>
      </c>
      <c r="K1935" s="363"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63" t="str">
        <f>IF(ISBLANK(INDEX('Policy Characteristics'!I:I,MATCH($C1935,'Policy Characteristics'!$C:$C,0))),"",INDEX('Policy Characteristics'!I:I,MATCH($C1935,'Policy Characteristics'!$C:$C,0)))</f>
        <v>% reduction in fuel use</v>
      </c>
      <c r="P1935" s="363"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63" t="str">
        <f>IF(ISBLANK(INDEX('Policy Characteristics'!K:K,MATCH($C1935,'Policy Characteristics'!$C:$C,0))),"",INDEX('Policy Characteristics'!K:K,MATCH($C1935,'Policy Characteristics'!$C:$C,0)))</f>
        <v>architectural-design.html#rnd</v>
      </c>
      <c r="R1935" s="363" t="str">
        <f>IF(ISBLANK(INDEX('Policy Characteristics'!L:L,MATCH($C1935,'Policy Characteristics'!$C:$C,0))),"",INDEX('Policy Characteristics'!L:L,MATCH($C1935,'Policy Characteristics'!$C:$C,0)))</f>
        <v>research-and-development.html</v>
      </c>
    </row>
    <row r="1936" spans="1:18" ht="19.95" customHeight="1">
      <c r="A1936" s="363" t="str">
        <f>IF(ISBLANK(INDEX('Policy Characteristics'!A:A,MATCH($C1936,'Policy Characteristics'!$C:$C,0))),"",INDEX('Policy Characteristics'!A:A,MATCH($C1936,'Policy Characteristics'!$C:$C,0)))</f>
        <v>Research and Development</v>
      </c>
      <c r="B1936" s="375" t="str">
        <f>IF(ISBLANK(INDEX('Policy Characteristics'!B:B,MATCH($C1936,'Policy Characteristics'!$C:$C,0))),"",INDEX('Policy Characteristics'!B:B,MATCH($C1936,'Policy Characteristics'!$C:$C,0)))</f>
        <v>Fuel Use Reduction</v>
      </c>
      <c r="C1936" t="s">
        <v>670</v>
      </c>
      <c r="D1936" s="255"/>
      <c r="E1936" s="255"/>
      <c r="F1936" s="255" t="s">
        <v>380</v>
      </c>
      <c r="G1936" s="255"/>
      <c r="H1936" s="18">
        <v>120</v>
      </c>
      <c r="I1936" s="376" t="s">
        <v>731</v>
      </c>
      <c r="J1936" s="377" t="str">
        <f>IF(ISBLANK(INDEX('Policy Characteristics'!D:D,MATCH($C1936,'Policy Characteristics'!$C:$C,0))),"",INDEX('Policy Characteristics'!D:D,MATCH($C1936,'Policy Characteristics'!$C:$C,0)))</f>
        <v>R&amp;D Fuel Use Reductions</v>
      </c>
      <c r="K1936" s="363"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63" t="str">
        <f>IF(ISBLANK(INDEX('Policy Characteristics'!I:I,MATCH($C1936,'Policy Characteristics'!$C:$C,0))),"",INDEX('Policy Characteristics'!I:I,MATCH($C1936,'Policy Characteristics'!$C:$C,0)))</f>
        <v>% reduction in fuel use</v>
      </c>
      <c r="P1936" s="363"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63" t="str">
        <f>IF(ISBLANK(INDEX('Policy Characteristics'!K:K,MATCH($C1936,'Policy Characteristics'!$C:$C,0))),"",INDEX('Policy Characteristics'!K:K,MATCH($C1936,'Policy Characteristics'!$C:$C,0)))</f>
        <v>architectural-design.html#rnd</v>
      </c>
      <c r="R1936" s="363" t="str">
        <f>IF(ISBLANK(INDEX('Policy Characteristics'!L:L,MATCH($C1936,'Policy Characteristics'!$C:$C,0))),"",INDEX('Policy Characteristics'!L:L,MATCH($C1936,'Policy Characteristics'!$C:$C,0)))</f>
        <v>research-and-development.html</v>
      </c>
    </row>
    <row r="1937" spans="1:18" ht="19.95" customHeight="1">
      <c r="A1937" s="363" t="str">
        <f>IF(ISBLANK(INDEX('Policy Characteristics'!A:A,MATCH($C1937,'Policy Characteristics'!$C:$C,0))),"",INDEX('Policy Characteristics'!A:A,MATCH($C1937,'Policy Characteristics'!$C:$C,0)))</f>
        <v>Research and Development</v>
      </c>
      <c r="B1937" s="375" t="str">
        <f>IF(ISBLANK(INDEX('Policy Characteristics'!B:B,MATCH($C1937,'Policy Characteristics'!$C:$C,0))),"",INDEX('Policy Characteristics'!B:B,MATCH($C1937,'Policy Characteristics'!$C:$C,0)))</f>
        <v>Fuel Use Reduction</v>
      </c>
      <c r="C1937" t="s">
        <v>672</v>
      </c>
      <c r="D1937" s="255" t="s">
        <v>797</v>
      </c>
      <c r="E1937" s="255"/>
      <c r="F1937" s="255" t="s">
        <v>1028</v>
      </c>
      <c r="G1937" s="255"/>
      <c r="H1937" s="18">
        <v>121</v>
      </c>
      <c r="I1937" s="376" t="s">
        <v>731</v>
      </c>
      <c r="J1937" s="377" t="str">
        <f>IF(ISBLANK(INDEX('Policy Characteristics'!D:D,MATCH($C1937,'Policy Characteristics'!$C:$C,0))),"",INDEX('Policy Characteristics'!D:D,MATCH($C1937,'Policy Characteristics'!$C:$C,0)))</f>
        <v>R&amp;D Fuel Use Reductions</v>
      </c>
      <c r="K1937" s="363"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63" t="str">
        <f>IF(ISBLANK(INDEX('Policy Characteristics'!I:I,MATCH($C1937,'Policy Characteristics'!$C:$C,0))),"",INDEX('Policy Characteristics'!I:I,MATCH($C1937,'Policy Characteristics'!$C:$C,0)))</f>
        <v>% reduction in fuel use</v>
      </c>
      <c r="P1937" s="363"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63" t="str">
        <f>IF(ISBLANK(INDEX('Policy Characteristics'!K:K,MATCH($C1937,'Policy Characteristics'!$C:$C,0))),"",INDEX('Policy Characteristics'!K:K,MATCH($C1937,'Policy Characteristics'!$C:$C,0)))</f>
        <v>architectural-design.html#rnd</v>
      </c>
      <c r="R1937" s="363" t="str">
        <f>IF(ISBLANK(INDEX('Policy Characteristics'!L:L,MATCH($C1937,'Policy Characteristics'!$C:$C,0))),"",INDEX('Policy Characteristics'!L:L,MATCH($C1937,'Policy Characteristics'!$C:$C,0)))</f>
        <v>research-and-development.html</v>
      </c>
    </row>
    <row r="1938" spans="1:18" ht="19.95" customHeight="1">
      <c r="A1938" s="363" t="str">
        <f>IF(ISBLANK(INDEX('Policy Characteristics'!A:A,MATCH($C1938,'Policy Characteristics'!$C:$C,0))),"",INDEX('Policy Characteristics'!A:A,MATCH($C1938,'Policy Characteristics'!$C:$C,0)))</f>
        <v>Research and Development</v>
      </c>
      <c r="B1938" s="375" t="str">
        <f>IF(ISBLANK(INDEX('Policy Characteristics'!B:B,MATCH($C1938,'Policy Characteristics'!$C:$C,0))),"",INDEX('Policy Characteristics'!B:B,MATCH($C1938,'Policy Characteristics'!$C:$C,0)))</f>
        <v>Fuel Use Reduction</v>
      </c>
      <c r="C1938" s="363" t="str">
        <f t="shared" ref="C1938:C1945" si="76">C$1937</f>
        <v>RnD Electricity Fuel Use Perc Reduction</v>
      </c>
      <c r="D1938" s="356" t="s">
        <v>799</v>
      </c>
      <c r="E1938" s="255"/>
      <c r="F1938" s="356" t="s">
        <v>1029</v>
      </c>
      <c r="G1938" s="255"/>
      <c r="H1938" s="18">
        <v>122</v>
      </c>
      <c r="I1938" s="376" t="s">
        <v>731</v>
      </c>
      <c r="J1938" s="377" t="str">
        <f>IF(ISBLANK(INDEX('Policy Characteristics'!D:D,MATCH($C1938,'Policy Characteristics'!$C:$C,0))),"",INDEX('Policy Characteristics'!D:D,MATCH($C1938,'Policy Characteristics'!$C:$C,0)))</f>
        <v>R&amp;D Fuel Use Reductions</v>
      </c>
      <c r="K1938" s="363"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63" t="str">
        <f>IF(ISBLANK(INDEX('Policy Characteristics'!I:I,MATCH($C1938,'Policy Characteristics'!$C:$C,0))),"",INDEX('Policy Characteristics'!I:I,MATCH($C1938,'Policy Characteristics'!$C:$C,0)))</f>
        <v>% reduction in fuel use</v>
      </c>
      <c r="P1938" s="363"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63" t="str">
        <f>IF(ISBLANK(INDEX('Policy Characteristics'!K:K,MATCH($C1938,'Policy Characteristics'!$C:$C,0))),"",INDEX('Policy Characteristics'!K:K,MATCH($C1938,'Policy Characteristics'!$C:$C,0)))</f>
        <v>architectural-design.html#rnd</v>
      </c>
      <c r="R1938" s="363" t="str">
        <f>IF(ISBLANK(INDEX('Policy Characteristics'!L:L,MATCH($C1938,'Policy Characteristics'!$C:$C,0))),"",INDEX('Policy Characteristics'!L:L,MATCH($C1938,'Policy Characteristics'!$C:$C,0)))</f>
        <v>research-and-development.html</v>
      </c>
    </row>
    <row r="1939" spans="1:18" ht="19.95" customHeight="1">
      <c r="A1939" s="363" t="str">
        <f>IF(ISBLANK(INDEX('Policy Characteristics'!A:A,MATCH($C1939,'Policy Characteristics'!$C:$C,0))),"",INDEX('Policy Characteristics'!A:A,MATCH($C1939,'Policy Characteristics'!$C:$C,0)))</f>
        <v>Research and Development</v>
      </c>
      <c r="B1939" s="375" t="str">
        <f>IF(ISBLANK(INDEX('Policy Characteristics'!B:B,MATCH($C1939,'Policy Characteristics'!$C:$C,0))),"",INDEX('Policy Characteristics'!B:B,MATCH($C1939,'Policy Characteristics'!$C:$C,0)))</f>
        <v>Fuel Use Reduction</v>
      </c>
      <c r="C1939" s="363" t="str">
        <f t="shared" si="76"/>
        <v>RnD Electricity Fuel Use Perc Reduction</v>
      </c>
      <c r="D1939" s="356" t="s">
        <v>801</v>
      </c>
      <c r="E1939" s="255"/>
      <c r="F1939" s="356" t="s">
        <v>1030</v>
      </c>
      <c r="G1939" s="255"/>
      <c r="H1939" s="18">
        <v>123</v>
      </c>
      <c r="I1939" s="376" t="s">
        <v>731</v>
      </c>
      <c r="J1939" s="377" t="str">
        <f>IF(ISBLANK(INDEX('Policy Characteristics'!D:D,MATCH($C1939,'Policy Characteristics'!$C:$C,0))),"",INDEX('Policy Characteristics'!D:D,MATCH($C1939,'Policy Characteristics'!$C:$C,0)))</f>
        <v>R&amp;D Fuel Use Reductions</v>
      </c>
      <c r="K1939" s="363"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63" t="str">
        <f>IF(ISBLANK(INDEX('Policy Characteristics'!I:I,MATCH($C1939,'Policy Characteristics'!$C:$C,0))),"",INDEX('Policy Characteristics'!I:I,MATCH($C1939,'Policy Characteristics'!$C:$C,0)))</f>
        <v>% reduction in fuel use</v>
      </c>
      <c r="P1939" s="363"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63" t="str">
        <f>IF(ISBLANK(INDEX('Policy Characteristics'!K:K,MATCH($C1939,'Policy Characteristics'!$C:$C,0))),"",INDEX('Policy Characteristics'!K:K,MATCH($C1939,'Policy Characteristics'!$C:$C,0)))</f>
        <v>architectural-design.html#rnd</v>
      </c>
      <c r="R1939" s="363" t="str">
        <f>IF(ISBLANK(INDEX('Policy Characteristics'!L:L,MATCH($C1939,'Policy Characteristics'!$C:$C,0))),"",INDEX('Policy Characteristics'!L:L,MATCH($C1939,'Policy Characteristics'!$C:$C,0)))</f>
        <v>research-and-development.html</v>
      </c>
    </row>
    <row r="1940" spans="1:18" ht="19.95" customHeight="1">
      <c r="A1940" s="363" t="str">
        <f>IF(ISBLANK(INDEX('Policy Characteristics'!A:A,MATCH($C1940,'Policy Characteristics'!$C:$C,0))),"",INDEX('Policy Characteristics'!A:A,MATCH($C1940,'Policy Characteristics'!$C:$C,0)))</f>
        <v>Research and Development</v>
      </c>
      <c r="B1940" s="375" t="str">
        <f>IF(ISBLANK(INDEX('Policy Characteristics'!B:B,MATCH($C1940,'Policy Characteristics'!$C:$C,0))),"",INDEX('Policy Characteristics'!B:B,MATCH($C1940,'Policy Characteristics'!$C:$C,0)))</f>
        <v>Fuel Use Reduction</v>
      </c>
      <c r="C1940" s="363" t="str">
        <f t="shared" si="76"/>
        <v>RnD Electricity Fuel Use Perc Reduction</v>
      </c>
      <c r="D1940" s="356" t="s">
        <v>803</v>
      </c>
      <c r="E1940" s="255"/>
      <c r="F1940" s="356" t="s">
        <v>1031</v>
      </c>
      <c r="G1940" s="255"/>
      <c r="H1940" s="18">
        <v>751</v>
      </c>
      <c r="I1940" s="376" t="s">
        <v>741</v>
      </c>
      <c r="J1940" s="377" t="str">
        <f>IF(ISBLANK(INDEX('Policy Characteristics'!D:D,MATCH($C1940,'Policy Characteristics'!$C:$C,0))),"",INDEX('Policy Characteristics'!D:D,MATCH($C1940,'Policy Characteristics'!$C:$C,0)))</f>
        <v>R&amp;D Fuel Use Reductions</v>
      </c>
      <c r="K1940" s="363"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63" t="str">
        <f>IF(ISBLANK(INDEX('Policy Characteristics'!I:I,MATCH($C1940,'Policy Characteristics'!$C:$C,0))),"",INDEX('Policy Characteristics'!I:I,MATCH($C1940,'Policy Characteristics'!$C:$C,0)))</f>
        <v>% reduction in fuel use</v>
      </c>
      <c r="P1940" s="363"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63" t="str">
        <f>IF(ISBLANK(INDEX('Policy Characteristics'!K:K,MATCH($C1940,'Policy Characteristics'!$C:$C,0))),"",INDEX('Policy Characteristics'!K:K,MATCH($C1940,'Policy Characteristics'!$C:$C,0)))</f>
        <v>architectural-design.html#rnd</v>
      </c>
      <c r="R1940" s="363" t="str">
        <f>IF(ISBLANK(INDEX('Policy Characteristics'!L:L,MATCH($C1940,'Policy Characteristics'!$C:$C,0))),"",INDEX('Policy Characteristics'!L:L,MATCH($C1940,'Policy Characteristics'!$C:$C,0)))</f>
        <v>research-and-development.html</v>
      </c>
    </row>
    <row r="1941" spans="1:18" ht="19.95" customHeight="1">
      <c r="A1941" s="363" t="str">
        <f>IF(ISBLANK(INDEX('Policy Characteristics'!A:A,MATCH($C1941,'Policy Characteristics'!$C:$C,0))),"",INDEX('Policy Characteristics'!A:A,MATCH($C1941,'Policy Characteristics'!$C:$C,0)))</f>
        <v>Research and Development</v>
      </c>
      <c r="B1941" s="375" t="str">
        <f>IF(ISBLANK(INDEX('Policy Characteristics'!B:B,MATCH($C1941,'Policy Characteristics'!$C:$C,0))),"",INDEX('Policy Characteristics'!B:B,MATCH($C1941,'Policy Characteristics'!$C:$C,0)))</f>
        <v>Fuel Use Reduction</v>
      </c>
      <c r="C1941" s="363" t="str">
        <f t="shared" si="76"/>
        <v>RnD Electricity Fuel Use Perc Reduction</v>
      </c>
      <c r="D1941" s="356" t="s">
        <v>805</v>
      </c>
      <c r="E1941" s="255"/>
      <c r="F1941" s="356" t="s">
        <v>1032</v>
      </c>
      <c r="G1941" s="255"/>
      <c r="H1941" s="18">
        <v>752</v>
      </c>
      <c r="I1941" s="376" t="s">
        <v>741</v>
      </c>
      <c r="J1941" s="377" t="str">
        <f>IF(ISBLANK(INDEX('Policy Characteristics'!D:D,MATCH($C1941,'Policy Characteristics'!$C:$C,0))),"",INDEX('Policy Characteristics'!D:D,MATCH($C1941,'Policy Characteristics'!$C:$C,0)))</f>
        <v>R&amp;D Fuel Use Reductions</v>
      </c>
      <c r="K1941" s="363"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63" t="str">
        <f>IF(ISBLANK(INDEX('Policy Characteristics'!I:I,MATCH($C1941,'Policy Characteristics'!$C:$C,0))),"",INDEX('Policy Characteristics'!I:I,MATCH($C1941,'Policy Characteristics'!$C:$C,0)))</f>
        <v>% reduction in fuel use</v>
      </c>
      <c r="P1941" s="363"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63" t="str">
        <f>IF(ISBLANK(INDEX('Policy Characteristics'!K:K,MATCH($C1941,'Policy Characteristics'!$C:$C,0))),"",INDEX('Policy Characteristics'!K:K,MATCH($C1941,'Policy Characteristics'!$C:$C,0)))</f>
        <v>architectural-design.html#rnd</v>
      </c>
      <c r="R1941" s="363" t="str">
        <f>IF(ISBLANK(INDEX('Policy Characteristics'!L:L,MATCH($C1941,'Policy Characteristics'!$C:$C,0))),"",INDEX('Policy Characteristics'!L:L,MATCH($C1941,'Policy Characteristics'!$C:$C,0)))</f>
        <v>research-and-development.html</v>
      </c>
    </row>
    <row r="1942" spans="1:18" ht="19.95" customHeight="1">
      <c r="A1942" s="363" t="str">
        <f>IF(ISBLANK(INDEX('Policy Characteristics'!A:A,MATCH($C1942,'Policy Characteristics'!$C:$C,0))),"",INDEX('Policy Characteristics'!A:A,MATCH($C1942,'Policy Characteristics'!$C:$C,0)))</f>
        <v>Research and Development</v>
      </c>
      <c r="B1942" s="375" t="str">
        <f>IF(ISBLANK(INDEX('Policy Characteristics'!B:B,MATCH($C1942,'Policy Characteristics'!$C:$C,0))),"",INDEX('Policy Characteristics'!B:B,MATCH($C1942,'Policy Characteristics'!$C:$C,0)))</f>
        <v>Fuel Use Reduction</v>
      </c>
      <c r="C1942" s="363" t="str">
        <f t="shared" si="76"/>
        <v>RnD Electricity Fuel Use Perc Reduction</v>
      </c>
      <c r="D1942" s="356" t="s">
        <v>807</v>
      </c>
      <c r="E1942" s="255"/>
      <c r="F1942" s="356" t="s">
        <v>1033</v>
      </c>
      <c r="G1942" s="255"/>
      <c r="H1942" s="18">
        <v>753</v>
      </c>
      <c r="I1942" s="376" t="s">
        <v>741</v>
      </c>
      <c r="J1942" s="377" t="str">
        <f>IF(ISBLANK(INDEX('Policy Characteristics'!D:D,MATCH($C1942,'Policy Characteristics'!$C:$C,0))),"",INDEX('Policy Characteristics'!D:D,MATCH($C1942,'Policy Characteristics'!$C:$C,0)))</f>
        <v>R&amp;D Fuel Use Reductions</v>
      </c>
      <c r="K1942" s="363"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63" t="str">
        <f>IF(ISBLANK(INDEX('Policy Characteristics'!I:I,MATCH($C1942,'Policy Characteristics'!$C:$C,0))),"",INDEX('Policy Characteristics'!I:I,MATCH($C1942,'Policy Characteristics'!$C:$C,0)))</f>
        <v>% reduction in fuel use</v>
      </c>
      <c r="P1942" s="363"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63" t="str">
        <f>IF(ISBLANK(INDEX('Policy Characteristics'!K:K,MATCH($C1942,'Policy Characteristics'!$C:$C,0))),"",INDEX('Policy Characteristics'!K:K,MATCH($C1942,'Policy Characteristics'!$C:$C,0)))</f>
        <v>architectural-design.html#rnd</v>
      </c>
      <c r="R1942" s="363" t="str">
        <f>IF(ISBLANK(INDEX('Policy Characteristics'!L:L,MATCH($C1942,'Policy Characteristics'!$C:$C,0))),"",INDEX('Policy Characteristics'!L:L,MATCH($C1942,'Policy Characteristics'!$C:$C,0)))</f>
        <v>research-and-development.html</v>
      </c>
    </row>
    <row r="1943" spans="1:18" ht="19.95" customHeight="1">
      <c r="A1943" s="363" t="str">
        <f>IF(ISBLANK(INDEX('Policy Characteristics'!A:A,MATCH($C1943,'Policy Characteristics'!$C:$C,0))),"",INDEX('Policy Characteristics'!A:A,MATCH($C1943,'Policy Characteristics'!$C:$C,0)))</f>
        <v>Research and Development</v>
      </c>
      <c r="B1943" s="375" t="str">
        <f>IF(ISBLANK(INDEX('Policy Characteristics'!B:B,MATCH($C1943,'Policy Characteristics'!$C:$C,0))),"",INDEX('Policy Characteristics'!B:B,MATCH($C1943,'Policy Characteristics'!$C:$C,0)))</f>
        <v>Fuel Use Reduction</v>
      </c>
      <c r="C1943" s="363" t="str">
        <f t="shared" si="76"/>
        <v>RnD Electricity Fuel Use Perc Reduction</v>
      </c>
      <c r="D1943" s="356" t="s">
        <v>809</v>
      </c>
      <c r="E1943" s="255"/>
      <c r="F1943" s="356" t="s">
        <v>1034</v>
      </c>
      <c r="G1943" s="255"/>
      <c r="H1943" s="18">
        <v>754</v>
      </c>
      <c r="I1943" s="376" t="s">
        <v>741</v>
      </c>
      <c r="J1943" s="377" t="str">
        <f>IF(ISBLANK(INDEX('Policy Characteristics'!D:D,MATCH($C1943,'Policy Characteristics'!$C:$C,0))),"",INDEX('Policy Characteristics'!D:D,MATCH($C1943,'Policy Characteristics'!$C:$C,0)))</f>
        <v>R&amp;D Fuel Use Reductions</v>
      </c>
      <c r="K1943" s="363"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63" t="str">
        <f>IF(ISBLANK(INDEX('Policy Characteristics'!I:I,MATCH($C1943,'Policy Characteristics'!$C:$C,0))),"",INDEX('Policy Characteristics'!I:I,MATCH($C1943,'Policy Characteristics'!$C:$C,0)))</f>
        <v>% reduction in fuel use</v>
      </c>
      <c r="P1943" s="363"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63" t="str">
        <f>IF(ISBLANK(INDEX('Policy Characteristics'!K:K,MATCH($C1943,'Policy Characteristics'!$C:$C,0))),"",INDEX('Policy Characteristics'!K:K,MATCH($C1943,'Policy Characteristics'!$C:$C,0)))</f>
        <v>architectural-design.html#rnd</v>
      </c>
      <c r="R1943" s="363" t="str">
        <f>IF(ISBLANK(INDEX('Policy Characteristics'!L:L,MATCH($C1943,'Policy Characteristics'!$C:$C,0))),"",INDEX('Policy Characteristics'!L:L,MATCH($C1943,'Policy Characteristics'!$C:$C,0)))</f>
        <v>research-and-development.html</v>
      </c>
    </row>
    <row r="1944" spans="1:18" ht="19.95" customHeight="1">
      <c r="A1944" s="363" t="str">
        <f>IF(ISBLANK(INDEX('Policy Characteristics'!A:A,MATCH($C1944,'Policy Characteristics'!$C:$C,0))),"",INDEX('Policy Characteristics'!A:A,MATCH($C1944,'Policy Characteristics'!$C:$C,0)))</f>
        <v>Research and Development</v>
      </c>
      <c r="B1944" s="375" t="str">
        <f>IF(ISBLANK(INDEX('Policy Characteristics'!B:B,MATCH($C1944,'Policy Characteristics'!$C:$C,0))),"",INDEX('Policy Characteristics'!B:B,MATCH($C1944,'Policy Characteristics'!$C:$C,0)))</f>
        <v>Fuel Use Reduction</v>
      </c>
      <c r="C1944" s="363" t="str">
        <f t="shared" si="76"/>
        <v>RnD Electricity Fuel Use Perc Reduction</v>
      </c>
      <c r="D1944" s="356" t="s">
        <v>811</v>
      </c>
      <c r="E1944" s="255"/>
      <c r="F1944" s="356" t="s">
        <v>1035</v>
      </c>
      <c r="G1944" s="255"/>
      <c r="H1944" s="18">
        <v>124</v>
      </c>
      <c r="I1944" s="376" t="s">
        <v>741</v>
      </c>
      <c r="J1944" s="377" t="str">
        <f>IF(ISBLANK(INDEX('Policy Characteristics'!D:D,MATCH($C1944,'Policy Characteristics'!$C:$C,0))),"",INDEX('Policy Characteristics'!D:D,MATCH($C1944,'Policy Characteristics'!$C:$C,0)))</f>
        <v>R&amp;D Fuel Use Reductions</v>
      </c>
      <c r="K1944" s="363"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63" t="str">
        <f>IF(ISBLANK(INDEX('Policy Characteristics'!I:I,MATCH($C1944,'Policy Characteristics'!$C:$C,0))),"",INDEX('Policy Characteristics'!I:I,MATCH($C1944,'Policy Characteristics'!$C:$C,0)))</f>
        <v>% reduction in fuel use</v>
      </c>
      <c r="P1944" s="363"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63" t="str">
        <f>IF(ISBLANK(INDEX('Policy Characteristics'!K:K,MATCH($C1944,'Policy Characteristics'!$C:$C,0))),"",INDEX('Policy Characteristics'!K:K,MATCH($C1944,'Policy Characteristics'!$C:$C,0)))</f>
        <v>architectural-design.html#rnd</v>
      </c>
      <c r="R1944" s="363" t="str">
        <f>IF(ISBLANK(INDEX('Policy Characteristics'!L:L,MATCH($C1944,'Policy Characteristics'!$C:$C,0))),"",INDEX('Policy Characteristics'!L:L,MATCH($C1944,'Policy Characteristics'!$C:$C,0)))</f>
        <v>research-and-development.html</v>
      </c>
    </row>
    <row r="1945" spans="1:18" ht="19.95" customHeight="1">
      <c r="A1945" s="363" t="str">
        <f>IF(ISBLANK(INDEX('Policy Characteristics'!A:A,MATCH($C1945,'Policy Characteristics'!$C:$C,0))),"",INDEX('Policy Characteristics'!A:A,MATCH($C1945,'Policy Characteristics'!$C:$C,0)))</f>
        <v>Research and Development</v>
      </c>
      <c r="B1945" s="375" t="str">
        <f>IF(ISBLANK(INDEX('Policy Characteristics'!B:B,MATCH($C1945,'Policy Characteristics'!$C:$C,0))),"",INDEX('Policy Characteristics'!B:B,MATCH($C1945,'Policy Characteristics'!$C:$C,0)))</f>
        <v>Fuel Use Reduction</v>
      </c>
      <c r="C1945" s="363" t="str">
        <f t="shared" si="76"/>
        <v>RnD Electricity Fuel Use Perc Reduction</v>
      </c>
      <c r="D1945" s="356" t="s">
        <v>813</v>
      </c>
      <c r="E1945" s="255"/>
      <c r="F1945" s="356" t="s">
        <v>1036</v>
      </c>
      <c r="G1945" s="255"/>
      <c r="H1945" s="18">
        <v>193</v>
      </c>
      <c r="I1945" s="376" t="s">
        <v>731</v>
      </c>
      <c r="J1945" s="377" t="str">
        <f>IF(ISBLANK(INDEX('Policy Characteristics'!D:D,MATCH($C1945,'Policy Characteristics'!$C:$C,0))),"",INDEX('Policy Characteristics'!D:D,MATCH($C1945,'Policy Characteristics'!$C:$C,0)))</f>
        <v>R&amp;D Fuel Use Reductions</v>
      </c>
      <c r="K1945" s="363"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63" t="str">
        <f>IF(ISBLANK(INDEX('Policy Characteristics'!I:I,MATCH($C1945,'Policy Characteristics'!$C:$C,0))),"",INDEX('Policy Characteristics'!I:I,MATCH($C1945,'Policy Characteristics'!$C:$C,0)))</f>
        <v>% reduction in fuel use</v>
      </c>
      <c r="P1945" s="363"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63" t="str">
        <f>IF(ISBLANK(INDEX('Policy Characteristics'!K:K,MATCH($C1945,'Policy Characteristics'!$C:$C,0))),"",INDEX('Policy Characteristics'!K:K,MATCH($C1945,'Policy Characteristics'!$C:$C,0)))</f>
        <v>architectural-design.html#rnd</v>
      </c>
      <c r="R1945" s="363" t="str">
        <f>IF(ISBLANK(INDEX('Policy Characteristics'!L:L,MATCH($C1945,'Policy Characteristics'!$C:$C,0))),"",INDEX('Policy Characteristics'!L:L,MATCH($C1945,'Policy Characteristics'!$C:$C,0)))</f>
        <v>research-and-development.html</v>
      </c>
    </row>
    <row r="1946" spans="1:18" ht="19.95" customHeight="1">
      <c r="A1946" s="363" t="str">
        <f>IF(ISBLANK(INDEX('Policy Characteristics'!A:A,MATCH($C1946,'Policy Characteristics'!$C:$C,0))),"",INDEX('Policy Characteristics'!A:A,MATCH($C1946,'Policy Characteristics'!$C:$C,0)))</f>
        <v>Research and Development</v>
      </c>
      <c r="B1946" s="375" t="str">
        <f>IF(ISBLANK(INDEX('Policy Characteristics'!B:B,MATCH($C1946,'Policy Characteristics'!$C:$C,0))),"",INDEX('Policy Characteristics'!B:B,MATCH($C1946,'Policy Characteristics'!$C:$C,0)))</f>
        <v>Fuel Use Reduction</v>
      </c>
      <c r="C1946" s="363" t="str">
        <f t="shared" ref="C1946:C1960" si="77">C$1937</f>
        <v>RnD Electricity Fuel Use Perc Reduction</v>
      </c>
      <c r="D1946" s="356" t="s">
        <v>815</v>
      </c>
      <c r="E1946" s="255"/>
      <c r="F1946" s="356" t="s">
        <v>1037</v>
      </c>
      <c r="G1946" s="255"/>
      <c r="H1946" s="18">
        <v>181</v>
      </c>
      <c r="I1946" s="376" t="s">
        <v>741</v>
      </c>
      <c r="J1946" s="377" t="str">
        <f>IF(ISBLANK(INDEX('Policy Characteristics'!D:D,MATCH($C1946,'Policy Characteristics'!$C:$C,0))),"",INDEX('Policy Characteristics'!D:D,MATCH($C1946,'Policy Characteristics'!$C:$C,0)))</f>
        <v>R&amp;D Fuel Use Reductions</v>
      </c>
      <c r="K1946" s="363"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63" t="str">
        <f>IF(ISBLANK(INDEX('Policy Characteristics'!I:I,MATCH($C1946,'Policy Characteristics'!$C:$C,0))),"",INDEX('Policy Characteristics'!I:I,MATCH($C1946,'Policy Characteristics'!$C:$C,0)))</f>
        <v>% reduction in fuel use</v>
      </c>
      <c r="P1946" s="363"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63" t="str">
        <f>IF(ISBLANK(INDEX('Policy Characteristics'!K:K,MATCH($C1946,'Policy Characteristics'!$C:$C,0))),"",INDEX('Policy Characteristics'!K:K,MATCH($C1946,'Policy Characteristics'!$C:$C,0)))</f>
        <v>architectural-design.html#rnd</v>
      </c>
      <c r="R1946" s="363" t="str">
        <f>IF(ISBLANK(INDEX('Policy Characteristics'!L:L,MATCH($C1946,'Policy Characteristics'!$C:$C,0))),"",INDEX('Policy Characteristics'!L:L,MATCH($C1946,'Policy Characteristics'!$C:$C,0)))</f>
        <v>research-and-development.html</v>
      </c>
    </row>
    <row r="1947" spans="1:18" ht="19.95" customHeight="1">
      <c r="A1947" s="363" t="str">
        <f>IF(ISBLANK(INDEX('Policy Characteristics'!A:A,MATCH($C1947,'Policy Characteristics'!$C:$C,0))),"",INDEX('Policy Characteristics'!A:A,MATCH($C1947,'Policy Characteristics'!$C:$C,0)))</f>
        <v>Research and Development</v>
      </c>
      <c r="B1947" s="375" t="str">
        <f>IF(ISBLANK(INDEX('Policy Characteristics'!B:B,MATCH($C1947,'Policy Characteristics'!$C:$C,0))),"",INDEX('Policy Characteristics'!B:B,MATCH($C1947,'Policy Characteristics'!$C:$C,0)))</f>
        <v>Fuel Use Reduction</v>
      </c>
      <c r="C1947" s="363" t="str">
        <f t="shared" si="77"/>
        <v>RnD Electricity Fuel Use Perc Reduction</v>
      </c>
      <c r="D1947" s="356" t="s">
        <v>817</v>
      </c>
      <c r="E1947" s="255"/>
      <c r="F1947" s="356" t="s">
        <v>1038</v>
      </c>
      <c r="G1947" s="255"/>
      <c r="H1947" s="18">
        <v>755</v>
      </c>
      <c r="I1947" s="376" t="s">
        <v>731</v>
      </c>
      <c r="J1947" s="377" t="str">
        <f>IF(ISBLANK(INDEX('Policy Characteristics'!D:D,MATCH($C1947,'Policy Characteristics'!$C:$C,0))),"",INDEX('Policy Characteristics'!D:D,MATCH($C1947,'Policy Characteristics'!$C:$C,0)))</f>
        <v>R&amp;D Fuel Use Reductions</v>
      </c>
      <c r="K1947" s="363"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63" t="str">
        <f>IF(ISBLANK(INDEX('Policy Characteristics'!I:I,MATCH($C1947,'Policy Characteristics'!$C:$C,0))),"",INDEX('Policy Characteristics'!I:I,MATCH($C1947,'Policy Characteristics'!$C:$C,0)))</f>
        <v>% reduction in fuel use</v>
      </c>
      <c r="P1947" s="363"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63" t="str">
        <f>IF(ISBLANK(INDEX('Policy Characteristics'!K:K,MATCH($C1947,'Policy Characteristics'!$C:$C,0))),"",INDEX('Policy Characteristics'!K:K,MATCH($C1947,'Policy Characteristics'!$C:$C,0)))</f>
        <v>architectural-design.html#rnd</v>
      </c>
      <c r="R1947" s="363" t="str">
        <f>IF(ISBLANK(INDEX('Policy Characteristics'!L:L,MATCH($C1947,'Policy Characteristics'!$C:$C,0))),"",INDEX('Policy Characteristics'!L:L,MATCH($C1947,'Policy Characteristics'!$C:$C,0)))</f>
        <v>research-and-development.html</v>
      </c>
    </row>
    <row r="1948" spans="1:18" ht="19.95" customHeight="1">
      <c r="A1948" s="363" t="str">
        <f>IF(ISBLANK(INDEX('Policy Characteristics'!A:A,MATCH($C1948,'Policy Characteristics'!$C:$C,0))),"",INDEX('Policy Characteristics'!A:A,MATCH($C1948,'Policy Characteristics'!$C:$C,0)))</f>
        <v>Research and Development</v>
      </c>
      <c r="B1948" s="375" t="str">
        <f>IF(ISBLANK(INDEX('Policy Characteristics'!B:B,MATCH($C1948,'Policy Characteristics'!$C:$C,0))),"",INDEX('Policy Characteristics'!B:B,MATCH($C1948,'Policy Characteristics'!$C:$C,0)))</f>
        <v>Fuel Use Reduction</v>
      </c>
      <c r="C1948" s="363" t="str">
        <f t="shared" si="77"/>
        <v>RnD Electricity Fuel Use Perc Reduction</v>
      </c>
      <c r="D1948" s="356" t="s">
        <v>819</v>
      </c>
      <c r="E1948" s="255"/>
      <c r="F1948" s="356" t="s">
        <v>1039</v>
      </c>
      <c r="G1948" s="255"/>
      <c r="H1948" s="18">
        <v>1822</v>
      </c>
      <c r="I1948" s="376" t="s">
        <v>731</v>
      </c>
      <c r="J1948" s="377" t="str">
        <f>IF(ISBLANK(INDEX('Policy Characteristics'!D:D,MATCH($C1948,'Policy Characteristics'!$C:$C,0))),"",INDEX('Policy Characteristics'!D:D,MATCH($C1948,'Policy Characteristics'!$C:$C,0)))</f>
        <v>R&amp;D Fuel Use Reductions</v>
      </c>
      <c r="K1948" s="363"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63" t="str">
        <f>IF(ISBLANK(INDEX('Policy Characteristics'!I:I,MATCH($C1948,'Policy Characteristics'!$C:$C,0))),"",INDEX('Policy Characteristics'!I:I,MATCH($C1948,'Policy Characteristics'!$C:$C,0)))</f>
        <v>% reduction in fuel use</v>
      </c>
      <c r="P1948" s="363"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63" t="str">
        <f>IF(ISBLANK(INDEX('Policy Characteristics'!K:K,MATCH($C1948,'Policy Characteristics'!$C:$C,0))),"",INDEX('Policy Characteristics'!K:K,MATCH($C1948,'Policy Characteristics'!$C:$C,0)))</f>
        <v>architectural-design.html#rnd</v>
      </c>
      <c r="R1948" s="363" t="str">
        <f>IF(ISBLANK(INDEX('Policy Characteristics'!L:L,MATCH($C1948,'Policy Characteristics'!$C:$C,0))),"",INDEX('Policy Characteristics'!L:L,MATCH($C1948,'Policy Characteristics'!$C:$C,0)))</f>
        <v>research-and-development.html</v>
      </c>
    </row>
    <row r="1949" spans="1:18" ht="19.95" customHeight="1">
      <c r="A1949" s="363" t="str">
        <f>IF(ISBLANK(INDEX('Policy Characteristics'!A:A,MATCH($C1949,'Policy Characteristics'!$C:$C,0))),"",INDEX('Policy Characteristics'!A:A,MATCH($C1949,'Policy Characteristics'!$C:$C,0)))</f>
        <v>Research and Development</v>
      </c>
      <c r="B1949" s="375" t="str">
        <f>IF(ISBLANK(INDEX('Policy Characteristics'!B:B,MATCH($C1949,'Policy Characteristics'!$C:$C,0))),"",INDEX('Policy Characteristics'!B:B,MATCH($C1949,'Policy Characteristics'!$C:$C,0)))</f>
        <v>Fuel Use Reduction</v>
      </c>
      <c r="C1949" s="363" t="str">
        <f t="shared" si="77"/>
        <v>RnD Electricity Fuel Use Perc Reduction</v>
      </c>
      <c r="D1949" s="356" t="s">
        <v>821</v>
      </c>
      <c r="E1949" s="255"/>
      <c r="F1949" s="356" t="s">
        <v>1040</v>
      </c>
      <c r="G1949" s="255"/>
      <c r="H1949" s="18">
        <v>1823</v>
      </c>
      <c r="I1949" s="376" t="s">
        <v>731</v>
      </c>
      <c r="J1949" s="377" t="str">
        <f>IF(ISBLANK(INDEX('Policy Characteristics'!D:D,MATCH($C1949,'Policy Characteristics'!$C:$C,0))),"",INDEX('Policy Characteristics'!D:D,MATCH($C1949,'Policy Characteristics'!$C:$C,0)))</f>
        <v>R&amp;D Fuel Use Reductions</v>
      </c>
      <c r="K1949" s="363"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63" t="str">
        <f>IF(ISBLANK(INDEX('Policy Characteristics'!I:I,MATCH($C1949,'Policy Characteristics'!$C:$C,0))),"",INDEX('Policy Characteristics'!I:I,MATCH($C1949,'Policy Characteristics'!$C:$C,0)))</f>
        <v>% reduction in fuel use</v>
      </c>
      <c r="P1949" s="363"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63" t="str">
        <f>IF(ISBLANK(INDEX('Policy Characteristics'!K:K,MATCH($C1949,'Policy Characteristics'!$C:$C,0))),"",INDEX('Policy Characteristics'!K:K,MATCH($C1949,'Policy Characteristics'!$C:$C,0)))</f>
        <v>architectural-design.html#rnd</v>
      </c>
      <c r="R1949" s="363" t="str">
        <f>IF(ISBLANK(INDEX('Policy Characteristics'!L:L,MATCH($C1949,'Policy Characteristics'!$C:$C,0))),"",INDEX('Policy Characteristics'!L:L,MATCH($C1949,'Policy Characteristics'!$C:$C,0)))</f>
        <v>research-and-development.html</v>
      </c>
    </row>
    <row r="1950" spans="1:18" ht="19.95" customHeight="1">
      <c r="A1950" s="363" t="str">
        <f>IF(ISBLANK(INDEX('Policy Characteristics'!A:A,MATCH($C1950,'Policy Characteristics'!$C:$C,0))),"",INDEX('Policy Characteristics'!A:A,MATCH($C1950,'Policy Characteristics'!$C:$C,0)))</f>
        <v>Research and Development</v>
      </c>
      <c r="B1950" s="375" t="str">
        <f>IF(ISBLANK(INDEX('Policy Characteristics'!B:B,MATCH($C1950,'Policy Characteristics'!$C:$C,0))),"",INDEX('Policy Characteristics'!B:B,MATCH($C1950,'Policy Characteristics'!$C:$C,0)))</f>
        <v>Fuel Use Reduction</v>
      </c>
      <c r="C1950" s="363" t="str">
        <f t="shared" si="77"/>
        <v>RnD Electricity Fuel Use Perc Reduction</v>
      </c>
      <c r="D1950" s="356" t="s">
        <v>823</v>
      </c>
      <c r="E1950" s="255"/>
      <c r="F1950" s="356" t="s">
        <v>1041</v>
      </c>
      <c r="G1950" s="255"/>
      <c r="H1950" s="18">
        <v>1824</v>
      </c>
      <c r="I1950" s="376" t="s">
        <v>741</v>
      </c>
      <c r="J1950" s="377" t="str">
        <f>IF(ISBLANK(INDEX('Policy Characteristics'!D:D,MATCH($C1950,'Policy Characteristics'!$C:$C,0))),"",INDEX('Policy Characteristics'!D:D,MATCH($C1950,'Policy Characteristics'!$C:$C,0)))</f>
        <v>R&amp;D Fuel Use Reductions</v>
      </c>
      <c r="K1950" s="363"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63" t="str">
        <f>IF(ISBLANK(INDEX('Policy Characteristics'!I:I,MATCH($C1950,'Policy Characteristics'!$C:$C,0))),"",INDEX('Policy Characteristics'!I:I,MATCH($C1950,'Policy Characteristics'!$C:$C,0)))</f>
        <v>% reduction in fuel use</v>
      </c>
      <c r="P1950" s="363"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63" t="str">
        <f>IF(ISBLANK(INDEX('Policy Characteristics'!K:K,MATCH($C1950,'Policy Characteristics'!$C:$C,0))),"",INDEX('Policy Characteristics'!K:K,MATCH($C1950,'Policy Characteristics'!$C:$C,0)))</f>
        <v>architectural-design.html#rnd</v>
      </c>
      <c r="R1950" s="363" t="str">
        <f>IF(ISBLANK(INDEX('Policy Characteristics'!L:L,MATCH($C1950,'Policy Characteristics'!$C:$C,0))),"",INDEX('Policy Characteristics'!L:L,MATCH($C1950,'Policy Characteristics'!$C:$C,0)))</f>
        <v>research-and-development.html</v>
      </c>
    </row>
    <row r="1951" spans="1:18" ht="19.95" customHeight="1">
      <c r="A1951" s="363" t="str">
        <f>IF(ISBLANK(INDEX('Policy Characteristics'!A:A,MATCH($C1951,'Policy Characteristics'!$C:$C,0))),"",INDEX('Policy Characteristics'!A:A,MATCH($C1951,'Policy Characteristics'!$C:$C,0)))</f>
        <v>Research and Development</v>
      </c>
      <c r="B1951" s="375" t="str">
        <f>IF(ISBLANK(INDEX('Policy Characteristics'!B:B,MATCH($C1951,'Policy Characteristics'!$C:$C,0))),"",INDEX('Policy Characteristics'!B:B,MATCH($C1951,'Policy Characteristics'!$C:$C,0)))</f>
        <v>Fuel Use Reduction</v>
      </c>
      <c r="C1951" s="363" t="str">
        <f t="shared" si="77"/>
        <v>RnD Electricity Fuel Use Perc Reduction</v>
      </c>
      <c r="D1951" s="356" t="s">
        <v>825</v>
      </c>
      <c r="E1951" s="255"/>
      <c r="F1951" s="356" t="s">
        <v>1042</v>
      </c>
      <c r="G1951" s="255"/>
      <c r="H1951" s="18">
        <v>1825</v>
      </c>
      <c r="I1951" s="376" t="s">
        <v>741</v>
      </c>
      <c r="J1951" s="377" t="str">
        <f>IF(ISBLANK(INDEX('Policy Characteristics'!D:D,MATCH($C1951,'Policy Characteristics'!$C:$C,0))),"",INDEX('Policy Characteristics'!D:D,MATCH($C1951,'Policy Characteristics'!$C:$C,0)))</f>
        <v>R&amp;D Fuel Use Reductions</v>
      </c>
      <c r="K1951" s="363"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63" t="str">
        <f>IF(ISBLANK(INDEX('Policy Characteristics'!I:I,MATCH($C1951,'Policy Characteristics'!$C:$C,0))),"",INDEX('Policy Characteristics'!I:I,MATCH($C1951,'Policy Characteristics'!$C:$C,0)))</f>
        <v>% reduction in fuel use</v>
      </c>
      <c r="P1951" s="363"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63" t="str">
        <f>IF(ISBLANK(INDEX('Policy Characteristics'!K:K,MATCH($C1951,'Policy Characteristics'!$C:$C,0))),"",INDEX('Policy Characteristics'!K:K,MATCH($C1951,'Policy Characteristics'!$C:$C,0)))</f>
        <v>architectural-design.html#rnd</v>
      </c>
      <c r="R1951" s="363" t="str">
        <f>IF(ISBLANK(INDEX('Policy Characteristics'!L:L,MATCH($C1951,'Policy Characteristics'!$C:$C,0))),"",INDEX('Policy Characteristics'!L:L,MATCH($C1951,'Policy Characteristics'!$C:$C,0)))</f>
        <v>research-and-development.html</v>
      </c>
    </row>
    <row r="1952" spans="1:18" ht="19.95" customHeight="1">
      <c r="A1952" s="363" t="str">
        <f>IF(ISBLANK(INDEX('Policy Characteristics'!A:A,MATCH($C1952,'Policy Characteristics'!$C:$C,0))),"",INDEX('Policy Characteristics'!A:A,MATCH($C1952,'Policy Characteristics'!$C:$C,0)))</f>
        <v>Research and Development</v>
      </c>
      <c r="B1952" s="375" t="str">
        <f>IF(ISBLANK(INDEX('Policy Characteristics'!B:B,MATCH($C1952,'Policy Characteristics'!$C:$C,0))),"",INDEX('Policy Characteristics'!B:B,MATCH($C1952,'Policy Characteristics'!$C:$C,0)))</f>
        <v>Fuel Use Reduction</v>
      </c>
      <c r="C1952" s="363" t="str">
        <f t="shared" si="77"/>
        <v>RnD Electricity Fuel Use Perc Reduction</v>
      </c>
      <c r="D1952" s="356" t="s">
        <v>827</v>
      </c>
      <c r="E1952" s="255"/>
      <c r="F1952" s="356" t="s">
        <v>1043</v>
      </c>
      <c r="G1952" s="255"/>
      <c r="H1952" s="18">
        <v>1826</v>
      </c>
      <c r="I1952" s="376" t="s">
        <v>741</v>
      </c>
      <c r="J1952" s="377" t="str">
        <f>IF(ISBLANK(INDEX('Policy Characteristics'!D:D,MATCH($C1952,'Policy Characteristics'!$C:$C,0))),"",INDEX('Policy Characteristics'!D:D,MATCH($C1952,'Policy Characteristics'!$C:$C,0)))</f>
        <v>R&amp;D Fuel Use Reductions</v>
      </c>
      <c r="K1952" s="363"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63" t="str">
        <f>IF(ISBLANK(INDEX('Policy Characteristics'!I:I,MATCH($C1952,'Policy Characteristics'!$C:$C,0))),"",INDEX('Policy Characteristics'!I:I,MATCH($C1952,'Policy Characteristics'!$C:$C,0)))</f>
        <v>% reduction in fuel use</v>
      </c>
      <c r="P1952" s="363"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63" t="str">
        <f>IF(ISBLANK(INDEX('Policy Characteristics'!K:K,MATCH($C1952,'Policy Characteristics'!$C:$C,0))),"",INDEX('Policy Characteristics'!K:K,MATCH($C1952,'Policy Characteristics'!$C:$C,0)))</f>
        <v>architectural-design.html#rnd</v>
      </c>
      <c r="R1952" s="363" t="str">
        <f>IF(ISBLANK(INDEX('Policy Characteristics'!L:L,MATCH($C1952,'Policy Characteristics'!$C:$C,0))),"",INDEX('Policy Characteristics'!L:L,MATCH($C1952,'Policy Characteristics'!$C:$C,0)))</f>
        <v>research-and-development.html</v>
      </c>
    </row>
    <row r="1953" spans="1:18" ht="19.95" customHeight="1">
      <c r="A1953" s="363" t="str">
        <f>IF(ISBLANK(INDEX('Policy Characteristics'!A:A,MATCH($C1953,'Policy Characteristics'!$C:$C,0))),"",INDEX('Policy Characteristics'!A:A,MATCH($C1953,'Policy Characteristics'!$C:$C,0)))</f>
        <v>Research and Development</v>
      </c>
      <c r="B1953" s="375" t="str">
        <f>IF(ISBLANK(INDEX('Policy Characteristics'!B:B,MATCH($C1953,'Policy Characteristics'!$C:$C,0))),"",INDEX('Policy Characteristics'!B:B,MATCH($C1953,'Policy Characteristics'!$C:$C,0)))</f>
        <v>Fuel Use Reduction</v>
      </c>
      <c r="C1953" s="363" t="str">
        <f t="shared" si="77"/>
        <v>RnD Electricity Fuel Use Perc Reduction</v>
      </c>
      <c r="D1953" s="356" t="s">
        <v>829</v>
      </c>
      <c r="E1953" s="255"/>
      <c r="F1953" s="356" t="s">
        <v>1044</v>
      </c>
      <c r="G1953" s="255"/>
      <c r="H1953" s="18">
        <v>1827</v>
      </c>
      <c r="I1953" s="376" t="s">
        <v>731</v>
      </c>
      <c r="J1953" s="377" t="str">
        <f>IF(ISBLANK(INDEX('Policy Characteristics'!D:D,MATCH($C1953,'Policy Characteristics'!$C:$C,0))),"",INDEX('Policy Characteristics'!D:D,MATCH($C1953,'Policy Characteristics'!$C:$C,0)))</f>
        <v>R&amp;D Fuel Use Reductions</v>
      </c>
      <c r="K1953" s="363"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63" t="str">
        <f>IF(ISBLANK(INDEX('Policy Characteristics'!I:I,MATCH($C1953,'Policy Characteristics'!$C:$C,0))),"",INDEX('Policy Characteristics'!I:I,MATCH($C1953,'Policy Characteristics'!$C:$C,0)))</f>
        <v>% reduction in fuel use</v>
      </c>
      <c r="P1953" s="363"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63" t="str">
        <f>IF(ISBLANK(INDEX('Policy Characteristics'!K:K,MATCH($C1953,'Policy Characteristics'!$C:$C,0))),"",INDEX('Policy Characteristics'!K:K,MATCH($C1953,'Policy Characteristics'!$C:$C,0)))</f>
        <v>architectural-design.html#rnd</v>
      </c>
      <c r="R1953" s="363" t="str">
        <f>IF(ISBLANK(INDEX('Policy Characteristics'!L:L,MATCH($C1953,'Policy Characteristics'!$C:$C,0))),"",INDEX('Policy Characteristics'!L:L,MATCH($C1953,'Policy Characteristics'!$C:$C,0)))</f>
        <v>research-and-development.html</v>
      </c>
    </row>
    <row r="1954" spans="1:18" ht="19.95" customHeight="1">
      <c r="A1954" s="363" t="str">
        <f>IF(ISBLANK(INDEX('Policy Characteristics'!A:A,MATCH($C1954,'Policy Characteristics'!$C:$C,0))),"",INDEX('Policy Characteristics'!A:A,MATCH($C1954,'Policy Characteristics'!$C:$C,0)))</f>
        <v>Research and Development</v>
      </c>
      <c r="B1954" s="375" t="str">
        <f>IF(ISBLANK(INDEX('Policy Characteristics'!B:B,MATCH($C1954,'Policy Characteristics'!$C:$C,0))),"",INDEX('Policy Characteristics'!B:B,MATCH($C1954,'Policy Characteristics'!$C:$C,0)))</f>
        <v>Fuel Use Reduction</v>
      </c>
      <c r="C1954" s="363" t="str">
        <f t="shared" si="77"/>
        <v>RnD Electricity Fuel Use Perc Reduction</v>
      </c>
      <c r="D1954" s="356" t="s">
        <v>831</v>
      </c>
      <c r="E1954" s="255"/>
      <c r="F1954" s="356" t="s">
        <v>1045</v>
      </c>
      <c r="G1954" s="255"/>
      <c r="H1954" s="18">
        <v>1828</v>
      </c>
      <c r="I1954" s="376" t="s">
        <v>731</v>
      </c>
      <c r="J1954" s="377" t="str">
        <f>IF(ISBLANK(INDEX('Policy Characteristics'!D:D,MATCH($C1954,'Policy Characteristics'!$C:$C,0))),"",INDEX('Policy Characteristics'!D:D,MATCH($C1954,'Policy Characteristics'!$C:$C,0)))</f>
        <v>R&amp;D Fuel Use Reductions</v>
      </c>
      <c r="K1954" s="363"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63" t="str">
        <f>IF(ISBLANK(INDEX('Policy Characteristics'!I:I,MATCH($C1954,'Policy Characteristics'!$C:$C,0))),"",INDEX('Policy Characteristics'!I:I,MATCH($C1954,'Policy Characteristics'!$C:$C,0)))</f>
        <v>% reduction in fuel use</v>
      </c>
      <c r="P1954" s="363"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63" t="str">
        <f>IF(ISBLANK(INDEX('Policy Characteristics'!K:K,MATCH($C1954,'Policy Characteristics'!$C:$C,0))),"",INDEX('Policy Characteristics'!K:K,MATCH($C1954,'Policy Characteristics'!$C:$C,0)))</f>
        <v>architectural-design.html#rnd</v>
      </c>
      <c r="R1954" s="363" t="str">
        <f>IF(ISBLANK(INDEX('Policy Characteristics'!L:L,MATCH($C1954,'Policy Characteristics'!$C:$C,0))),"",INDEX('Policy Characteristics'!L:L,MATCH($C1954,'Policy Characteristics'!$C:$C,0)))</f>
        <v>research-and-development.html</v>
      </c>
    </row>
    <row r="1955" spans="1:18" ht="19.95" customHeight="1">
      <c r="A1955" s="363" t="str">
        <f>IF(ISBLANK(INDEX('Policy Characteristics'!A:A,MATCH($C1955,'Policy Characteristics'!$C:$C,0))),"",INDEX('Policy Characteristics'!A:A,MATCH($C1955,'Policy Characteristics'!$C:$C,0)))</f>
        <v>Research and Development</v>
      </c>
      <c r="B1955" s="375" t="str">
        <f>IF(ISBLANK(INDEX('Policy Characteristics'!B:B,MATCH($C1955,'Policy Characteristics'!$C:$C,0))),"",INDEX('Policy Characteristics'!B:B,MATCH($C1955,'Policy Characteristics'!$C:$C,0)))</f>
        <v>Fuel Use Reduction</v>
      </c>
      <c r="C1955" s="363" t="str">
        <f t="shared" si="77"/>
        <v>RnD Electricity Fuel Use Perc Reduction</v>
      </c>
      <c r="D1955" s="356" t="s">
        <v>833</v>
      </c>
      <c r="E1955" s="255"/>
      <c r="F1955" s="356" t="s">
        <v>1046</v>
      </c>
      <c r="G1955" s="255"/>
      <c r="H1955" s="18">
        <v>1829</v>
      </c>
      <c r="I1955" s="376" t="s">
        <v>731</v>
      </c>
      <c r="J1955" s="377" t="str">
        <f>IF(ISBLANK(INDEX('Policy Characteristics'!D:D,MATCH($C1955,'Policy Characteristics'!$C:$C,0))),"",INDEX('Policy Characteristics'!D:D,MATCH($C1955,'Policy Characteristics'!$C:$C,0)))</f>
        <v>R&amp;D Fuel Use Reductions</v>
      </c>
      <c r="K1955" s="363"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63" t="str">
        <f>IF(ISBLANK(INDEX('Policy Characteristics'!I:I,MATCH($C1955,'Policy Characteristics'!$C:$C,0))),"",INDEX('Policy Characteristics'!I:I,MATCH($C1955,'Policy Characteristics'!$C:$C,0)))</f>
        <v>% reduction in fuel use</v>
      </c>
      <c r="P1955" s="363"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63" t="str">
        <f>IF(ISBLANK(INDEX('Policy Characteristics'!K:K,MATCH($C1955,'Policy Characteristics'!$C:$C,0))),"",INDEX('Policy Characteristics'!K:K,MATCH($C1955,'Policy Characteristics'!$C:$C,0)))</f>
        <v>architectural-design.html#rnd</v>
      </c>
      <c r="R1955" s="363" t="str">
        <f>IF(ISBLANK(INDEX('Policy Characteristics'!L:L,MATCH($C1955,'Policy Characteristics'!$C:$C,0))),"",INDEX('Policy Characteristics'!L:L,MATCH($C1955,'Policy Characteristics'!$C:$C,0)))</f>
        <v>research-and-development.html</v>
      </c>
    </row>
    <row r="1956" spans="1:18" ht="19.95" customHeight="1">
      <c r="A1956" s="363" t="str">
        <f>IF(ISBLANK(INDEX('Policy Characteristics'!A:A,MATCH($C1956,'Policy Characteristics'!$C:$C,0))),"",INDEX('Policy Characteristics'!A:A,MATCH($C1956,'Policy Characteristics'!$C:$C,0)))</f>
        <v>Research and Development</v>
      </c>
      <c r="B1956" s="375" t="str">
        <f>IF(ISBLANK(INDEX('Policy Characteristics'!B:B,MATCH($C1956,'Policy Characteristics'!$C:$C,0))),"",INDEX('Policy Characteristics'!B:B,MATCH($C1956,'Policy Characteristics'!$C:$C,0)))</f>
        <v>Fuel Use Reduction</v>
      </c>
      <c r="C1956" s="363" t="str">
        <f t="shared" si="77"/>
        <v>RnD Electricity Fuel Use Perc Reduction</v>
      </c>
      <c r="D1956" s="356" t="s">
        <v>835</v>
      </c>
      <c r="E1956" s="255"/>
      <c r="F1956" s="356" t="s">
        <v>1047</v>
      </c>
      <c r="G1956" s="255"/>
      <c r="H1956" s="18">
        <v>1830</v>
      </c>
      <c r="I1956" s="376" t="s">
        <v>731</v>
      </c>
      <c r="J1956" s="377" t="str">
        <f>IF(ISBLANK(INDEX('Policy Characteristics'!D:D,MATCH($C1956,'Policy Characteristics'!$C:$C,0))),"",INDEX('Policy Characteristics'!D:D,MATCH($C1956,'Policy Characteristics'!$C:$C,0)))</f>
        <v>R&amp;D Fuel Use Reductions</v>
      </c>
      <c r="K1956" s="363"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63" t="str">
        <f>IF(ISBLANK(INDEX('Policy Characteristics'!I:I,MATCH($C1956,'Policy Characteristics'!$C:$C,0))),"",INDEX('Policy Characteristics'!I:I,MATCH($C1956,'Policy Characteristics'!$C:$C,0)))</f>
        <v>% reduction in fuel use</v>
      </c>
      <c r="P1956" s="363"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63" t="str">
        <f>IF(ISBLANK(INDEX('Policy Characteristics'!K:K,MATCH($C1956,'Policy Characteristics'!$C:$C,0))),"",INDEX('Policy Characteristics'!K:K,MATCH($C1956,'Policy Characteristics'!$C:$C,0)))</f>
        <v>architectural-design.html#rnd</v>
      </c>
      <c r="R1956" s="363" t="str">
        <f>IF(ISBLANK(INDEX('Policy Characteristics'!L:L,MATCH($C1956,'Policy Characteristics'!$C:$C,0))),"",INDEX('Policy Characteristics'!L:L,MATCH($C1956,'Policy Characteristics'!$C:$C,0)))</f>
        <v>research-and-development.html</v>
      </c>
    </row>
    <row r="1957" spans="1:18" ht="19.95" customHeight="1">
      <c r="A1957" s="363" t="str">
        <f>IF(ISBLANK(INDEX('Policy Characteristics'!A:A,MATCH($C1957,'Policy Characteristics'!$C:$C,0))),"",INDEX('Policy Characteristics'!A:A,MATCH($C1957,'Policy Characteristics'!$C:$C,0)))</f>
        <v>Research and Development</v>
      </c>
      <c r="B1957" s="375" t="str">
        <f>IF(ISBLANK(INDEX('Policy Characteristics'!B:B,MATCH($C1957,'Policy Characteristics'!$C:$C,0))),"",INDEX('Policy Characteristics'!B:B,MATCH($C1957,'Policy Characteristics'!$C:$C,0)))</f>
        <v>Fuel Use Reduction</v>
      </c>
      <c r="C1957" s="363" t="str">
        <f t="shared" si="77"/>
        <v>RnD Electricity Fuel Use Perc Reduction</v>
      </c>
      <c r="D1957" s="356" t="s">
        <v>837</v>
      </c>
      <c r="E1957" s="255"/>
      <c r="F1957" s="356" t="s">
        <v>1048</v>
      </c>
      <c r="G1957" s="255"/>
      <c r="H1957" s="18">
        <v>1831</v>
      </c>
      <c r="I1957" s="376" t="s">
        <v>731</v>
      </c>
      <c r="J1957" s="377" t="str">
        <f>IF(ISBLANK(INDEX('Policy Characteristics'!D:D,MATCH($C1957,'Policy Characteristics'!$C:$C,0))),"",INDEX('Policy Characteristics'!D:D,MATCH($C1957,'Policy Characteristics'!$C:$C,0)))</f>
        <v>R&amp;D Fuel Use Reductions</v>
      </c>
      <c r="K1957" s="363"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63" t="str">
        <f>IF(ISBLANK(INDEX('Policy Characteristics'!I:I,MATCH($C1957,'Policy Characteristics'!$C:$C,0))),"",INDEX('Policy Characteristics'!I:I,MATCH($C1957,'Policy Characteristics'!$C:$C,0)))</f>
        <v>% reduction in fuel use</v>
      </c>
      <c r="P1957" s="363"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63" t="str">
        <f>IF(ISBLANK(INDEX('Policy Characteristics'!K:K,MATCH($C1957,'Policy Characteristics'!$C:$C,0))),"",INDEX('Policy Characteristics'!K:K,MATCH($C1957,'Policy Characteristics'!$C:$C,0)))</f>
        <v>architectural-design.html#rnd</v>
      </c>
      <c r="R1957" s="363" t="str">
        <f>IF(ISBLANK(INDEX('Policy Characteristics'!L:L,MATCH($C1957,'Policy Characteristics'!$C:$C,0))),"",INDEX('Policy Characteristics'!L:L,MATCH($C1957,'Policy Characteristics'!$C:$C,0)))</f>
        <v>research-and-development.html</v>
      </c>
    </row>
    <row r="1958" spans="1:18" ht="19.95" customHeight="1">
      <c r="A1958" s="363" t="str">
        <f>IF(ISBLANK(INDEX('Policy Characteristics'!A:A,MATCH($C1958,'Policy Characteristics'!$C:$C,0))),"",INDEX('Policy Characteristics'!A:A,MATCH($C1958,'Policy Characteristics'!$C:$C,0)))</f>
        <v>Research and Development</v>
      </c>
      <c r="B1958" s="375" t="str">
        <f>IF(ISBLANK(INDEX('Policy Characteristics'!B:B,MATCH($C1958,'Policy Characteristics'!$C:$C,0))),"",INDEX('Policy Characteristics'!B:B,MATCH($C1958,'Policy Characteristics'!$C:$C,0)))</f>
        <v>Fuel Use Reduction</v>
      </c>
      <c r="C1958" s="363" t="str">
        <f t="shared" si="77"/>
        <v>RnD Electricity Fuel Use Perc Reduction</v>
      </c>
      <c r="D1958" s="356" t="s">
        <v>839</v>
      </c>
      <c r="E1958" s="255"/>
      <c r="F1958" s="356" t="s">
        <v>1049</v>
      </c>
      <c r="G1958" s="255"/>
      <c r="H1958" s="18">
        <v>1832</v>
      </c>
      <c r="I1958" s="376" t="s">
        <v>731</v>
      </c>
      <c r="J1958" s="377" t="str">
        <f>IF(ISBLANK(INDEX('Policy Characteristics'!D:D,MATCH($C1958,'Policy Characteristics'!$C:$C,0))),"",INDEX('Policy Characteristics'!D:D,MATCH($C1958,'Policy Characteristics'!$C:$C,0)))</f>
        <v>R&amp;D Fuel Use Reductions</v>
      </c>
      <c r="K1958" s="363"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63" t="str">
        <f>IF(ISBLANK(INDEX('Policy Characteristics'!I:I,MATCH($C1958,'Policy Characteristics'!$C:$C,0))),"",INDEX('Policy Characteristics'!I:I,MATCH($C1958,'Policy Characteristics'!$C:$C,0)))</f>
        <v>% reduction in fuel use</v>
      </c>
      <c r="P1958" s="363"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63" t="str">
        <f>IF(ISBLANK(INDEX('Policy Characteristics'!K:K,MATCH($C1958,'Policy Characteristics'!$C:$C,0))),"",INDEX('Policy Characteristics'!K:K,MATCH($C1958,'Policy Characteristics'!$C:$C,0)))</f>
        <v>architectural-design.html#rnd</v>
      </c>
      <c r="R1958" s="363" t="str">
        <f>IF(ISBLANK(INDEX('Policy Characteristics'!L:L,MATCH($C1958,'Policy Characteristics'!$C:$C,0))),"",INDEX('Policy Characteristics'!L:L,MATCH($C1958,'Policy Characteristics'!$C:$C,0)))</f>
        <v>research-and-development.html</v>
      </c>
    </row>
    <row r="1959" spans="1:18" ht="19.95" customHeight="1">
      <c r="A1959" s="363" t="str">
        <f>IF(ISBLANK(INDEX('Policy Characteristics'!A:A,MATCH($C1959,'Policy Characteristics'!$C:$C,0))),"",INDEX('Policy Characteristics'!A:A,MATCH($C1959,'Policy Characteristics'!$C:$C,0)))</f>
        <v>Research and Development</v>
      </c>
      <c r="B1959" s="375" t="str">
        <f>IF(ISBLANK(INDEX('Policy Characteristics'!B:B,MATCH($C1959,'Policy Characteristics'!$C:$C,0))),"",INDEX('Policy Characteristics'!B:B,MATCH($C1959,'Policy Characteristics'!$C:$C,0)))</f>
        <v>Fuel Use Reduction</v>
      </c>
      <c r="C1959" s="363" t="str">
        <f t="shared" si="77"/>
        <v>RnD Electricity Fuel Use Perc Reduction</v>
      </c>
      <c r="D1959" s="356" t="s">
        <v>841</v>
      </c>
      <c r="E1959" s="255"/>
      <c r="F1959" s="356" t="s">
        <v>1050</v>
      </c>
      <c r="G1959" s="255"/>
      <c r="H1959" s="18">
        <v>1833</v>
      </c>
      <c r="I1959" s="376" t="s">
        <v>731</v>
      </c>
      <c r="J1959" s="377" t="str">
        <f>IF(ISBLANK(INDEX('Policy Characteristics'!D:D,MATCH($C1959,'Policy Characteristics'!$C:$C,0))),"",INDEX('Policy Characteristics'!D:D,MATCH($C1959,'Policy Characteristics'!$C:$C,0)))</f>
        <v>R&amp;D Fuel Use Reductions</v>
      </c>
      <c r="K1959" s="363"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63" t="str">
        <f>IF(ISBLANK(INDEX('Policy Characteristics'!I:I,MATCH($C1959,'Policy Characteristics'!$C:$C,0))),"",INDEX('Policy Characteristics'!I:I,MATCH($C1959,'Policy Characteristics'!$C:$C,0)))</f>
        <v>% reduction in fuel use</v>
      </c>
      <c r="P1959" s="363"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63" t="str">
        <f>IF(ISBLANK(INDEX('Policy Characteristics'!K:K,MATCH($C1959,'Policy Characteristics'!$C:$C,0))),"",INDEX('Policy Characteristics'!K:K,MATCH($C1959,'Policy Characteristics'!$C:$C,0)))</f>
        <v>architectural-design.html#rnd</v>
      </c>
      <c r="R1959" s="363" t="str">
        <f>IF(ISBLANK(INDEX('Policy Characteristics'!L:L,MATCH($C1959,'Policy Characteristics'!$C:$C,0))),"",INDEX('Policy Characteristics'!L:L,MATCH($C1959,'Policy Characteristics'!$C:$C,0)))</f>
        <v>research-and-development.html</v>
      </c>
    </row>
    <row r="1960" spans="1:18" ht="19.95" customHeight="1">
      <c r="A1960" s="363" t="str">
        <f>IF(ISBLANK(INDEX('Policy Characteristics'!A:A,MATCH($C1960,'Policy Characteristics'!$C:$C,0))),"",INDEX('Policy Characteristics'!A:A,MATCH($C1960,'Policy Characteristics'!$C:$C,0)))</f>
        <v>Research and Development</v>
      </c>
      <c r="B1960" s="375" t="str">
        <f>IF(ISBLANK(INDEX('Policy Characteristics'!B:B,MATCH($C1960,'Policy Characteristics'!$C:$C,0))),"",INDEX('Policy Characteristics'!B:B,MATCH($C1960,'Policy Characteristics'!$C:$C,0)))</f>
        <v>Fuel Use Reduction</v>
      </c>
      <c r="C1960" s="363" t="str">
        <f t="shared" si="77"/>
        <v>RnD Electricity Fuel Use Perc Reduction</v>
      </c>
      <c r="D1960" s="356" t="s">
        <v>843</v>
      </c>
      <c r="E1960" s="255"/>
      <c r="F1960" s="356" t="s">
        <v>1051</v>
      </c>
      <c r="G1960" s="255"/>
      <c r="H1960" s="18">
        <v>2246</v>
      </c>
      <c r="I1960" s="376" t="s">
        <v>731</v>
      </c>
      <c r="J1960" s="377" t="str">
        <f>IF(ISBLANK(INDEX('Policy Characteristics'!D:D,MATCH($C1960,'Policy Characteristics'!$C:$C,0))),"",INDEX('Policy Characteristics'!D:D,MATCH($C1960,'Policy Characteristics'!$C:$C,0)))</f>
        <v>R&amp;D Fuel Use Reductions</v>
      </c>
      <c r="K1960" s="363"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63" t="str">
        <f>IF(ISBLANK(INDEX('Policy Characteristics'!I:I,MATCH($C1960,'Policy Characteristics'!$C:$C,0))),"",INDEX('Policy Characteristics'!I:I,MATCH($C1960,'Policy Characteristics'!$C:$C,0)))</f>
        <v>% reduction in fuel use</v>
      </c>
      <c r="P1960" s="363"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63" t="str">
        <f>IF(ISBLANK(INDEX('Policy Characteristics'!K:K,MATCH($C1960,'Policy Characteristics'!$C:$C,0))),"",INDEX('Policy Characteristics'!K:K,MATCH($C1960,'Policy Characteristics'!$C:$C,0)))</f>
        <v>architectural-design.html#rnd</v>
      </c>
      <c r="R1960" s="363" t="str">
        <f>IF(ISBLANK(INDEX('Policy Characteristics'!L:L,MATCH($C1960,'Policy Characteristics'!$C:$C,0))),"",INDEX('Policy Characteristics'!L:L,MATCH($C1960,'Policy Characteristics'!$C:$C,0)))</f>
        <v>research-and-development.html</v>
      </c>
    </row>
    <row r="1961" spans="1:18" ht="19.95" customHeight="1">
      <c r="A1961" s="363" t="str">
        <f>IF(ISBLANK(INDEX('Policy Characteristics'!A:A,MATCH($C1961,'Policy Characteristics'!$C:$C,0))),"",INDEX('Policy Characteristics'!A:A,MATCH($C1961,'Policy Characteristics'!$C:$C,0)))</f>
        <v>Research and Development</v>
      </c>
      <c r="B1961" s="375" t="str">
        <f>IF(ISBLANK(INDEX('Policy Characteristics'!B:B,MATCH($C1961,'Policy Characteristics'!$C:$C,0))),"",INDEX('Policy Characteristics'!B:B,MATCH($C1961,'Policy Characteristics'!$C:$C,0)))</f>
        <v>Fuel Use Reduction</v>
      </c>
      <c r="C1961" t="s">
        <v>674</v>
      </c>
      <c r="D1961" t="s">
        <v>845</v>
      </c>
      <c r="E1961" s="255"/>
      <c r="F1961" s="356" t="s">
        <v>1052</v>
      </c>
      <c r="G1961" s="255"/>
      <c r="H1961" s="18">
        <v>1487</v>
      </c>
      <c r="I1961" s="376" t="s">
        <v>731</v>
      </c>
      <c r="J1961" s="377" t="str">
        <f>IF(ISBLANK(INDEX('Policy Characteristics'!D:D,MATCH($C1961,'Policy Characteristics'!$C:$C,0))),"",INDEX('Policy Characteristics'!D:D,MATCH($C1961,'Policy Characteristics'!$C:$C,0)))</f>
        <v>R&amp;D Fuel Use Reductions</v>
      </c>
      <c r="K1961" s="363"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63" t="str">
        <f>IF(ISBLANK(INDEX('Policy Characteristics'!I:I,MATCH($C1961,'Policy Characteristics'!$C:$C,0))),"",INDEX('Policy Characteristics'!I:I,MATCH($C1961,'Policy Characteristics'!$C:$C,0)))</f>
        <v>% reduction in fuel use</v>
      </c>
      <c r="P1961" s="363"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63" t="str">
        <f>IF(ISBLANK(INDEX('Policy Characteristics'!K:K,MATCH($C1961,'Policy Characteristics'!$C:$C,0))),"",INDEX('Policy Characteristics'!K:K,MATCH($C1961,'Policy Characteristics'!$C:$C,0)))</f>
        <v>architectural-design.html#rnd</v>
      </c>
      <c r="R1961" s="363" t="str">
        <f>IF(ISBLANK(INDEX('Policy Characteristics'!L:L,MATCH($C1961,'Policy Characteristics'!$C:$C,0))),"",INDEX('Policy Characteristics'!L:L,MATCH($C1961,'Policy Characteristics'!$C:$C,0)))</f>
        <v>research-and-development.html</v>
      </c>
    </row>
    <row r="1962" spans="1:18" ht="19.95" customHeight="1">
      <c r="A1962" s="363" t="str">
        <f>IF(ISBLANK(INDEX('Policy Characteristics'!A:A,MATCH($C1962,'Policy Characteristics'!$C:$C,0))),"",INDEX('Policy Characteristics'!A:A,MATCH($C1962,'Policy Characteristics'!$C:$C,0)))</f>
        <v>Research and Development</v>
      </c>
      <c r="B1962" s="375" t="str">
        <f>IF(ISBLANK(INDEX('Policy Characteristics'!B:B,MATCH($C1962,'Policy Characteristics'!$C:$C,0))),"",INDEX('Policy Characteristics'!B:B,MATCH($C1962,'Policy Characteristics'!$C:$C,0)))</f>
        <v>Fuel Use Reduction</v>
      </c>
      <c r="C1962" s="363" t="str">
        <f t="shared" ref="C1962:C1985" si="78">C$1961</f>
        <v>RnD Industry Fuel Use Perc Reduction</v>
      </c>
      <c r="D1962" t="s">
        <v>847</v>
      </c>
      <c r="E1962" s="255"/>
      <c r="F1962" s="356" t="s">
        <v>1053</v>
      </c>
      <c r="G1962" s="255"/>
      <c r="H1962" s="18">
        <v>1488</v>
      </c>
      <c r="I1962" s="376" t="s">
        <v>731</v>
      </c>
      <c r="J1962" s="377" t="str">
        <f>IF(ISBLANK(INDEX('Policy Characteristics'!D:D,MATCH($C1962,'Policy Characteristics'!$C:$C,0))),"",INDEX('Policy Characteristics'!D:D,MATCH($C1962,'Policy Characteristics'!$C:$C,0)))</f>
        <v>R&amp;D Fuel Use Reductions</v>
      </c>
      <c r="K1962" s="363"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63" t="str">
        <f>IF(ISBLANK(INDEX('Policy Characteristics'!I:I,MATCH($C1962,'Policy Characteristics'!$C:$C,0))),"",INDEX('Policy Characteristics'!I:I,MATCH($C1962,'Policy Characteristics'!$C:$C,0)))</f>
        <v>% reduction in fuel use</v>
      </c>
      <c r="P1962" s="363"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63" t="str">
        <f>IF(ISBLANK(INDEX('Policy Characteristics'!K:K,MATCH($C1962,'Policy Characteristics'!$C:$C,0))),"",INDEX('Policy Characteristics'!K:K,MATCH($C1962,'Policy Characteristics'!$C:$C,0)))</f>
        <v>architectural-design.html#rnd</v>
      </c>
      <c r="R1962" s="363" t="str">
        <f>IF(ISBLANK(INDEX('Policy Characteristics'!L:L,MATCH($C1962,'Policy Characteristics'!$C:$C,0))),"",INDEX('Policy Characteristics'!L:L,MATCH($C1962,'Policy Characteristics'!$C:$C,0)))</f>
        <v>research-and-development.html</v>
      </c>
    </row>
    <row r="1963" spans="1:18" ht="19.95" customHeight="1">
      <c r="A1963" s="363" t="str">
        <f>IF(ISBLANK(INDEX('Policy Characteristics'!A:A,MATCH($C1963,'Policy Characteristics'!$C:$C,0))),"",INDEX('Policy Characteristics'!A:A,MATCH($C1963,'Policy Characteristics'!$C:$C,0)))</f>
        <v>Research and Development</v>
      </c>
      <c r="B1963" s="375" t="str">
        <f>IF(ISBLANK(INDEX('Policy Characteristics'!B:B,MATCH($C1963,'Policy Characteristics'!$C:$C,0))),"",INDEX('Policy Characteristics'!B:B,MATCH($C1963,'Policy Characteristics'!$C:$C,0)))</f>
        <v>Fuel Use Reduction</v>
      </c>
      <c r="C1963" s="363" t="str">
        <f t="shared" si="78"/>
        <v>RnD Industry Fuel Use Perc Reduction</v>
      </c>
      <c r="D1963" t="s">
        <v>849</v>
      </c>
      <c r="E1963" s="255"/>
      <c r="F1963" s="356" t="s">
        <v>1054</v>
      </c>
      <c r="G1963" s="255"/>
      <c r="H1963" s="18">
        <v>1489</v>
      </c>
      <c r="I1963" s="376" t="s">
        <v>731</v>
      </c>
      <c r="J1963" s="377" t="str">
        <f>IF(ISBLANK(INDEX('Policy Characteristics'!D:D,MATCH($C1963,'Policy Characteristics'!$C:$C,0))),"",INDEX('Policy Characteristics'!D:D,MATCH($C1963,'Policy Characteristics'!$C:$C,0)))</f>
        <v>R&amp;D Fuel Use Reductions</v>
      </c>
      <c r="K1963" s="363"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63" t="str">
        <f>IF(ISBLANK(INDEX('Policy Characteristics'!I:I,MATCH($C1963,'Policy Characteristics'!$C:$C,0))),"",INDEX('Policy Characteristics'!I:I,MATCH($C1963,'Policy Characteristics'!$C:$C,0)))</f>
        <v>% reduction in fuel use</v>
      </c>
      <c r="P1963" s="363"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63" t="str">
        <f>IF(ISBLANK(INDEX('Policy Characteristics'!K:K,MATCH($C1963,'Policy Characteristics'!$C:$C,0))),"",INDEX('Policy Characteristics'!K:K,MATCH($C1963,'Policy Characteristics'!$C:$C,0)))</f>
        <v>architectural-design.html#rnd</v>
      </c>
      <c r="R1963" s="363" t="str">
        <f>IF(ISBLANK(INDEX('Policy Characteristics'!L:L,MATCH($C1963,'Policy Characteristics'!$C:$C,0))),"",INDEX('Policy Characteristics'!L:L,MATCH($C1963,'Policy Characteristics'!$C:$C,0)))</f>
        <v>research-and-development.html</v>
      </c>
    </row>
    <row r="1964" spans="1:18" ht="19.95" customHeight="1">
      <c r="A1964" s="363" t="str">
        <f>IF(ISBLANK(INDEX('Policy Characteristics'!A:A,MATCH($C1964,'Policy Characteristics'!$C:$C,0))),"",INDEX('Policy Characteristics'!A:A,MATCH($C1964,'Policy Characteristics'!$C:$C,0)))</f>
        <v>Research and Development</v>
      </c>
      <c r="B1964" s="375" t="str">
        <f>IF(ISBLANK(INDEX('Policy Characteristics'!B:B,MATCH($C1964,'Policy Characteristics'!$C:$C,0))),"",INDEX('Policy Characteristics'!B:B,MATCH($C1964,'Policy Characteristics'!$C:$C,0)))</f>
        <v>Fuel Use Reduction</v>
      </c>
      <c r="C1964" s="363" t="str">
        <f t="shared" si="78"/>
        <v>RnD Industry Fuel Use Perc Reduction</v>
      </c>
      <c r="D1964" t="s">
        <v>851</v>
      </c>
      <c r="E1964" s="255"/>
      <c r="F1964" s="356" t="s">
        <v>1055</v>
      </c>
      <c r="G1964" s="255"/>
      <c r="H1964" s="18">
        <v>1490</v>
      </c>
      <c r="I1964" s="376" t="s">
        <v>731</v>
      </c>
      <c r="J1964" s="377" t="str">
        <f>IF(ISBLANK(INDEX('Policy Characteristics'!D:D,MATCH($C1964,'Policy Characteristics'!$C:$C,0))),"",INDEX('Policy Characteristics'!D:D,MATCH($C1964,'Policy Characteristics'!$C:$C,0)))</f>
        <v>R&amp;D Fuel Use Reductions</v>
      </c>
      <c r="K1964" s="363"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63" t="str">
        <f>IF(ISBLANK(INDEX('Policy Characteristics'!I:I,MATCH($C1964,'Policy Characteristics'!$C:$C,0))),"",INDEX('Policy Characteristics'!I:I,MATCH($C1964,'Policy Characteristics'!$C:$C,0)))</f>
        <v>% reduction in fuel use</v>
      </c>
      <c r="P1964" s="363"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63" t="str">
        <f>IF(ISBLANK(INDEX('Policy Characteristics'!K:K,MATCH($C1964,'Policy Characteristics'!$C:$C,0))),"",INDEX('Policy Characteristics'!K:K,MATCH($C1964,'Policy Characteristics'!$C:$C,0)))</f>
        <v>architectural-design.html#rnd</v>
      </c>
      <c r="R1964" s="363" t="str">
        <f>IF(ISBLANK(INDEX('Policy Characteristics'!L:L,MATCH($C1964,'Policy Characteristics'!$C:$C,0))),"",INDEX('Policy Characteristics'!L:L,MATCH($C1964,'Policy Characteristics'!$C:$C,0)))</f>
        <v>research-and-development.html</v>
      </c>
    </row>
    <row r="1965" spans="1:18" ht="19.95" customHeight="1">
      <c r="A1965" s="363" t="str">
        <f>IF(ISBLANK(INDEX('Policy Characteristics'!A:A,MATCH($C1965,'Policy Characteristics'!$C:$C,0))),"",INDEX('Policy Characteristics'!A:A,MATCH($C1965,'Policy Characteristics'!$C:$C,0)))</f>
        <v>Research and Development</v>
      </c>
      <c r="B1965" s="375" t="str">
        <f>IF(ISBLANK(INDEX('Policy Characteristics'!B:B,MATCH($C1965,'Policy Characteristics'!$C:$C,0))),"",INDEX('Policy Characteristics'!B:B,MATCH($C1965,'Policy Characteristics'!$C:$C,0)))</f>
        <v>Fuel Use Reduction</v>
      </c>
      <c r="C1965" s="363" t="str">
        <f t="shared" si="78"/>
        <v>RnD Industry Fuel Use Perc Reduction</v>
      </c>
      <c r="D1965" t="s">
        <v>853</v>
      </c>
      <c r="E1965" s="255"/>
      <c r="F1965" s="356" t="s">
        <v>1056</v>
      </c>
      <c r="G1965" s="255"/>
      <c r="H1965" s="18">
        <v>1491</v>
      </c>
      <c r="I1965" s="376" t="s">
        <v>731</v>
      </c>
      <c r="J1965" s="377" t="str">
        <f>IF(ISBLANK(INDEX('Policy Characteristics'!D:D,MATCH($C1965,'Policy Characteristics'!$C:$C,0))),"",INDEX('Policy Characteristics'!D:D,MATCH($C1965,'Policy Characteristics'!$C:$C,0)))</f>
        <v>R&amp;D Fuel Use Reductions</v>
      </c>
      <c r="K1965" s="363"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63" t="str">
        <f>IF(ISBLANK(INDEX('Policy Characteristics'!I:I,MATCH($C1965,'Policy Characteristics'!$C:$C,0))),"",INDEX('Policy Characteristics'!I:I,MATCH($C1965,'Policy Characteristics'!$C:$C,0)))</f>
        <v>% reduction in fuel use</v>
      </c>
      <c r="P1965" s="363"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63" t="str">
        <f>IF(ISBLANK(INDEX('Policy Characteristics'!K:K,MATCH($C1965,'Policy Characteristics'!$C:$C,0))),"",INDEX('Policy Characteristics'!K:K,MATCH($C1965,'Policy Characteristics'!$C:$C,0)))</f>
        <v>architectural-design.html#rnd</v>
      </c>
      <c r="R1965" s="363" t="str">
        <f>IF(ISBLANK(INDEX('Policy Characteristics'!L:L,MATCH($C1965,'Policy Characteristics'!$C:$C,0))),"",INDEX('Policy Characteristics'!L:L,MATCH($C1965,'Policy Characteristics'!$C:$C,0)))</f>
        <v>research-and-development.html</v>
      </c>
    </row>
    <row r="1966" spans="1:18" ht="19.95" customHeight="1">
      <c r="A1966" s="363" t="str">
        <f>IF(ISBLANK(INDEX('Policy Characteristics'!A:A,MATCH($C1966,'Policy Characteristics'!$C:$C,0))),"",INDEX('Policy Characteristics'!A:A,MATCH($C1966,'Policy Characteristics'!$C:$C,0)))</f>
        <v>Research and Development</v>
      </c>
      <c r="B1966" s="375" t="str">
        <f>IF(ISBLANK(INDEX('Policy Characteristics'!B:B,MATCH($C1966,'Policy Characteristics'!$C:$C,0))),"",INDEX('Policy Characteristics'!B:B,MATCH($C1966,'Policy Characteristics'!$C:$C,0)))</f>
        <v>Fuel Use Reduction</v>
      </c>
      <c r="C1966" s="363" t="str">
        <f t="shared" si="78"/>
        <v>RnD Industry Fuel Use Perc Reduction</v>
      </c>
      <c r="D1966" t="s">
        <v>855</v>
      </c>
      <c r="E1966" s="255"/>
      <c r="F1966" s="356" t="s">
        <v>1057</v>
      </c>
      <c r="G1966" s="255"/>
      <c r="H1966" s="18">
        <v>1492</v>
      </c>
      <c r="I1966" s="376" t="s">
        <v>731</v>
      </c>
      <c r="J1966" s="377" t="str">
        <f>IF(ISBLANK(INDEX('Policy Characteristics'!D:D,MATCH($C1966,'Policy Characteristics'!$C:$C,0))),"",INDEX('Policy Characteristics'!D:D,MATCH($C1966,'Policy Characteristics'!$C:$C,0)))</f>
        <v>R&amp;D Fuel Use Reductions</v>
      </c>
      <c r="K1966" s="363"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63" t="str">
        <f>IF(ISBLANK(INDEX('Policy Characteristics'!I:I,MATCH($C1966,'Policy Characteristics'!$C:$C,0))),"",INDEX('Policy Characteristics'!I:I,MATCH($C1966,'Policy Characteristics'!$C:$C,0)))</f>
        <v>% reduction in fuel use</v>
      </c>
      <c r="P1966" s="363"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63" t="str">
        <f>IF(ISBLANK(INDEX('Policy Characteristics'!K:K,MATCH($C1966,'Policy Characteristics'!$C:$C,0))),"",INDEX('Policy Characteristics'!K:K,MATCH($C1966,'Policy Characteristics'!$C:$C,0)))</f>
        <v>architectural-design.html#rnd</v>
      </c>
      <c r="R1966" s="363" t="str">
        <f>IF(ISBLANK(INDEX('Policy Characteristics'!L:L,MATCH($C1966,'Policy Characteristics'!$C:$C,0))),"",INDEX('Policy Characteristics'!L:L,MATCH($C1966,'Policy Characteristics'!$C:$C,0)))</f>
        <v>research-and-development.html</v>
      </c>
    </row>
    <row r="1967" spans="1:18" ht="19.95" customHeight="1">
      <c r="A1967" s="363" t="str">
        <f>IF(ISBLANK(INDEX('Policy Characteristics'!A:A,MATCH($C1967,'Policy Characteristics'!$C:$C,0))),"",INDEX('Policy Characteristics'!A:A,MATCH($C1967,'Policy Characteristics'!$C:$C,0)))</f>
        <v>Research and Development</v>
      </c>
      <c r="B1967" s="375" t="str">
        <f>IF(ISBLANK(INDEX('Policy Characteristics'!B:B,MATCH($C1967,'Policy Characteristics'!$C:$C,0))),"",INDEX('Policy Characteristics'!B:B,MATCH($C1967,'Policy Characteristics'!$C:$C,0)))</f>
        <v>Fuel Use Reduction</v>
      </c>
      <c r="C1967" s="363" t="str">
        <f t="shared" si="78"/>
        <v>RnD Industry Fuel Use Perc Reduction</v>
      </c>
      <c r="D1967" t="s">
        <v>857</v>
      </c>
      <c r="E1967" s="255"/>
      <c r="F1967" s="356" t="s">
        <v>1058</v>
      </c>
      <c r="G1967" s="255"/>
      <c r="H1967" s="18">
        <v>1493</v>
      </c>
      <c r="I1967" s="376" t="s">
        <v>731</v>
      </c>
      <c r="J1967" s="377" t="str">
        <f>IF(ISBLANK(INDEX('Policy Characteristics'!D:D,MATCH($C1967,'Policy Characteristics'!$C:$C,0))),"",INDEX('Policy Characteristics'!D:D,MATCH($C1967,'Policy Characteristics'!$C:$C,0)))</f>
        <v>R&amp;D Fuel Use Reductions</v>
      </c>
      <c r="K1967" s="363"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63" t="str">
        <f>IF(ISBLANK(INDEX('Policy Characteristics'!I:I,MATCH($C1967,'Policy Characteristics'!$C:$C,0))),"",INDEX('Policy Characteristics'!I:I,MATCH($C1967,'Policy Characteristics'!$C:$C,0)))</f>
        <v>% reduction in fuel use</v>
      </c>
      <c r="P1967" s="363"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63" t="str">
        <f>IF(ISBLANK(INDEX('Policy Characteristics'!K:K,MATCH($C1967,'Policy Characteristics'!$C:$C,0))),"",INDEX('Policy Characteristics'!K:K,MATCH($C1967,'Policy Characteristics'!$C:$C,0)))</f>
        <v>architectural-design.html#rnd</v>
      </c>
      <c r="R1967" s="363" t="str">
        <f>IF(ISBLANK(INDEX('Policy Characteristics'!L:L,MATCH($C1967,'Policy Characteristics'!$C:$C,0))),"",INDEX('Policy Characteristics'!L:L,MATCH($C1967,'Policy Characteristics'!$C:$C,0)))</f>
        <v>research-and-development.html</v>
      </c>
    </row>
    <row r="1968" spans="1:18" ht="19.95" customHeight="1">
      <c r="A1968" s="363" t="str">
        <f>IF(ISBLANK(INDEX('Policy Characteristics'!A:A,MATCH($C1968,'Policy Characteristics'!$C:$C,0))),"",INDEX('Policy Characteristics'!A:A,MATCH($C1968,'Policy Characteristics'!$C:$C,0)))</f>
        <v>Research and Development</v>
      </c>
      <c r="B1968" s="375" t="str">
        <f>IF(ISBLANK(INDEX('Policy Characteristics'!B:B,MATCH($C1968,'Policy Characteristics'!$C:$C,0))),"",INDEX('Policy Characteristics'!B:B,MATCH($C1968,'Policy Characteristics'!$C:$C,0)))</f>
        <v>Fuel Use Reduction</v>
      </c>
      <c r="C1968" s="363" t="str">
        <f t="shared" si="78"/>
        <v>RnD Industry Fuel Use Perc Reduction</v>
      </c>
      <c r="D1968" t="s">
        <v>859</v>
      </c>
      <c r="E1968" s="255"/>
      <c r="F1968" s="356" t="s">
        <v>1059</v>
      </c>
      <c r="G1968" s="255"/>
      <c r="H1968" s="18">
        <v>1494</v>
      </c>
      <c r="I1968" s="376" t="s">
        <v>731</v>
      </c>
      <c r="J1968" s="377" t="str">
        <f>IF(ISBLANK(INDEX('Policy Characteristics'!D:D,MATCH($C1968,'Policy Characteristics'!$C:$C,0))),"",INDEX('Policy Characteristics'!D:D,MATCH($C1968,'Policy Characteristics'!$C:$C,0)))</f>
        <v>R&amp;D Fuel Use Reductions</v>
      </c>
      <c r="K1968" s="363"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63" t="str">
        <f>IF(ISBLANK(INDEX('Policy Characteristics'!I:I,MATCH($C1968,'Policy Characteristics'!$C:$C,0))),"",INDEX('Policy Characteristics'!I:I,MATCH($C1968,'Policy Characteristics'!$C:$C,0)))</f>
        <v>% reduction in fuel use</v>
      </c>
      <c r="P1968" s="363"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63" t="str">
        <f>IF(ISBLANK(INDEX('Policy Characteristics'!K:K,MATCH($C1968,'Policy Characteristics'!$C:$C,0))),"",INDEX('Policy Characteristics'!K:K,MATCH($C1968,'Policy Characteristics'!$C:$C,0)))</f>
        <v>architectural-design.html#rnd</v>
      </c>
      <c r="R1968" s="363" t="str">
        <f>IF(ISBLANK(INDEX('Policy Characteristics'!L:L,MATCH($C1968,'Policy Characteristics'!$C:$C,0))),"",INDEX('Policy Characteristics'!L:L,MATCH($C1968,'Policy Characteristics'!$C:$C,0)))</f>
        <v>research-and-development.html</v>
      </c>
    </row>
    <row r="1969" spans="1:18" ht="19.95" customHeight="1">
      <c r="A1969" s="363" t="str">
        <f>IF(ISBLANK(INDEX('Policy Characteristics'!A:A,MATCH($C1969,'Policy Characteristics'!$C:$C,0))),"",INDEX('Policy Characteristics'!A:A,MATCH($C1969,'Policy Characteristics'!$C:$C,0)))</f>
        <v>Research and Development</v>
      </c>
      <c r="B1969" s="375" t="str">
        <f>IF(ISBLANK(INDEX('Policy Characteristics'!B:B,MATCH($C1969,'Policy Characteristics'!$C:$C,0))),"",INDEX('Policy Characteristics'!B:B,MATCH($C1969,'Policy Characteristics'!$C:$C,0)))</f>
        <v>Fuel Use Reduction</v>
      </c>
      <c r="C1969" s="363" t="str">
        <f t="shared" si="78"/>
        <v>RnD Industry Fuel Use Perc Reduction</v>
      </c>
      <c r="D1969" t="s">
        <v>861</v>
      </c>
      <c r="E1969" s="255"/>
      <c r="F1969" s="356" t="s">
        <v>1060</v>
      </c>
      <c r="G1969" s="255"/>
      <c r="H1969" s="18">
        <v>1495</v>
      </c>
      <c r="I1969" s="376" t="s">
        <v>731</v>
      </c>
      <c r="J1969" s="377" t="str">
        <f>IF(ISBLANK(INDEX('Policy Characteristics'!D:D,MATCH($C1969,'Policy Characteristics'!$C:$C,0))),"",INDEX('Policy Characteristics'!D:D,MATCH($C1969,'Policy Characteristics'!$C:$C,0)))</f>
        <v>R&amp;D Fuel Use Reductions</v>
      </c>
      <c r="K1969" s="363"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63" t="str">
        <f>IF(ISBLANK(INDEX('Policy Characteristics'!I:I,MATCH($C1969,'Policy Characteristics'!$C:$C,0))),"",INDEX('Policy Characteristics'!I:I,MATCH($C1969,'Policy Characteristics'!$C:$C,0)))</f>
        <v>% reduction in fuel use</v>
      </c>
      <c r="P1969" s="363"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63" t="str">
        <f>IF(ISBLANK(INDEX('Policy Characteristics'!K:K,MATCH($C1969,'Policy Characteristics'!$C:$C,0))),"",INDEX('Policy Characteristics'!K:K,MATCH($C1969,'Policy Characteristics'!$C:$C,0)))</f>
        <v>architectural-design.html#rnd</v>
      </c>
      <c r="R1969" s="363" t="str">
        <f>IF(ISBLANK(INDEX('Policy Characteristics'!L:L,MATCH($C1969,'Policy Characteristics'!$C:$C,0))),"",INDEX('Policy Characteristics'!L:L,MATCH($C1969,'Policy Characteristics'!$C:$C,0)))</f>
        <v>research-and-development.html</v>
      </c>
    </row>
    <row r="1970" spans="1:18" ht="19.95" customHeight="1">
      <c r="A1970" s="363" t="str">
        <f>IF(ISBLANK(INDEX('Policy Characteristics'!A:A,MATCH($C1970,'Policy Characteristics'!$C:$C,0))),"",INDEX('Policy Characteristics'!A:A,MATCH($C1970,'Policy Characteristics'!$C:$C,0)))</f>
        <v>Research and Development</v>
      </c>
      <c r="B1970" s="375" t="str">
        <f>IF(ISBLANK(INDEX('Policy Characteristics'!B:B,MATCH($C1970,'Policy Characteristics'!$C:$C,0))),"",INDEX('Policy Characteristics'!B:B,MATCH($C1970,'Policy Characteristics'!$C:$C,0)))</f>
        <v>Fuel Use Reduction</v>
      </c>
      <c r="C1970" s="363" t="str">
        <f t="shared" si="78"/>
        <v>RnD Industry Fuel Use Perc Reduction</v>
      </c>
      <c r="D1970" t="s">
        <v>863</v>
      </c>
      <c r="E1970" s="255"/>
      <c r="F1970" s="356" t="s">
        <v>1061</v>
      </c>
      <c r="G1970" s="255"/>
      <c r="H1970" s="18">
        <v>1496</v>
      </c>
      <c r="I1970" s="376" t="s">
        <v>731</v>
      </c>
      <c r="J1970" s="377" t="str">
        <f>IF(ISBLANK(INDEX('Policy Characteristics'!D:D,MATCH($C1970,'Policy Characteristics'!$C:$C,0))),"",INDEX('Policy Characteristics'!D:D,MATCH($C1970,'Policy Characteristics'!$C:$C,0)))</f>
        <v>R&amp;D Fuel Use Reductions</v>
      </c>
      <c r="K1970" s="363"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63" t="str">
        <f>IF(ISBLANK(INDEX('Policy Characteristics'!I:I,MATCH($C1970,'Policy Characteristics'!$C:$C,0))),"",INDEX('Policy Characteristics'!I:I,MATCH($C1970,'Policy Characteristics'!$C:$C,0)))</f>
        <v>% reduction in fuel use</v>
      </c>
      <c r="P1970" s="363"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63" t="str">
        <f>IF(ISBLANK(INDEX('Policy Characteristics'!K:K,MATCH($C1970,'Policy Characteristics'!$C:$C,0))),"",INDEX('Policy Characteristics'!K:K,MATCH($C1970,'Policy Characteristics'!$C:$C,0)))</f>
        <v>architectural-design.html#rnd</v>
      </c>
      <c r="R1970" s="363" t="str">
        <f>IF(ISBLANK(INDEX('Policy Characteristics'!L:L,MATCH($C1970,'Policy Characteristics'!$C:$C,0))),"",INDEX('Policy Characteristics'!L:L,MATCH($C1970,'Policy Characteristics'!$C:$C,0)))</f>
        <v>research-and-development.html</v>
      </c>
    </row>
    <row r="1971" spans="1:18" ht="19.95" customHeight="1">
      <c r="A1971" s="363" t="str">
        <f>IF(ISBLANK(INDEX('Policy Characteristics'!A:A,MATCH($C1971,'Policy Characteristics'!$C:$C,0))),"",INDEX('Policy Characteristics'!A:A,MATCH($C1971,'Policy Characteristics'!$C:$C,0)))</f>
        <v>Research and Development</v>
      </c>
      <c r="B1971" s="375" t="str">
        <f>IF(ISBLANK(INDEX('Policy Characteristics'!B:B,MATCH($C1971,'Policy Characteristics'!$C:$C,0))),"",INDEX('Policy Characteristics'!B:B,MATCH($C1971,'Policy Characteristics'!$C:$C,0)))</f>
        <v>Fuel Use Reduction</v>
      </c>
      <c r="C1971" s="363" t="str">
        <f t="shared" si="78"/>
        <v>RnD Industry Fuel Use Perc Reduction</v>
      </c>
      <c r="D1971" t="s">
        <v>865</v>
      </c>
      <c r="E1971" s="255"/>
      <c r="F1971" s="356" t="s">
        <v>1062</v>
      </c>
      <c r="G1971" s="255"/>
      <c r="H1971" s="18">
        <v>1497</v>
      </c>
      <c r="I1971" s="376" t="s">
        <v>731</v>
      </c>
      <c r="J1971" s="377" t="str">
        <f>IF(ISBLANK(INDEX('Policy Characteristics'!D:D,MATCH($C1971,'Policy Characteristics'!$C:$C,0))),"",INDEX('Policy Characteristics'!D:D,MATCH($C1971,'Policy Characteristics'!$C:$C,0)))</f>
        <v>R&amp;D Fuel Use Reductions</v>
      </c>
      <c r="K1971" s="363"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63" t="str">
        <f>IF(ISBLANK(INDEX('Policy Characteristics'!I:I,MATCH($C1971,'Policy Characteristics'!$C:$C,0))),"",INDEX('Policy Characteristics'!I:I,MATCH($C1971,'Policy Characteristics'!$C:$C,0)))</f>
        <v>% reduction in fuel use</v>
      </c>
      <c r="P1971" s="363"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63" t="str">
        <f>IF(ISBLANK(INDEX('Policy Characteristics'!K:K,MATCH($C1971,'Policy Characteristics'!$C:$C,0))),"",INDEX('Policy Characteristics'!K:K,MATCH($C1971,'Policy Characteristics'!$C:$C,0)))</f>
        <v>architectural-design.html#rnd</v>
      </c>
      <c r="R1971" s="363" t="str">
        <f>IF(ISBLANK(INDEX('Policy Characteristics'!L:L,MATCH($C1971,'Policy Characteristics'!$C:$C,0))),"",INDEX('Policy Characteristics'!L:L,MATCH($C1971,'Policy Characteristics'!$C:$C,0)))</f>
        <v>research-and-development.html</v>
      </c>
    </row>
    <row r="1972" spans="1:18" ht="19.95" customHeight="1">
      <c r="A1972" s="363" t="str">
        <f>IF(ISBLANK(INDEX('Policy Characteristics'!A:A,MATCH($C1972,'Policy Characteristics'!$C:$C,0))),"",INDEX('Policy Characteristics'!A:A,MATCH($C1972,'Policy Characteristics'!$C:$C,0)))</f>
        <v>Research and Development</v>
      </c>
      <c r="B1972" s="375" t="str">
        <f>IF(ISBLANK(INDEX('Policy Characteristics'!B:B,MATCH($C1972,'Policy Characteristics'!$C:$C,0))),"",INDEX('Policy Characteristics'!B:B,MATCH($C1972,'Policy Characteristics'!$C:$C,0)))</f>
        <v>Fuel Use Reduction</v>
      </c>
      <c r="C1972" s="363" t="str">
        <f t="shared" si="78"/>
        <v>RnD Industry Fuel Use Perc Reduction</v>
      </c>
      <c r="D1972" t="s">
        <v>867</v>
      </c>
      <c r="E1972" s="255"/>
      <c r="F1972" s="356" t="s">
        <v>1063</v>
      </c>
      <c r="G1972" s="255"/>
      <c r="H1972" s="18">
        <v>1498</v>
      </c>
      <c r="I1972" s="376" t="s">
        <v>731</v>
      </c>
      <c r="J1972" s="377" t="str">
        <f>IF(ISBLANK(INDEX('Policy Characteristics'!D:D,MATCH($C1972,'Policy Characteristics'!$C:$C,0))),"",INDEX('Policy Characteristics'!D:D,MATCH($C1972,'Policy Characteristics'!$C:$C,0)))</f>
        <v>R&amp;D Fuel Use Reductions</v>
      </c>
      <c r="K1972" s="363"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63" t="str">
        <f>IF(ISBLANK(INDEX('Policy Characteristics'!I:I,MATCH($C1972,'Policy Characteristics'!$C:$C,0))),"",INDEX('Policy Characteristics'!I:I,MATCH($C1972,'Policy Characteristics'!$C:$C,0)))</f>
        <v>% reduction in fuel use</v>
      </c>
      <c r="P1972" s="363"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63" t="str">
        <f>IF(ISBLANK(INDEX('Policy Characteristics'!K:K,MATCH($C1972,'Policy Characteristics'!$C:$C,0))),"",INDEX('Policy Characteristics'!K:K,MATCH($C1972,'Policy Characteristics'!$C:$C,0)))</f>
        <v>architectural-design.html#rnd</v>
      </c>
      <c r="R1972" s="363" t="str">
        <f>IF(ISBLANK(INDEX('Policy Characteristics'!L:L,MATCH($C1972,'Policy Characteristics'!$C:$C,0))),"",INDEX('Policy Characteristics'!L:L,MATCH($C1972,'Policy Characteristics'!$C:$C,0)))</f>
        <v>research-and-development.html</v>
      </c>
    </row>
    <row r="1973" spans="1:18" ht="19.95" customHeight="1">
      <c r="A1973" s="363" t="str">
        <f>IF(ISBLANK(INDEX('Policy Characteristics'!A:A,MATCH($C1973,'Policy Characteristics'!$C:$C,0))),"",INDEX('Policy Characteristics'!A:A,MATCH($C1973,'Policy Characteristics'!$C:$C,0)))</f>
        <v>Research and Development</v>
      </c>
      <c r="B1973" s="375" t="str">
        <f>IF(ISBLANK(INDEX('Policy Characteristics'!B:B,MATCH($C1973,'Policy Characteristics'!$C:$C,0))),"",INDEX('Policy Characteristics'!B:B,MATCH($C1973,'Policy Characteristics'!$C:$C,0)))</f>
        <v>Fuel Use Reduction</v>
      </c>
      <c r="C1973" s="363" t="str">
        <f t="shared" si="78"/>
        <v>RnD Industry Fuel Use Perc Reduction</v>
      </c>
      <c r="D1973" t="s">
        <v>869</v>
      </c>
      <c r="E1973" s="255"/>
      <c r="F1973" s="356" t="s">
        <v>1064</v>
      </c>
      <c r="G1973" s="255"/>
      <c r="H1973" s="18">
        <v>1499</v>
      </c>
      <c r="I1973" s="376" t="s">
        <v>731</v>
      </c>
      <c r="J1973" s="377" t="str">
        <f>IF(ISBLANK(INDEX('Policy Characteristics'!D:D,MATCH($C1973,'Policy Characteristics'!$C:$C,0))),"",INDEX('Policy Characteristics'!D:D,MATCH($C1973,'Policy Characteristics'!$C:$C,0)))</f>
        <v>R&amp;D Fuel Use Reductions</v>
      </c>
      <c r="K1973" s="363"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63" t="str">
        <f>IF(ISBLANK(INDEX('Policy Characteristics'!I:I,MATCH($C1973,'Policy Characteristics'!$C:$C,0))),"",INDEX('Policy Characteristics'!I:I,MATCH($C1973,'Policy Characteristics'!$C:$C,0)))</f>
        <v>% reduction in fuel use</v>
      </c>
      <c r="P1973" s="363"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63" t="str">
        <f>IF(ISBLANK(INDEX('Policy Characteristics'!K:K,MATCH($C1973,'Policy Characteristics'!$C:$C,0))),"",INDEX('Policy Characteristics'!K:K,MATCH($C1973,'Policy Characteristics'!$C:$C,0)))</f>
        <v>architectural-design.html#rnd</v>
      </c>
      <c r="R1973" s="363" t="str">
        <f>IF(ISBLANK(INDEX('Policy Characteristics'!L:L,MATCH($C1973,'Policy Characteristics'!$C:$C,0))),"",INDEX('Policy Characteristics'!L:L,MATCH($C1973,'Policy Characteristics'!$C:$C,0)))</f>
        <v>research-and-development.html</v>
      </c>
    </row>
    <row r="1974" spans="1:18" ht="19.95" customHeight="1">
      <c r="A1974" s="363" t="str">
        <f>IF(ISBLANK(INDEX('Policy Characteristics'!A:A,MATCH($C1974,'Policy Characteristics'!$C:$C,0))),"",INDEX('Policy Characteristics'!A:A,MATCH($C1974,'Policy Characteristics'!$C:$C,0)))</f>
        <v>Research and Development</v>
      </c>
      <c r="B1974" s="375" t="str">
        <f>IF(ISBLANK(INDEX('Policy Characteristics'!B:B,MATCH($C1974,'Policy Characteristics'!$C:$C,0))),"",INDEX('Policy Characteristics'!B:B,MATCH($C1974,'Policy Characteristics'!$C:$C,0)))</f>
        <v>Fuel Use Reduction</v>
      </c>
      <c r="C1974" s="363" t="str">
        <f t="shared" si="78"/>
        <v>RnD Industry Fuel Use Perc Reduction</v>
      </c>
      <c r="D1974" t="s">
        <v>871</v>
      </c>
      <c r="E1974" s="255"/>
      <c r="F1974" s="356" t="s">
        <v>1065</v>
      </c>
      <c r="G1974" s="255"/>
      <c r="H1974" s="18">
        <v>1500</v>
      </c>
      <c r="I1974" s="376" t="s">
        <v>731</v>
      </c>
      <c r="J1974" s="377" t="str">
        <f>IF(ISBLANK(INDEX('Policy Characteristics'!D:D,MATCH($C1974,'Policy Characteristics'!$C:$C,0))),"",INDEX('Policy Characteristics'!D:D,MATCH($C1974,'Policy Characteristics'!$C:$C,0)))</f>
        <v>R&amp;D Fuel Use Reductions</v>
      </c>
      <c r="K1974" s="363"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63" t="str">
        <f>IF(ISBLANK(INDEX('Policy Characteristics'!I:I,MATCH($C1974,'Policy Characteristics'!$C:$C,0))),"",INDEX('Policy Characteristics'!I:I,MATCH($C1974,'Policy Characteristics'!$C:$C,0)))</f>
        <v>% reduction in fuel use</v>
      </c>
      <c r="P1974" s="363"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63" t="str">
        <f>IF(ISBLANK(INDEX('Policy Characteristics'!K:K,MATCH($C1974,'Policy Characteristics'!$C:$C,0))),"",INDEX('Policy Characteristics'!K:K,MATCH($C1974,'Policy Characteristics'!$C:$C,0)))</f>
        <v>architectural-design.html#rnd</v>
      </c>
      <c r="R1974" s="363" t="str">
        <f>IF(ISBLANK(INDEX('Policy Characteristics'!L:L,MATCH($C1974,'Policy Characteristics'!$C:$C,0))),"",INDEX('Policy Characteristics'!L:L,MATCH($C1974,'Policy Characteristics'!$C:$C,0)))</f>
        <v>research-and-development.html</v>
      </c>
    </row>
    <row r="1975" spans="1:18" ht="19.95" customHeight="1">
      <c r="A1975" s="363" t="str">
        <f>IF(ISBLANK(INDEX('Policy Characteristics'!A:A,MATCH($C1975,'Policy Characteristics'!$C:$C,0))),"",INDEX('Policy Characteristics'!A:A,MATCH($C1975,'Policy Characteristics'!$C:$C,0)))</f>
        <v>Research and Development</v>
      </c>
      <c r="B1975" s="375" t="str">
        <f>IF(ISBLANK(INDEX('Policy Characteristics'!B:B,MATCH($C1975,'Policy Characteristics'!$C:$C,0))),"",INDEX('Policy Characteristics'!B:B,MATCH($C1975,'Policy Characteristics'!$C:$C,0)))</f>
        <v>Fuel Use Reduction</v>
      </c>
      <c r="C1975" s="363" t="str">
        <f t="shared" si="78"/>
        <v>RnD Industry Fuel Use Perc Reduction</v>
      </c>
      <c r="D1975" t="s">
        <v>873</v>
      </c>
      <c r="E1975" s="255"/>
      <c r="F1975" s="356" t="s">
        <v>1066</v>
      </c>
      <c r="G1975" s="255"/>
      <c r="H1975" s="18">
        <v>1501</v>
      </c>
      <c r="I1975" s="376" t="s">
        <v>731</v>
      </c>
      <c r="J1975" s="377" t="str">
        <f>IF(ISBLANK(INDEX('Policy Characteristics'!D:D,MATCH($C1975,'Policy Characteristics'!$C:$C,0))),"",INDEX('Policy Characteristics'!D:D,MATCH($C1975,'Policy Characteristics'!$C:$C,0)))</f>
        <v>R&amp;D Fuel Use Reductions</v>
      </c>
      <c r="K1975" s="363"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63" t="str">
        <f>IF(ISBLANK(INDEX('Policy Characteristics'!I:I,MATCH($C1975,'Policy Characteristics'!$C:$C,0))),"",INDEX('Policy Characteristics'!I:I,MATCH($C1975,'Policy Characteristics'!$C:$C,0)))</f>
        <v>% reduction in fuel use</v>
      </c>
      <c r="P1975" s="363"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63" t="str">
        <f>IF(ISBLANK(INDEX('Policy Characteristics'!K:K,MATCH($C1975,'Policy Characteristics'!$C:$C,0))),"",INDEX('Policy Characteristics'!K:K,MATCH($C1975,'Policy Characteristics'!$C:$C,0)))</f>
        <v>architectural-design.html#rnd</v>
      </c>
      <c r="R1975" s="363" t="str">
        <f>IF(ISBLANK(INDEX('Policy Characteristics'!L:L,MATCH($C1975,'Policy Characteristics'!$C:$C,0))),"",INDEX('Policy Characteristics'!L:L,MATCH($C1975,'Policy Characteristics'!$C:$C,0)))</f>
        <v>research-and-development.html</v>
      </c>
    </row>
    <row r="1976" spans="1:18" ht="19.95" customHeight="1">
      <c r="A1976" s="363" t="str">
        <f>IF(ISBLANK(INDEX('Policy Characteristics'!A:A,MATCH($C1976,'Policy Characteristics'!$C:$C,0))),"",INDEX('Policy Characteristics'!A:A,MATCH($C1976,'Policy Characteristics'!$C:$C,0)))</f>
        <v>Research and Development</v>
      </c>
      <c r="B1976" s="375" t="str">
        <f>IF(ISBLANK(INDEX('Policy Characteristics'!B:B,MATCH($C1976,'Policy Characteristics'!$C:$C,0))),"",INDEX('Policy Characteristics'!B:B,MATCH($C1976,'Policy Characteristics'!$C:$C,0)))</f>
        <v>Fuel Use Reduction</v>
      </c>
      <c r="C1976" s="363" t="str">
        <f t="shared" si="78"/>
        <v>RnD Industry Fuel Use Perc Reduction</v>
      </c>
      <c r="D1976" t="s">
        <v>875</v>
      </c>
      <c r="E1976" s="255"/>
      <c r="F1976" s="356" t="s">
        <v>1067</v>
      </c>
      <c r="G1976" s="255"/>
      <c r="H1976" s="18">
        <v>1502</v>
      </c>
      <c r="I1976" s="376" t="s">
        <v>731</v>
      </c>
      <c r="J1976" s="377" t="str">
        <f>IF(ISBLANK(INDEX('Policy Characteristics'!D:D,MATCH($C1976,'Policy Characteristics'!$C:$C,0))),"",INDEX('Policy Characteristics'!D:D,MATCH($C1976,'Policy Characteristics'!$C:$C,0)))</f>
        <v>R&amp;D Fuel Use Reductions</v>
      </c>
      <c r="K1976" s="363"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63" t="str">
        <f>IF(ISBLANK(INDEX('Policy Characteristics'!I:I,MATCH($C1976,'Policy Characteristics'!$C:$C,0))),"",INDEX('Policy Characteristics'!I:I,MATCH($C1976,'Policy Characteristics'!$C:$C,0)))</f>
        <v>% reduction in fuel use</v>
      </c>
      <c r="P1976" s="363"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63" t="str">
        <f>IF(ISBLANK(INDEX('Policy Characteristics'!K:K,MATCH($C1976,'Policy Characteristics'!$C:$C,0))),"",INDEX('Policy Characteristics'!K:K,MATCH($C1976,'Policy Characteristics'!$C:$C,0)))</f>
        <v>architectural-design.html#rnd</v>
      </c>
      <c r="R1976" s="363" t="str">
        <f>IF(ISBLANK(INDEX('Policy Characteristics'!L:L,MATCH($C1976,'Policy Characteristics'!$C:$C,0))),"",INDEX('Policy Characteristics'!L:L,MATCH($C1976,'Policy Characteristics'!$C:$C,0)))</f>
        <v>research-and-development.html</v>
      </c>
    </row>
    <row r="1977" spans="1:18" ht="19.95" customHeight="1">
      <c r="A1977" s="363" t="str">
        <f>IF(ISBLANK(INDEX('Policy Characteristics'!A:A,MATCH($C1977,'Policy Characteristics'!$C:$C,0))),"",INDEX('Policy Characteristics'!A:A,MATCH($C1977,'Policy Characteristics'!$C:$C,0)))</f>
        <v>Research and Development</v>
      </c>
      <c r="B1977" s="375" t="str">
        <f>IF(ISBLANK(INDEX('Policy Characteristics'!B:B,MATCH($C1977,'Policy Characteristics'!$C:$C,0))),"",INDEX('Policy Characteristics'!B:B,MATCH($C1977,'Policy Characteristics'!$C:$C,0)))</f>
        <v>Fuel Use Reduction</v>
      </c>
      <c r="C1977" s="363" t="str">
        <f t="shared" si="78"/>
        <v>RnD Industry Fuel Use Perc Reduction</v>
      </c>
      <c r="D1977" t="s">
        <v>877</v>
      </c>
      <c r="E1977" s="255"/>
      <c r="F1977" s="356" t="s">
        <v>1068</v>
      </c>
      <c r="G1977" s="255"/>
      <c r="H1977" s="18">
        <v>1503</v>
      </c>
      <c r="I1977" s="376" t="s">
        <v>731</v>
      </c>
      <c r="J1977" s="377" t="str">
        <f>IF(ISBLANK(INDEX('Policy Characteristics'!D:D,MATCH($C1977,'Policy Characteristics'!$C:$C,0))),"",INDEX('Policy Characteristics'!D:D,MATCH($C1977,'Policy Characteristics'!$C:$C,0)))</f>
        <v>R&amp;D Fuel Use Reductions</v>
      </c>
      <c r="K1977" s="363"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63" t="str">
        <f>IF(ISBLANK(INDEX('Policy Characteristics'!I:I,MATCH($C1977,'Policy Characteristics'!$C:$C,0))),"",INDEX('Policy Characteristics'!I:I,MATCH($C1977,'Policy Characteristics'!$C:$C,0)))</f>
        <v>% reduction in fuel use</v>
      </c>
      <c r="P1977" s="363"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63" t="str">
        <f>IF(ISBLANK(INDEX('Policy Characteristics'!K:K,MATCH($C1977,'Policy Characteristics'!$C:$C,0))),"",INDEX('Policy Characteristics'!K:K,MATCH($C1977,'Policy Characteristics'!$C:$C,0)))</f>
        <v>architectural-design.html#rnd</v>
      </c>
      <c r="R1977" s="363" t="str">
        <f>IF(ISBLANK(INDEX('Policy Characteristics'!L:L,MATCH($C1977,'Policy Characteristics'!$C:$C,0))),"",INDEX('Policy Characteristics'!L:L,MATCH($C1977,'Policy Characteristics'!$C:$C,0)))</f>
        <v>research-and-development.html</v>
      </c>
    </row>
    <row r="1978" spans="1:18" ht="19.95" customHeight="1">
      <c r="A1978" s="363" t="str">
        <f>IF(ISBLANK(INDEX('Policy Characteristics'!A:A,MATCH($C1978,'Policy Characteristics'!$C:$C,0))),"",INDEX('Policy Characteristics'!A:A,MATCH($C1978,'Policy Characteristics'!$C:$C,0)))</f>
        <v>Research and Development</v>
      </c>
      <c r="B1978" s="375" t="str">
        <f>IF(ISBLANK(INDEX('Policy Characteristics'!B:B,MATCH($C1978,'Policy Characteristics'!$C:$C,0))),"",INDEX('Policy Characteristics'!B:B,MATCH($C1978,'Policy Characteristics'!$C:$C,0)))</f>
        <v>Fuel Use Reduction</v>
      </c>
      <c r="C1978" s="363" t="str">
        <f t="shared" si="78"/>
        <v>RnD Industry Fuel Use Perc Reduction</v>
      </c>
      <c r="D1978" t="s">
        <v>879</v>
      </c>
      <c r="E1978" s="255"/>
      <c r="F1978" s="356" t="s">
        <v>1069</v>
      </c>
      <c r="G1978" s="255"/>
      <c r="H1978" s="18">
        <v>1504</v>
      </c>
      <c r="I1978" s="376" t="s">
        <v>731</v>
      </c>
      <c r="J1978" s="377" t="str">
        <f>IF(ISBLANK(INDEX('Policy Characteristics'!D:D,MATCH($C1978,'Policy Characteristics'!$C:$C,0))),"",INDEX('Policy Characteristics'!D:D,MATCH($C1978,'Policy Characteristics'!$C:$C,0)))</f>
        <v>R&amp;D Fuel Use Reductions</v>
      </c>
      <c r="K1978" s="363"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63" t="str">
        <f>IF(ISBLANK(INDEX('Policy Characteristics'!I:I,MATCH($C1978,'Policy Characteristics'!$C:$C,0))),"",INDEX('Policy Characteristics'!I:I,MATCH($C1978,'Policy Characteristics'!$C:$C,0)))</f>
        <v>% reduction in fuel use</v>
      </c>
      <c r="P1978" s="363"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63" t="str">
        <f>IF(ISBLANK(INDEX('Policy Characteristics'!K:K,MATCH($C1978,'Policy Characteristics'!$C:$C,0))),"",INDEX('Policy Characteristics'!K:K,MATCH($C1978,'Policy Characteristics'!$C:$C,0)))</f>
        <v>architectural-design.html#rnd</v>
      </c>
      <c r="R1978" s="363" t="str">
        <f>IF(ISBLANK(INDEX('Policy Characteristics'!L:L,MATCH($C1978,'Policy Characteristics'!$C:$C,0))),"",INDEX('Policy Characteristics'!L:L,MATCH($C1978,'Policy Characteristics'!$C:$C,0)))</f>
        <v>research-and-development.html</v>
      </c>
    </row>
    <row r="1979" spans="1:18" ht="19.95" customHeight="1">
      <c r="A1979" s="363" t="str">
        <f>IF(ISBLANK(INDEX('Policy Characteristics'!A:A,MATCH($C1979,'Policy Characteristics'!$C:$C,0))),"",INDEX('Policy Characteristics'!A:A,MATCH($C1979,'Policy Characteristics'!$C:$C,0)))</f>
        <v>Research and Development</v>
      </c>
      <c r="B1979" s="375" t="str">
        <f>IF(ISBLANK(INDEX('Policy Characteristics'!B:B,MATCH($C1979,'Policy Characteristics'!$C:$C,0))),"",INDEX('Policy Characteristics'!B:B,MATCH($C1979,'Policy Characteristics'!$C:$C,0)))</f>
        <v>Fuel Use Reduction</v>
      </c>
      <c r="C1979" s="363" t="str">
        <f t="shared" si="78"/>
        <v>RnD Industry Fuel Use Perc Reduction</v>
      </c>
      <c r="D1979" t="s">
        <v>881</v>
      </c>
      <c r="E1979" s="255"/>
      <c r="F1979" s="356" t="s">
        <v>1070</v>
      </c>
      <c r="G1979" s="255"/>
      <c r="H1979" s="18">
        <v>1505</v>
      </c>
      <c r="I1979" s="376" t="s">
        <v>731</v>
      </c>
      <c r="J1979" s="377" t="str">
        <f>IF(ISBLANK(INDEX('Policy Characteristics'!D:D,MATCH($C1979,'Policy Characteristics'!$C:$C,0))),"",INDEX('Policy Characteristics'!D:D,MATCH($C1979,'Policy Characteristics'!$C:$C,0)))</f>
        <v>R&amp;D Fuel Use Reductions</v>
      </c>
      <c r="K1979" s="363"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63" t="str">
        <f>IF(ISBLANK(INDEX('Policy Characteristics'!I:I,MATCH($C1979,'Policy Characteristics'!$C:$C,0))),"",INDEX('Policy Characteristics'!I:I,MATCH($C1979,'Policy Characteristics'!$C:$C,0)))</f>
        <v>% reduction in fuel use</v>
      </c>
      <c r="P1979" s="363"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63" t="str">
        <f>IF(ISBLANK(INDEX('Policy Characteristics'!K:K,MATCH($C1979,'Policy Characteristics'!$C:$C,0))),"",INDEX('Policy Characteristics'!K:K,MATCH($C1979,'Policy Characteristics'!$C:$C,0)))</f>
        <v>architectural-design.html#rnd</v>
      </c>
      <c r="R1979" s="363" t="str">
        <f>IF(ISBLANK(INDEX('Policy Characteristics'!L:L,MATCH($C1979,'Policy Characteristics'!$C:$C,0))),"",INDEX('Policy Characteristics'!L:L,MATCH($C1979,'Policy Characteristics'!$C:$C,0)))</f>
        <v>research-and-development.html</v>
      </c>
    </row>
    <row r="1980" spans="1:18" ht="19.95" customHeight="1">
      <c r="A1980" s="363" t="str">
        <f>IF(ISBLANK(INDEX('Policy Characteristics'!A:A,MATCH($C1980,'Policy Characteristics'!$C:$C,0))),"",INDEX('Policy Characteristics'!A:A,MATCH($C1980,'Policy Characteristics'!$C:$C,0)))</f>
        <v>Research and Development</v>
      </c>
      <c r="B1980" s="375" t="str">
        <f>IF(ISBLANK(INDEX('Policy Characteristics'!B:B,MATCH($C1980,'Policy Characteristics'!$C:$C,0))),"",INDEX('Policy Characteristics'!B:B,MATCH($C1980,'Policy Characteristics'!$C:$C,0)))</f>
        <v>Fuel Use Reduction</v>
      </c>
      <c r="C1980" s="363" t="str">
        <f t="shared" si="78"/>
        <v>RnD Industry Fuel Use Perc Reduction</v>
      </c>
      <c r="D1980" t="s">
        <v>883</v>
      </c>
      <c r="E1980" s="255"/>
      <c r="F1980" s="356" t="s">
        <v>1071</v>
      </c>
      <c r="G1980" s="255"/>
      <c r="H1980" s="18">
        <v>1506</v>
      </c>
      <c r="I1980" s="376" t="s">
        <v>731</v>
      </c>
      <c r="J1980" s="377" t="str">
        <f>IF(ISBLANK(INDEX('Policy Characteristics'!D:D,MATCH($C1980,'Policy Characteristics'!$C:$C,0))),"",INDEX('Policy Characteristics'!D:D,MATCH($C1980,'Policy Characteristics'!$C:$C,0)))</f>
        <v>R&amp;D Fuel Use Reductions</v>
      </c>
      <c r="K1980" s="363"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63" t="str">
        <f>IF(ISBLANK(INDEX('Policy Characteristics'!I:I,MATCH($C1980,'Policy Characteristics'!$C:$C,0))),"",INDEX('Policy Characteristics'!I:I,MATCH($C1980,'Policy Characteristics'!$C:$C,0)))</f>
        <v>% reduction in fuel use</v>
      </c>
      <c r="P1980" s="363"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63" t="str">
        <f>IF(ISBLANK(INDEX('Policy Characteristics'!K:K,MATCH($C1980,'Policy Characteristics'!$C:$C,0))),"",INDEX('Policy Characteristics'!K:K,MATCH($C1980,'Policy Characteristics'!$C:$C,0)))</f>
        <v>architectural-design.html#rnd</v>
      </c>
      <c r="R1980" s="363" t="str">
        <f>IF(ISBLANK(INDEX('Policy Characteristics'!L:L,MATCH($C1980,'Policy Characteristics'!$C:$C,0))),"",INDEX('Policy Characteristics'!L:L,MATCH($C1980,'Policy Characteristics'!$C:$C,0)))</f>
        <v>research-and-development.html</v>
      </c>
    </row>
    <row r="1981" spans="1:18" ht="19.95" customHeight="1">
      <c r="A1981" s="363" t="str">
        <f>IF(ISBLANK(INDEX('Policy Characteristics'!A:A,MATCH($C1981,'Policy Characteristics'!$C:$C,0))),"",INDEX('Policy Characteristics'!A:A,MATCH($C1981,'Policy Characteristics'!$C:$C,0)))</f>
        <v>Research and Development</v>
      </c>
      <c r="B1981" s="375" t="str">
        <f>IF(ISBLANK(INDEX('Policy Characteristics'!B:B,MATCH($C1981,'Policy Characteristics'!$C:$C,0))),"",INDEX('Policy Characteristics'!B:B,MATCH($C1981,'Policy Characteristics'!$C:$C,0)))</f>
        <v>Fuel Use Reduction</v>
      </c>
      <c r="C1981" s="363" t="str">
        <f t="shared" si="78"/>
        <v>RnD Industry Fuel Use Perc Reduction</v>
      </c>
      <c r="D1981" t="s">
        <v>885</v>
      </c>
      <c r="E1981" s="255"/>
      <c r="F1981" s="356" t="s">
        <v>1072</v>
      </c>
      <c r="G1981" s="255"/>
      <c r="H1981" s="18">
        <v>1507</v>
      </c>
      <c r="I1981" s="376" t="s">
        <v>731</v>
      </c>
      <c r="J1981" s="377" t="str">
        <f>IF(ISBLANK(INDEX('Policy Characteristics'!D:D,MATCH($C1981,'Policy Characteristics'!$C:$C,0))),"",INDEX('Policy Characteristics'!D:D,MATCH($C1981,'Policy Characteristics'!$C:$C,0)))</f>
        <v>R&amp;D Fuel Use Reductions</v>
      </c>
      <c r="K1981" s="363"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63" t="str">
        <f>IF(ISBLANK(INDEX('Policy Characteristics'!I:I,MATCH($C1981,'Policy Characteristics'!$C:$C,0))),"",INDEX('Policy Characteristics'!I:I,MATCH($C1981,'Policy Characteristics'!$C:$C,0)))</f>
        <v>% reduction in fuel use</v>
      </c>
      <c r="P1981" s="363"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63" t="str">
        <f>IF(ISBLANK(INDEX('Policy Characteristics'!K:K,MATCH($C1981,'Policy Characteristics'!$C:$C,0))),"",INDEX('Policy Characteristics'!K:K,MATCH($C1981,'Policy Characteristics'!$C:$C,0)))</f>
        <v>architectural-design.html#rnd</v>
      </c>
      <c r="R1981" s="363" t="str">
        <f>IF(ISBLANK(INDEX('Policy Characteristics'!L:L,MATCH($C1981,'Policy Characteristics'!$C:$C,0))),"",INDEX('Policy Characteristics'!L:L,MATCH($C1981,'Policy Characteristics'!$C:$C,0)))</f>
        <v>research-and-development.html</v>
      </c>
    </row>
    <row r="1982" spans="1:18" ht="19.95" customHeight="1">
      <c r="A1982" s="363" t="str">
        <f>IF(ISBLANK(INDEX('Policy Characteristics'!A:A,MATCH($C1982,'Policy Characteristics'!$C:$C,0))),"",INDEX('Policy Characteristics'!A:A,MATCH($C1982,'Policy Characteristics'!$C:$C,0)))</f>
        <v>Research and Development</v>
      </c>
      <c r="B1982" s="375" t="str">
        <f>IF(ISBLANK(INDEX('Policy Characteristics'!B:B,MATCH($C1982,'Policy Characteristics'!$C:$C,0))),"",INDEX('Policy Characteristics'!B:B,MATCH($C1982,'Policy Characteristics'!$C:$C,0)))</f>
        <v>Fuel Use Reduction</v>
      </c>
      <c r="C1982" s="363" t="str">
        <f t="shared" si="78"/>
        <v>RnD Industry Fuel Use Perc Reduction</v>
      </c>
      <c r="D1982" t="s">
        <v>887</v>
      </c>
      <c r="E1982" s="255"/>
      <c r="F1982" s="356" t="s">
        <v>1073</v>
      </c>
      <c r="G1982" s="255"/>
      <c r="H1982" s="18">
        <v>1508</v>
      </c>
      <c r="I1982" s="376" t="s">
        <v>731</v>
      </c>
      <c r="J1982" s="377" t="str">
        <f>IF(ISBLANK(INDEX('Policy Characteristics'!D:D,MATCH($C1982,'Policy Characteristics'!$C:$C,0))),"",INDEX('Policy Characteristics'!D:D,MATCH($C1982,'Policy Characteristics'!$C:$C,0)))</f>
        <v>R&amp;D Fuel Use Reductions</v>
      </c>
      <c r="K1982" s="363"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63" t="str">
        <f>IF(ISBLANK(INDEX('Policy Characteristics'!I:I,MATCH($C1982,'Policy Characteristics'!$C:$C,0))),"",INDEX('Policy Characteristics'!I:I,MATCH($C1982,'Policy Characteristics'!$C:$C,0)))</f>
        <v>% reduction in fuel use</v>
      </c>
      <c r="P1982" s="363"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63" t="str">
        <f>IF(ISBLANK(INDEX('Policy Characteristics'!K:K,MATCH($C1982,'Policy Characteristics'!$C:$C,0))),"",INDEX('Policy Characteristics'!K:K,MATCH($C1982,'Policy Characteristics'!$C:$C,0)))</f>
        <v>architectural-design.html#rnd</v>
      </c>
      <c r="R1982" s="363" t="str">
        <f>IF(ISBLANK(INDEX('Policy Characteristics'!L:L,MATCH($C1982,'Policy Characteristics'!$C:$C,0))),"",INDEX('Policy Characteristics'!L:L,MATCH($C1982,'Policy Characteristics'!$C:$C,0)))</f>
        <v>research-and-development.html</v>
      </c>
    </row>
    <row r="1983" spans="1:18" ht="19.95" customHeight="1">
      <c r="A1983" s="363" t="str">
        <f>IF(ISBLANK(INDEX('Policy Characteristics'!A:A,MATCH($C1983,'Policy Characteristics'!$C:$C,0))),"",INDEX('Policy Characteristics'!A:A,MATCH($C1983,'Policy Characteristics'!$C:$C,0)))</f>
        <v>Research and Development</v>
      </c>
      <c r="B1983" s="375" t="str">
        <f>IF(ISBLANK(INDEX('Policy Characteristics'!B:B,MATCH($C1983,'Policy Characteristics'!$C:$C,0))),"",INDEX('Policy Characteristics'!B:B,MATCH($C1983,'Policy Characteristics'!$C:$C,0)))</f>
        <v>Fuel Use Reduction</v>
      </c>
      <c r="C1983" s="363" t="str">
        <f t="shared" si="78"/>
        <v>RnD Industry Fuel Use Perc Reduction</v>
      </c>
      <c r="D1983" t="s">
        <v>889</v>
      </c>
      <c r="E1983" s="255"/>
      <c r="F1983" s="356" t="s">
        <v>1074</v>
      </c>
      <c r="G1983" s="255"/>
      <c r="H1983" s="18">
        <v>1509</v>
      </c>
      <c r="I1983" s="376" t="s">
        <v>731</v>
      </c>
      <c r="J1983" s="377" t="str">
        <f>IF(ISBLANK(INDEX('Policy Characteristics'!D:D,MATCH($C1983,'Policy Characteristics'!$C:$C,0))),"",INDEX('Policy Characteristics'!D:D,MATCH($C1983,'Policy Characteristics'!$C:$C,0)))</f>
        <v>R&amp;D Fuel Use Reductions</v>
      </c>
      <c r="K1983" s="363"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63" t="str">
        <f>IF(ISBLANK(INDEX('Policy Characteristics'!I:I,MATCH($C1983,'Policy Characteristics'!$C:$C,0))),"",INDEX('Policy Characteristics'!I:I,MATCH($C1983,'Policy Characteristics'!$C:$C,0)))</f>
        <v>% reduction in fuel use</v>
      </c>
      <c r="P1983" s="363"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63" t="str">
        <f>IF(ISBLANK(INDEX('Policy Characteristics'!K:K,MATCH($C1983,'Policy Characteristics'!$C:$C,0))),"",INDEX('Policy Characteristics'!K:K,MATCH($C1983,'Policy Characteristics'!$C:$C,0)))</f>
        <v>architectural-design.html#rnd</v>
      </c>
      <c r="R1983" s="363" t="str">
        <f>IF(ISBLANK(INDEX('Policy Characteristics'!L:L,MATCH($C1983,'Policy Characteristics'!$C:$C,0))),"",INDEX('Policy Characteristics'!L:L,MATCH($C1983,'Policy Characteristics'!$C:$C,0)))</f>
        <v>research-and-development.html</v>
      </c>
    </row>
    <row r="1984" spans="1:18" ht="19.95" customHeight="1">
      <c r="A1984" s="363" t="str">
        <f>IF(ISBLANK(INDEX('Policy Characteristics'!A:A,MATCH($C1984,'Policy Characteristics'!$C:$C,0))),"",INDEX('Policy Characteristics'!A:A,MATCH($C1984,'Policy Characteristics'!$C:$C,0)))</f>
        <v>Research and Development</v>
      </c>
      <c r="B1984" s="375" t="str">
        <f>IF(ISBLANK(INDEX('Policy Characteristics'!B:B,MATCH($C1984,'Policy Characteristics'!$C:$C,0))),"",INDEX('Policy Characteristics'!B:B,MATCH($C1984,'Policy Characteristics'!$C:$C,0)))</f>
        <v>Fuel Use Reduction</v>
      </c>
      <c r="C1984" s="363" t="str">
        <f t="shared" si="78"/>
        <v>RnD Industry Fuel Use Perc Reduction</v>
      </c>
      <c r="D1984" t="s">
        <v>891</v>
      </c>
      <c r="E1984" s="255"/>
      <c r="F1984" s="356" t="s">
        <v>1075</v>
      </c>
      <c r="G1984" s="255"/>
      <c r="H1984" s="18">
        <v>1510</v>
      </c>
      <c r="I1984" s="376" t="s">
        <v>731</v>
      </c>
      <c r="J1984" s="377" t="str">
        <f>IF(ISBLANK(INDEX('Policy Characteristics'!D:D,MATCH($C1984,'Policy Characteristics'!$C:$C,0))),"",INDEX('Policy Characteristics'!D:D,MATCH($C1984,'Policy Characteristics'!$C:$C,0)))</f>
        <v>R&amp;D Fuel Use Reductions</v>
      </c>
      <c r="K1984" s="363"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63" t="str">
        <f>IF(ISBLANK(INDEX('Policy Characteristics'!I:I,MATCH($C1984,'Policy Characteristics'!$C:$C,0))),"",INDEX('Policy Characteristics'!I:I,MATCH($C1984,'Policy Characteristics'!$C:$C,0)))</f>
        <v>% reduction in fuel use</v>
      </c>
      <c r="P1984" s="363"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63" t="str">
        <f>IF(ISBLANK(INDEX('Policy Characteristics'!K:K,MATCH($C1984,'Policy Characteristics'!$C:$C,0))),"",INDEX('Policy Characteristics'!K:K,MATCH($C1984,'Policy Characteristics'!$C:$C,0)))</f>
        <v>architectural-design.html#rnd</v>
      </c>
      <c r="R1984" s="363" t="str">
        <f>IF(ISBLANK(INDEX('Policy Characteristics'!L:L,MATCH($C1984,'Policy Characteristics'!$C:$C,0))),"",INDEX('Policy Characteristics'!L:L,MATCH($C1984,'Policy Characteristics'!$C:$C,0)))</f>
        <v>research-and-development.html</v>
      </c>
    </row>
    <row r="1985" spans="1:18" ht="19.95" customHeight="1">
      <c r="A1985" s="363" t="str">
        <f>IF(ISBLANK(INDEX('Policy Characteristics'!A:A,MATCH($C1985,'Policy Characteristics'!$C:$C,0))),"",INDEX('Policy Characteristics'!A:A,MATCH($C1985,'Policy Characteristics'!$C:$C,0)))</f>
        <v>Research and Development</v>
      </c>
      <c r="B1985" s="375" t="str">
        <f>IF(ISBLANK(INDEX('Policy Characteristics'!B:B,MATCH($C1985,'Policy Characteristics'!$C:$C,0))),"",INDEX('Policy Characteristics'!B:B,MATCH($C1985,'Policy Characteristics'!$C:$C,0)))</f>
        <v>Fuel Use Reduction</v>
      </c>
      <c r="C1985" s="363" t="str">
        <f t="shared" si="78"/>
        <v>RnD Industry Fuel Use Perc Reduction</v>
      </c>
      <c r="D1985" t="s">
        <v>893</v>
      </c>
      <c r="E1985" s="255"/>
      <c r="F1985" s="356" t="s">
        <v>1076</v>
      </c>
      <c r="G1985" s="255"/>
      <c r="H1985" s="18">
        <v>1511</v>
      </c>
      <c r="I1985" s="376" t="s">
        <v>731</v>
      </c>
      <c r="J1985" s="377" t="str">
        <f>IF(ISBLANK(INDEX('Policy Characteristics'!D:D,MATCH($C1985,'Policy Characteristics'!$C:$C,0))),"",INDEX('Policy Characteristics'!D:D,MATCH($C1985,'Policy Characteristics'!$C:$C,0)))</f>
        <v>R&amp;D Fuel Use Reductions</v>
      </c>
      <c r="K1985" s="363"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63" t="str">
        <f>IF(ISBLANK(INDEX('Policy Characteristics'!I:I,MATCH($C1985,'Policy Characteristics'!$C:$C,0))),"",INDEX('Policy Characteristics'!I:I,MATCH($C1985,'Policy Characteristics'!$C:$C,0)))</f>
        <v>% reduction in fuel use</v>
      </c>
      <c r="P1985" s="363"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63" t="str">
        <f>IF(ISBLANK(INDEX('Policy Characteristics'!K:K,MATCH($C1985,'Policy Characteristics'!$C:$C,0))),"",INDEX('Policy Characteristics'!K:K,MATCH($C1985,'Policy Characteristics'!$C:$C,0)))</f>
        <v>architectural-design.html#rnd</v>
      </c>
      <c r="R1985" s="363" t="str">
        <f>IF(ISBLANK(INDEX('Policy Characteristics'!L:L,MATCH($C1985,'Policy Characteristics'!$C:$C,0))),"",INDEX('Policy Characteristics'!L:L,MATCH($C1985,'Policy Characteristics'!$C:$C,0)))</f>
        <v>research-and-development.html</v>
      </c>
    </row>
    <row r="1986" spans="1:18" ht="19.95" customHeight="1">
      <c r="A1986" s="363" t="str">
        <f>IF(ISBLANK(INDEX('Policy Characteristics'!A:A,MATCH($C1986,'Policy Characteristics'!$C:$C,0))),"",INDEX('Policy Characteristics'!A:A,MATCH($C1986,'Policy Characteristics'!$C:$C,0)))</f>
        <v>Research and Development</v>
      </c>
      <c r="B1986" s="375" t="str">
        <f>IF(ISBLANK(INDEX('Policy Characteristics'!B:B,MATCH($C1986,'Policy Characteristics'!$C:$C,0))),"",INDEX('Policy Characteristics'!B:B,MATCH($C1986,'Policy Characteristics'!$C:$C,0)))</f>
        <v>Fuel Use Reduction</v>
      </c>
      <c r="C1986" t="s">
        <v>676</v>
      </c>
      <c r="D1986" s="255" t="s">
        <v>753</v>
      </c>
      <c r="E1986" s="255"/>
      <c r="F1986" s="255" t="s">
        <v>1077</v>
      </c>
      <c r="G1986" s="255"/>
      <c r="H1986" s="18">
        <v>133</v>
      </c>
      <c r="I1986" s="376" t="s">
        <v>731</v>
      </c>
      <c r="J1986" s="377" t="str">
        <f>IF(ISBLANK(INDEX('Policy Characteristics'!D:D,MATCH($C1986,'Policy Characteristics'!$C:$C,0))),"",INDEX('Policy Characteristics'!D:D,MATCH($C1986,'Policy Characteristics'!$C:$C,0)))</f>
        <v>R&amp;D Fuel Use Reductions</v>
      </c>
      <c r="K1986" s="363"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63" t="str">
        <f>IF(ISBLANK(INDEX('Policy Characteristics'!I:I,MATCH($C1986,'Policy Characteristics'!$C:$C,0))),"",INDEX('Policy Characteristics'!I:I,MATCH($C1986,'Policy Characteristics'!$C:$C,0)))</f>
        <v>% reduction in fuel use</v>
      </c>
      <c r="P1986" s="363"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63" t="str">
        <f>IF(ISBLANK(INDEX('Policy Characteristics'!K:K,MATCH($C1986,'Policy Characteristics'!$C:$C,0))),"",INDEX('Policy Characteristics'!K:K,MATCH($C1986,'Policy Characteristics'!$C:$C,0)))</f>
        <v>architectural-design.html#rnd</v>
      </c>
      <c r="R1986" s="363" t="str">
        <f>IF(ISBLANK(INDEX('Policy Characteristics'!L:L,MATCH($C1986,'Policy Characteristics'!$C:$C,0))),"",INDEX('Policy Characteristics'!L:L,MATCH($C1986,'Policy Characteristics'!$C:$C,0)))</f>
        <v>research-and-development.html</v>
      </c>
    </row>
    <row r="1987" spans="1:18" ht="19.95" customHeight="1">
      <c r="A1987" s="363" t="str">
        <f>IF(ISBLANK(INDEX('Policy Characteristics'!A:A,MATCH($C1987,'Policy Characteristics'!$C:$C,0))),"",INDEX('Policy Characteristics'!A:A,MATCH($C1987,'Policy Characteristics'!$C:$C,0)))</f>
        <v>Research and Development</v>
      </c>
      <c r="B1987" s="375" t="str">
        <f>IF(ISBLANK(INDEX('Policy Characteristics'!B:B,MATCH($C1987,'Policy Characteristics'!$C:$C,0))),"",INDEX('Policy Characteristics'!B:B,MATCH($C1987,'Policy Characteristics'!$C:$C,0)))</f>
        <v>Fuel Use Reduction</v>
      </c>
      <c r="C1987" s="363" t="str">
        <f t="shared" ref="C1987:C1992" si="79">C$1986</f>
        <v>RnD Transportation Fuel Use Perc Reduction</v>
      </c>
      <c r="D1987" s="255" t="s">
        <v>756</v>
      </c>
      <c r="E1987" s="255"/>
      <c r="F1987" s="255" t="s">
        <v>1078</v>
      </c>
      <c r="G1987" s="255"/>
      <c r="H1987" s="18">
        <v>134</v>
      </c>
      <c r="I1987" s="376" t="s">
        <v>731</v>
      </c>
      <c r="J1987" s="377" t="str">
        <f>IF(ISBLANK(INDEX('Policy Characteristics'!D:D,MATCH($C1987,'Policy Characteristics'!$C:$C,0))),"",INDEX('Policy Characteristics'!D:D,MATCH($C1987,'Policy Characteristics'!$C:$C,0)))</f>
        <v>R&amp;D Fuel Use Reductions</v>
      </c>
      <c r="K1987" s="363"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63" t="str">
        <f>IF(ISBLANK(INDEX('Policy Characteristics'!I:I,MATCH($C1987,'Policy Characteristics'!$C:$C,0))),"",INDEX('Policy Characteristics'!I:I,MATCH($C1987,'Policy Characteristics'!$C:$C,0)))</f>
        <v>% reduction in fuel use</v>
      </c>
      <c r="P1987" s="363"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63" t="str">
        <f>IF(ISBLANK(INDEX('Policy Characteristics'!K:K,MATCH($C1987,'Policy Characteristics'!$C:$C,0))),"",INDEX('Policy Characteristics'!K:K,MATCH($C1987,'Policy Characteristics'!$C:$C,0)))</f>
        <v>architectural-design.html#rnd</v>
      </c>
      <c r="R1987" s="363" t="str">
        <f>IF(ISBLANK(INDEX('Policy Characteristics'!L:L,MATCH($C1987,'Policy Characteristics'!$C:$C,0))),"",INDEX('Policy Characteristics'!L:L,MATCH($C1987,'Policy Characteristics'!$C:$C,0)))</f>
        <v>research-and-development.html</v>
      </c>
    </row>
    <row r="1988" spans="1:18" ht="19.95" customHeight="1">
      <c r="A1988" s="363" t="str">
        <f>IF(ISBLANK(INDEX('Policy Characteristics'!A:A,MATCH($C1988,'Policy Characteristics'!$C:$C,0))),"",INDEX('Policy Characteristics'!A:A,MATCH($C1988,'Policy Characteristics'!$C:$C,0)))</f>
        <v>Research and Development</v>
      </c>
      <c r="B1988" s="375" t="str">
        <f>IF(ISBLANK(INDEX('Policy Characteristics'!B:B,MATCH($C1988,'Policy Characteristics'!$C:$C,0))),"",INDEX('Policy Characteristics'!B:B,MATCH($C1988,'Policy Characteristics'!$C:$C,0)))</f>
        <v>Fuel Use Reduction</v>
      </c>
      <c r="C1988" s="363" t="str">
        <f t="shared" si="79"/>
        <v>RnD Transportation Fuel Use Perc Reduction</v>
      </c>
      <c r="D1988" s="255" t="s">
        <v>758</v>
      </c>
      <c r="E1988" s="255"/>
      <c r="F1988" s="255" t="s">
        <v>1079</v>
      </c>
      <c r="G1988" s="255"/>
      <c r="H1988" s="18">
        <v>135</v>
      </c>
      <c r="I1988" s="376" t="s">
        <v>731</v>
      </c>
      <c r="J1988" s="377" t="str">
        <f>IF(ISBLANK(INDEX('Policy Characteristics'!D:D,MATCH($C1988,'Policy Characteristics'!$C:$C,0))),"",INDEX('Policy Characteristics'!D:D,MATCH($C1988,'Policy Characteristics'!$C:$C,0)))</f>
        <v>R&amp;D Fuel Use Reductions</v>
      </c>
      <c r="K1988" s="363"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63" t="str">
        <f>IF(ISBLANK(INDEX('Policy Characteristics'!I:I,MATCH($C1988,'Policy Characteristics'!$C:$C,0))),"",INDEX('Policy Characteristics'!I:I,MATCH($C1988,'Policy Characteristics'!$C:$C,0)))</f>
        <v>% reduction in fuel use</v>
      </c>
      <c r="P1988" s="363"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63" t="str">
        <f>IF(ISBLANK(INDEX('Policy Characteristics'!K:K,MATCH($C1988,'Policy Characteristics'!$C:$C,0))),"",INDEX('Policy Characteristics'!K:K,MATCH($C1988,'Policy Characteristics'!$C:$C,0)))</f>
        <v>architectural-design.html#rnd</v>
      </c>
      <c r="R1988" s="363" t="str">
        <f>IF(ISBLANK(INDEX('Policy Characteristics'!L:L,MATCH($C1988,'Policy Characteristics'!$C:$C,0))),"",INDEX('Policy Characteristics'!L:L,MATCH($C1988,'Policy Characteristics'!$C:$C,0)))</f>
        <v>research-and-development.html</v>
      </c>
    </row>
    <row r="1989" spans="1:18" ht="19.95" customHeight="1">
      <c r="A1989" s="363" t="str">
        <f>IF(ISBLANK(INDEX('Policy Characteristics'!A:A,MATCH($C1989,'Policy Characteristics'!$C:$C,0))),"",INDEX('Policy Characteristics'!A:A,MATCH($C1989,'Policy Characteristics'!$C:$C,0)))</f>
        <v>Research and Development</v>
      </c>
      <c r="B1989" s="375" t="str">
        <f>IF(ISBLANK(INDEX('Policy Characteristics'!B:B,MATCH($C1989,'Policy Characteristics'!$C:$C,0))),"",INDEX('Policy Characteristics'!B:B,MATCH($C1989,'Policy Characteristics'!$C:$C,0)))</f>
        <v>Fuel Use Reduction</v>
      </c>
      <c r="C1989" s="363" t="str">
        <f t="shared" si="79"/>
        <v>RnD Transportation Fuel Use Perc Reduction</v>
      </c>
      <c r="D1989" s="255" t="s">
        <v>760</v>
      </c>
      <c r="E1989" s="255"/>
      <c r="F1989" s="255" t="s">
        <v>1080</v>
      </c>
      <c r="G1989" s="255"/>
      <c r="H1989" s="18">
        <v>136</v>
      </c>
      <c r="I1989" s="376" t="s">
        <v>731</v>
      </c>
      <c r="J1989" s="377" t="str">
        <f>IF(ISBLANK(INDEX('Policy Characteristics'!D:D,MATCH($C1989,'Policy Characteristics'!$C:$C,0))),"",INDEX('Policy Characteristics'!D:D,MATCH($C1989,'Policy Characteristics'!$C:$C,0)))</f>
        <v>R&amp;D Fuel Use Reductions</v>
      </c>
      <c r="K1989" s="363"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63" t="str">
        <f>IF(ISBLANK(INDEX('Policy Characteristics'!I:I,MATCH($C1989,'Policy Characteristics'!$C:$C,0))),"",INDEX('Policy Characteristics'!I:I,MATCH($C1989,'Policy Characteristics'!$C:$C,0)))</f>
        <v>% reduction in fuel use</v>
      </c>
      <c r="P1989" s="363"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63" t="str">
        <f>IF(ISBLANK(INDEX('Policy Characteristics'!K:K,MATCH($C1989,'Policy Characteristics'!$C:$C,0))),"",INDEX('Policy Characteristics'!K:K,MATCH($C1989,'Policy Characteristics'!$C:$C,0)))</f>
        <v>architectural-design.html#rnd</v>
      </c>
      <c r="R1989" s="363" t="str">
        <f>IF(ISBLANK(INDEX('Policy Characteristics'!L:L,MATCH($C1989,'Policy Characteristics'!$C:$C,0))),"",INDEX('Policy Characteristics'!L:L,MATCH($C1989,'Policy Characteristics'!$C:$C,0)))</f>
        <v>research-and-development.html</v>
      </c>
    </row>
    <row r="1990" spans="1:18" ht="19.95" customHeight="1">
      <c r="A1990" s="363" t="str">
        <f>IF(ISBLANK(INDEX('Policy Characteristics'!A:A,MATCH($C1990,'Policy Characteristics'!$C:$C,0))),"",INDEX('Policy Characteristics'!A:A,MATCH($C1990,'Policy Characteristics'!$C:$C,0)))</f>
        <v>Research and Development</v>
      </c>
      <c r="B1990" s="375" t="str">
        <f>IF(ISBLANK(INDEX('Policy Characteristics'!B:B,MATCH($C1990,'Policy Characteristics'!$C:$C,0))),"",INDEX('Policy Characteristics'!B:B,MATCH($C1990,'Policy Characteristics'!$C:$C,0)))</f>
        <v>Fuel Use Reduction</v>
      </c>
      <c r="C1990" s="363" t="str">
        <f t="shared" si="79"/>
        <v>RnD Transportation Fuel Use Perc Reduction</v>
      </c>
      <c r="D1990" s="255" t="s">
        <v>762</v>
      </c>
      <c r="E1990" s="255"/>
      <c r="F1990" s="255" t="s">
        <v>1081</v>
      </c>
      <c r="G1990" s="255"/>
      <c r="H1990" s="18">
        <v>137</v>
      </c>
      <c r="I1990" s="376" t="s">
        <v>731</v>
      </c>
      <c r="J1990" s="377" t="str">
        <f>IF(ISBLANK(INDEX('Policy Characteristics'!D:D,MATCH($C1990,'Policy Characteristics'!$C:$C,0))),"",INDEX('Policy Characteristics'!D:D,MATCH($C1990,'Policy Characteristics'!$C:$C,0)))</f>
        <v>R&amp;D Fuel Use Reductions</v>
      </c>
      <c r="K1990" s="363"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63" t="str">
        <f>IF(ISBLANK(INDEX('Policy Characteristics'!I:I,MATCH($C1990,'Policy Characteristics'!$C:$C,0))),"",INDEX('Policy Characteristics'!I:I,MATCH($C1990,'Policy Characteristics'!$C:$C,0)))</f>
        <v>% reduction in fuel use</v>
      </c>
      <c r="P1990" s="363"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63" t="str">
        <f>IF(ISBLANK(INDEX('Policy Characteristics'!K:K,MATCH($C1990,'Policy Characteristics'!$C:$C,0))),"",INDEX('Policy Characteristics'!K:K,MATCH($C1990,'Policy Characteristics'!$C:$C,0)))</f>
        <v>architectural-design.html#rnd</v>
      </c>
      <c r="R1990" s="363" t="str">
        <f>IF(ISBLANK(INDEX('Policy Characteristics'!L:L,MATCH($C1990,'Policy Characteristics'!$C:$C,0))),"",INDEX('Policy Characteristics'!L:L,MATCH($C1990,'Policy Characteristics'!$C:$C,0)))</f>
        <v>research-and-development.html</v>
      </c>
    </row>
    <row r="1991" spans="1:18" ht="19.95" customHeight="1">
      <c r="A1991" s="363" t="str">
        <f>IF(ISBLANK(INDEX('Policy Characteristics'!A:A,MATCH($C1991,'Policy Characteristics'!$C:$C,0))),"",INDEX('Policy Characteristics'!A:A,MATCH($C1991,'Policy Characteristics'!$C:$C,0)))</f>
        <v>Research and Development</v>
      </c>
      <c r="B1991" s="375" t="str">
        <f>IF(ISBLANK(INDEX('Policy Characteristics'!B:B,MATCH($C1991,'Policy Characteristics'!$C:$C,0))),"",INDEX('Policy Characteristics'!B:B,MATCH($C1991,'Policy Characteristics'!$C:$C,0)))</f>
        <v>Fuel Use Reduction</v>
      </c>
      <c r="C1991" s="363" t="str">
        <f t="shared" si="79"/>
        <v>RnD Transportation Fuel Use Perc Reduction</v>
      </c>
      <c r="D1991" s="255" t="s">
        <v>764</v>
      </c>
      <c r="E1991" s="255"/>
      <c r="F1991" s="255" t="s">
        <v>1082</v>
      </c>
      <c r="G1991" s="255"/>
      <c r="H1991" s="18">
        <v>138</v>
      </c>
      <c r="I1991" s="376" t="s">
        <v>731</v>
      </c>
      <c r="J1991" s="377" t="str">
        <f>IF(ISBLANK(INDEX('Policy Characteristics'!D:D,MATCH($C1991,'Policy Characteristics'!$C:$C,0))),"",INDEX('Policy Characteristics'!D:D,MATCH($C1991,'Policy Characteristics'!$C:$C,0)))</f>
        <v>R&amp;D Fuel Use Reductions</v>
      </c>
      <c r="K1991" s="363"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63" t="str">
        <f>IF(ISBLANK(INDEX('Policy Characteristics'!I:I,MATCH($C1991,'Policy Characteristics'!$C:$C,0))),"",INDEX('Policy Characteristics'!I:I,MATCH($C1991,'Policy Characteristics'!$C:$C,0)))</f>
        <v>% reduction in fuel use</v>
      </c>
      <c r="P1991" s="363"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63" t="str">
        <f>IF(ISBLANK(INDEX('Policy Characteristics'!K:K,MATCH($C1991,'Policy Characteristics'!$C:$C,0))),"",INDEX('Policy Characteristics'!K:K,MATCH($C1991,'Policy Characteristics'!$C:$C,0)))</f>
        <v>architectural-design.html#rnd</v>
      </c>
      <c r="R1991" s="363" t="str">
        <f>IF(ISBLANK(INDEX('Policy Characteristics'!L:L,MATCH($C1991,'Policy Characteristics'!$C:$C,0))),"",INDEX('Policy Characteristics'!L:L,MATCH($C1991,'Policy Characteristics'!$C:$C,0)))</f>
        <v>research-and-development.html</v>
      </c>
    </row>
    <row r="1992" spans="1:18" ht="19.95" customHeight="1">
      <c r="A1992" s="363" t="str">
        <f>IF(ISBLANK(INDEX('Policy Characteristics'!A:A,MATCH($C1992,'Policy Characteristics'!$C:$C,0))),"",INDEX('Policy Characteristics'!A:A,MATCH($C1992,'Policy Characteristics'!$C:$C,0)))</f>
        <v>Research and Development</v>
      </c>
      <c r="B1992" s="375" t="str">
        <f>IF(ISBLANK(INDEX('Policy Characteristics'!B:B,MATCH($C1992,'Policy Characteristics'!$C:$C,0))),"",INDEX('Policy Characteristics'!B:B,MATCH($C1992,'Policy Characteristics'!$C:$C,0)))</f>
        <v>Fuel Use Reduction</v>
      </c>
      <c r="C1992" s="363" t="str">
        <f t="shared" si="79"/>
        <v>RnD Transportation Fuel Use Perc Reduction</v>
      </c>
      <c r="D1992" s="255" t="s">
        <v>765</v>
      </c>
      <c r="E1992" s="255"/>
      <c r="F1992" s="255" t="s">
        <v>1083</v>
      </c>
      <c r="G1992" s="255"/>
      <c r="H1992" s="18">
        <v>524</v>
      </c>
      <c r="I1992" s="376" t="s">
        <v>731</v>
      </c>
      <c r="J1992" s="377" t="str">
        <f>IF(ISBLANK(INDEX('Policy Characteristics'!D:D,MATCH($C1992,'Policy Characteristics'!$C:$C,0))),"",INDEX('Policy Characteristics'!D:D,MATCH($C1992,'Policy Characteristics'!$C:$C,0)))</f>
        <v>R&amp;D Fuel Use Reductions</v>
      </c>
      <c r="K1992" s="363"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63" t="str">
        <f>IF(ISBLANK(INDEX('Policy Characteristics'!I:I,MATCH($C1992,'Policy Characteristics'!$C:$C,0))),"",INDEX('Policy Characteristics'!I:I,MATCH($C1992,'Policy Characteristics'!$C:$C,0)))</f>
        <v>% reduction in fuel use</v>
      </c>
      <c r="P1992" s="363"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63" t="str">
        <f>IF(ISBLANK(INDEX('Policy Characteristics'!K:K,MATCH($C1992,'Policy Characteristics'!$C:$C,0))),"",INDEX('Policy Characteristics'!K:K,MATCH($C1992,'Policy Characteristics'!$C:$C,0)))</f>
        <v>architectural-design.html#rnd</v>
      </c>
      <c r="R1992" s="363" t="str">
        <f>IF(ISBLANK(INDEX('Policy Characteristics'!L:L,MATCH($C1992,'Policy Characteristics'!$C:$C,0))),"",INDEX('Policy Characteristics'!L:L,MATCH($C1992,'Policy Characteristics'!$C:$C,0)))</f>
        <v>research-and-development.html</v>
      </c>
    </row>
    <row r="1993" spans="1:18" ht="19.95" customHeight="1">
      <c r="A1993" s="363" t="str">
        <f>IF(ISBLANK(INDEX('Policy Characteristics'!A:A,MATCH($C1993,'Policy Characteristics'!$C:$C,0))),"",INDEX('Policy Characteristics'!A:A,MATCH($C1993,'Policy Characteristics'!$C:$C,0)))</f>
        <v>Government Revenue Accounting</v>
      </c>
      <c r="B1993" s="375" t="str">
        <f>IF(ISBLANK(INDEX('Policy Characteristics'!B:B,MATCH($C1993,'Policy Characteristics'!$C:$C,0))),"",INDEX('Policy Characteristics'!B:B,MATCH($C1993,'Policy Characteristics'!$C:$C,0)))</f>
        <v>Carbon Tax Revenue</v>
      </c>
      <c r="C1993" t="s">
        <v>680</v>
      </c>
      <c r="D1993" t="s">
        <v>1084</v>
      </c>
      <c r="F1993" t="s">
        <v>1085</v>
      </c>
      <c r="H1993" s="18">
        <v>545</v>
      </c>
      <c r="I1993" s="387" t="s">
        <v>731</v>
      </c>
      <c r="J1993" s="377" t="str">
        <f>IF(ISBLANK(INDEX('Policy Characteristics'!D:D,MATCH($C1993,'Policy Characteristics'!$C:$C,0))),"",INDEX('Policy Characteristics'!D:D,MATCH($C1993,'Policy Characteristics'!$C:$C,0)))</f>
        <v/>
      </c>
      <c r="K1993" s="363" t="str">
        <f>IF(ISBLANK(INDEX('Policy Characteristics'!E:E,MATCH($C1993,'Policy Characteristics'!$C:$C,0))),"",INDEX('Policy Characteristics'!E:E,MATCH($C1993,'Policy Characteristics'!$C:$C,0)))</f>
        <v>GRA carbon tax revenue</v>
      </c>
      <c r="L1993" s="363">
        <f>IF(ISBLANK(INDEX('Policy Characteristics'!F:F,MATCH($C1993,'Policy Characteristics'!$C:$C,0))),"",INDEX('Policy Characteristics'!F:F,MATCH($C1993,'Policy Characteristics'!$C:$C,0)))</f>
        <v>0</v>
      </c>
      <c r="M1993" s="363">
        <f>IF(ISBLANK(INDEX('Policy Characteristics'!G:G,MATCH($C1993,'Policy Characteristics'!$C:$C,0))),"",INDEX('Policy Characteristics'!G:G,MATCH($C1993,'Policy Characteristics'!$C:$C,0)))</f>
        <v>10</v>
      </c>
      <c r="N1993" s="363">
        <f>IF(ISBLANK(INDEX('Policy Characteristics'!H:H,MATCH($C1993,'Policy Characteristics'!$C:$C,0))),"",INDEX('Policy Characteristics'!H:H,MATCH($C1993,'Policy Characteristics'!$C:$C,0)))</f>
        <v>1</v>
      </c>
      <c r="O1993" s="363" t="str">
        <f>IF(ISBLANK(INDEX('Policy Characteristics'!I:I,MATCH($C1993,'Policy Characteristics'!$C:$C,0))),"",INDEX('Policy Characteristics'!I:I,MATCH($C1993,'Policy Characteristics'!$C:$C,0)))</f>
        <v>weight</v>
      </c>
      <c r="P1993" s="363"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63" t="str">
        <f>IF(ISBLANK(INDEX('Policy Characteristics'!K:K,MATCH($C1993,'Policy Characteristics'!$C:$C,0))),"",INDEX('Policy Characteristics'!K:K,MATCH($C1993,'Policy Characteristics'!$C:$C,0)))</f>
        <v>io-model.html</v>
      </c>
      <c r="R1993" s="363" t="str">
        <f>IF(ISBLANK(INDEX('Policy Characteristics'!L:L,MATCH($C1993,'Policy Characteristics'!$C:$C,0))),"",INDEX('Policy Characteristics'!L:L,MATCH($C1993,'Policy Characteristics'!$C:$C,0)))</f>
        <v/>
      </c>
    </row>
    <row r="1994" spans="1:18" ht="19.95" customHeight="1">
      <c r="A1994" s="363" t="str">
        <f>IF(ISBLANK(INDEX('Policy Characteristics'!A:A,MATCH($C1994,'Policy Characteristics'!$C:$C,0))),"",INDEX('Policy Characteristics'!A:A,MATCH($C1994,'Policy Characteristics'!$C:$C,0)))</f>
        <v>Government Revenue Accounting</v>
      </c>
      <c r="B1994" s="375" t="str">
        <f>IF(ISBLANK(INDEX('Policy Characteristics'!B:B,MATCH($C1994,'Policy Characteristics'!$C:$C,0))),"",INDEX('Policy Characteristics'!B:B,MATCH($C1994,'Policy Characteristics'!$C:$C,0)))</f>
        <v>Carbon Tax Revenue</v>
      </c>
      <c r="C1994" s="363" t="str">
        <f t="shared" ref="C1994" si="80">C$1993</f>
        <v>GRA for Carbon Tax Revenue</v>
      </c>
      <c r="D1994" t="s">
        <v>1086</v>
      </c>
      <c r="F1994" t="s">
        <v>1087</v>
      </c>
      <c r="H1994" s="18">
        <v>546</v>
      </c>
      <c r="I1994" s="375" t="str">
        <f t="shared" ref="I1994:I1997" si="81">I$1993</f>
        <v>Yes</v>
      </c>
      <c r="J1994" s="377" t="str">
        <f>IF(ISBLANK(INDEX('Policy Characteristics'!D:D,MATCH($C1994,'Policy Characteristics'!$C:$C,0))),"",INDEX('Policy Characteristics'!D:D,MATCH($C1994,'Policy Characteristics'!$C:$C,0)))</f>
        <v/>
      </c>
      <c r="K1994" s="363" t="str">
        <f>IF(ISBLANK(INDEX('Policy Characteristics'!E:E,MATCH($C1994,'Policy Characteristics'!$C:$C,0))),"",INDEX('Policy Characteristics'!E:E,MATCH($C1994,'Policy Characteristics'!$C:$C,0)))</f>
        <v>GRA carbon tax revenue</v>
      </c>
      <c r="L1994" s="363">
        <f>IF(ISBLANK(INDEX('Policy Characteristics'!F:F,MATCH($C1994,'Policy Characteristics'!$C:$C,0))),"",INDEX('Policy Characteristics'!F:F,MATCH($C1994,'Policy Characteristics'!$C:$C,0)))</f>
        <v>0</v>
      </c>
      <c r="M1994" s="363">
        <f>IF(ISBLANK(INDEX('Policy Characteristics'!G:G,MATCH($C1994,'Policy Characteristics'!$C:$C,0))),"",INDEX('Policy Characteristics'!G:G,MATCH($C1994,'Policy Characteristics'!$C:$C,0)))</f>
        <v>10</v>
      </c>
      <c r="N1994" s="363">
        <f>IF(ISBLANK(INDEX('Policy Characteristics'!H:H,MATCH($C1994,'Policy Characteristics'!$C:$C,0))),"",INDEX('Policy Characteristics'!H:H,MATCH($C1994,'Policy Characteristics'!$C:$C,0)))</f>
        <v>1</v>
      </c>
      <c r="O1994" s="363" t="str">
        <f>IF(ISBLANK(INDEX('Policy Characteristics'!I:I,MATCH($C1994,'Policy Characteristics'!$C:$C,0))),"",INDEX('Policy Characteristics'!I:I,MATCH($C1994,'Policy Characteristics'!$C:$C,0)))</f>
        <v>weight</v>
      </c>
      <c r="P1994" s="363"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63" t="str">
        <f>IF(ISBLANK(INDEX('Policy Characteristics'!K:K,MATCH($C1994,'Policy Characteristics'!$C:$C,0))),"",INDEX('Policy Characteristics'!K:K,MATCH($C1994,'Policy Characteristics'!$C:$C,0)))</f>
        <v>io-model.html</v>
      </c>
      <c r="R1994" s="363" t="str">
        <f>IF(ISBLANK(INDEX('Policy Characteristics'!L:L,MATCH($C1994,'Policy Characteristics'!$C:$C,0))),"",INDEX('Policy Characteristics'!L:L,MATCH($C1994,'Policy Characteristics'!$C:$C,0)))</f>
        <v/>
      </c>
    </row>
    <row r="1995" spans="1:18" ht="19.95" customHeight="1">
      <c r="A1995" s="363" t="str">
        <f>IF(ISBLANK(INDEX('Policy Characteristics'!A:A,MATCH($C1995,'Policy Characteristics'!$C:$C,0))),"",INDEX('Policy Characteristics'!A:A,MATCH($C1995,'Policy Characteristics'!$C:$C,0)))</f>
        <v>Government Revenue Accounting</v>
      </c>
      <c r="B1995" s="375" t="str">
        <f>IF(ISBLANK(INDEX('Policy Characteristics'!B:B,MATCH($C1995,'Policy Characteristics'!$C:$C,0))),"",INDEX('Policy Characteristics'!B:B,MATCH($C1995,'Policy Characteristics'!$C:$C,0)))</f>
        <v>Carbon Tax Revenue</v>
      </c>
      <c r="C1995" s="363" t="str">
        <f t="shared" ref="C1995:C1997" si="82">C$1993</f>
        <v>GRA for Carbon Tax Revenue</v>
      </c>
      <c r="D1995" t="s">
        <v>1088</v>
      </c>
      <c r="F1995" t="s">
        <v>1089</v>
      </c>
      <c r="H1995" s="18">
        <v>547</v>
      </c>
      <c r="I1995" s="375" t="str">
        <f t="shared" si="81"/>
        <v>Yes</v>
      </c>
      <c r="J1995" s="377" t="str">
        <f>IF(ISBLANK(INDEX('Policy Characteristics'!D:D,MATCH($C1995,'Policy Characteristics'!$C:$C,0))),"",INDEX('Policy Characteristics'!D:D,MATCH($C1995,'Policy Characteristics'!$C:$C,0)))</f>
        <v/>
      </c>
      <c r="K1995" s="363" t="str">
        <f>IF(ISBLANK(INDEX('Policy Characteristics'!E:E,MATCH($C1995,'Policy Characteristics'!$C:$C,0))),"",INDEX('Policy Characteristics'!E:E,MATCH($C1995,'Policy Characteristics'!$C:$C,0)))</f>
        <v>GRA carbon tax revenue</v>
      </c>
      <c r="L1995" s="363">
        <f>IF(ISBLANK(INDEX('Policy Characteristics'!F:F,MATCH($C1995,'Policy Characteristics'!$C:$C,0))),"",INDEX('Policy Characteristics'!F:F,MATCH($C1995,'Policy Characteristics'!$C:$C,0)))</f>
        <v>0</v>
      </c>
      <c r="M1995" s="363">
        <f>IF(ISBLANK(INDEX('Policy Characteristics'!G:G,MATCH($C1995,'Policy Characteristics'!$C:$C,0))),"",INDEX('Policy Characteristics'!G:G,MATCH($C1995,'Policy Characteristics'!$C:$C,0)))</f>
        <v>10</v>
      </c>
      <c r="N1995" s="363">
        <f>IF(ISBLANK(INDEX('Policy Characteristics'!H:H,MATCH($C1995,'Policy Characteristics'!$C:$C,0))),"",INDEX('Policy Characteristics'!H:H,MATCH($C1995,'Policy Characteristics'!$C:$C,0)))</f>
        <v>1</v>
      </c>
      <c r="O1995" s="363" t="str">
        <f>IF(ISBLANK(INDEX('Policy Characteristics'!I:I,MATCH($C1995,'Policy Characteristics'!$C:$C,0))),"",INDEX('Policy Characteristics'!I:I,MATCH($C1995,'Policy Characteristics'!$C:$C,0)))</f>
        <v>weight</v>
      </c>
      <c r="P1995" s="363"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63" t="str">
        <f>IF(ISBLANK(INDEX('Policy Characteristics'!K:K,MATCH($C1995,'Policy Characteristics'!$C:$C,0))),"",INDEX('Policy Characteristics'!K:K,MATCH($C1995,'Policy Characteristics'!$C:$C,0)))</f>
        <v>io-model.html</v>
      </c>
      <c r="R1995" s="363" t="str">
        <f>IF(ISBLANK(INDEX('Policy Characteristics'!L:L,MATCH($C1995,'Policy Characteristics'!$C:$C,0))),"",INDEX('Policy Characteristics'!L:L,MATCH($C1995,'Policy Characteristics'!$C:$C,0)))</f>
        <v/>
      </c>
    </row>
    <row r="1996" spans="1:18" ht="19.95" customHeight="1">
      <c r="A1996" s="363" t="str">
        <f>IF(ISBLANK(INDEX('Policy Characteristics'!A:A,MATCH($C1996,'Policy Characteristics'!$C:$C,0))),"",INDEX('Policy Characteristics'!A:A,MATCH($C1996,'Policy Characteristics'!$C:$C,0)))</f>
        <v>Government Revenue Accounting</v>
      </c>
      <c r="B1996" s="375" t="str">
        <f>IF(ISBLANK(INDEX('Policy Characteristics'!B:B,MATCH($C1996,'Policy Characteristics'!$C:$C,0))),"",INDEX('Policy Characteristics'!B:B,MATCH($C1996,'Policy Characteristics'!$C:$C,0)))</f>
        <v>Carbon Tax Revenue</v>
      </c>
      <c r="C1996" s="363" t="str">
        <f t="shared" si="82"/>
        <v>GRA for Carbon Tax Revenue</v>
      </c>
      <c r="D1996" t="s">
        <v>1090</v>
      </c>
      <c r="F1996" t="s">
        <v>1091</v>
      </c>
      <c r="H1996" s="18">
        <v>548</v>
      </c>
      <c r="I1996" s="375" t="str">
        <f t="shared" si="81"/>
        <v>Yes</v>
      </c>
      <c r="J1996" s="377" t="str">
        <f>IF(ISBLANK(INDEX('Policy Characteristics'!D:D,MATCH($C1996,'Policy Characteristics'!$C:$C,0))),"",INDEX('Policy Characteristics'!D:D,MATCH($C1996,'Policy Characteristics'!$C:$C,0)))</f>
        <v/>
      </c>
      <c r="K1996" s="363" t="str">
        <f>IF(ISBLANK(INDEX('Policy Characteristics'!E:E,MATCH($C1996,'Policy Characteristics'!$C:$C,0))),"",INDEX('Policy Characteristics'!E:E,MATCH($C1996,'Policy Characteristics'!$C:$C,0)))</f>
        <v>GRA carbon tax revenue</v>
      </c>
      <c r="L1996" s="363">
        <f>IF(ISBLANK(INDEX('Policy Characteristics'!F:F,MATCH($C1996,'Policy Characteristics'!$C:$C,0))),"",INDEX('Policy Characteristics'!F:F,MATCH($C1996,'Policy Characteristics'!$C:$C,0)))</f>
        <v>0</v>
      </c>
      <c r="M1996" s="363">
        <f>IF(ISBLANK(INDEX('Policy Characteristics'!G:G,MATCH($C1996,'Policy Characteristics'!$C:$C,0))),"",INDEX('Policy Characteristics'!G:G,MATCH($C1996,'Policy Characteristics'!$C:$C,0)))</f>
        <v>10</v>
      </c>
      <c r="N1996" s="363">
        <f>IF(ISBLANK(INDEX('Policy Characteristics'!H:H,MATCH($C1996,'Policy Characteristics'!$C:$C,0))),"",INDEX('Policy Characteristics'!H:H,MATCH($C1996,'Policy Characteristics'!$C:$C,0)))</f>
        <v>1</v>
      </c>
      <c r="O1996" s="363" t="str">
        <f>IF(ISBLANK(INDEX('Policy Characteristics'!I:I,MATCH($C1996,'Policy Characteristics'!$C:$C,0))),"",INDEX('Policy Characteristics'!I:I,MATCH($C1996,'Policy Characteristics'!$C:$C,0)))</f>
        <v>weight</v>
      </c>
      <c r="P1996" s="363"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63" t="str">
        <f>IF(ISBLANK(INDEX('Policy Characteristics'!K:K,MATCH($C1996,'Policy Characteristics'!$C:$C,0))),"",INDEX('Policy Characteristics'!K:K,MATCH($C1996,'Policy Characteristics'!$C:$C,0)))</f>
        <v>io-model.html</v>
      </c>
      <c r="R1996" s="363" t="str">
        <f>IF(ISBLANK(INDEX('Policy Characteristics'!L:L,MATCH($C1996,'Policy Characteristics'!$C:$C,0))),"",INDEX('Policy Characteristics'!L:L,MATCH($C1996,'Policy Characteristics'!$C:$C,0)))</f>
        <v/>
      </c>
    </row>
    <row r="1997" spans="1:18" ht="19.95" customHeight="1">
      <c r="A1997" s="363" t="str">
        <f>IF(ISBLANK(INDEX('Policy Characteristics'!A:A,MATCH($C1997,'Policy Characteristics'!$C:$C,0))),"",INDEX('Policy Characteristics'!A:A,MATCH($C1997,'Policy Characteristics'!$C:$C,0)))</f>
        <v>Government Revenue Accounting</v>
      </c>
      <c r="B1997" s="375" t="str">
        <f>IF(ISBLANK(INDEX('Policy Characteristics'!B:B,MATCH($C1997,'Policy Characteristics'!$C:$C,0))),"",INDEX('Policy Characteristics'!B:B,MATCH($C1997,'Policy Characteristics'!$C:$C,0)))</f>
        <v>Carbon Tax Revenue</v>
      </c>
      <c r="C1997" s="363" t="str">
        <f t="shared" si="82"/>
        <v>GRA for Carbon Tax Revenue</v>
      </c>
      <c r="D1997" t="s">
        <v>1092</v>
      </c>
      <c r="F1997" t="s">
        <v>1093</v>
      </c>
      <c r="H1997" s="18">
        <v>549</v>
      </c>
      <c r="I1997" s="375" t="str">
        <f t="shared" si="81"/>
        <v>Yes</v>
      </c>
      <c r="J1997" s="377" t="str">
        <f>IF(ISBLANK(INDEX('Policy Characteristics'!D:D,MATCH($C1997,'Policy Characteristics'!$C:$C,0))),"",INDEX('Policy Characteristics'!D:D,MATCH($C1997,'Policy Characteristics'!$C:$C,0)))</f>
        <v/>
      </c>
      <c r="K1997" s="363" t="str">
        <f>IF(ISBLANK(INDEX('Policy Characteristics'!E:E,MATCH($C1997,'Policy Characteristics'!$C:$C,0))),"",INDEX('Policy Characteristics'!E:E,MATCH($C1997,'Policy Characteristics'!$C:$C,0)))</f>
        <v>GRA carbon tax revenue</v>
      </c>
      <c r="L1997" s="363">
        <f>IF(ISBLANK(INDEX('Policy Characteristics'!F:F,MATCH($C1997,'Policy Characteristics'!$C:$C,0))),"",INDEX('Policy Characteristics'!F:F,MATCH($C1997,'Policy Characteristics'!$C:$C,0)))</f>
        <v>0</v>
      </c>
      <c r="M1997" s="363">
        <f>IF(ISBLANK(INDEX('Policy Characteristics'!G:G,MATCH($C1997,'Policy Characteristics'!$C:$C,0))),"",INDEX('Policy Characteristics'!G:G,MATCH($C1997,'Policy Characteristics'!$C:$C,0)))</f>
        <v>10</v>
      </c>
      <c r="N1997" s="363">
        <f>IF(ISBLANK(INDEX('Policy Characteristics'!H:H,MATCH($C1997,'Policy Characteristics'!$C:$C,0))),"",INDEX('Policy Characteristics'!H:H,MATCH($C1997,'Policy Characteristics'!$C:$C,0)))</f>
        <v>1</v>
      </c>
      <c r="O1997" s="363" t="str">
        <f>IF(ISBLANK(INDEX('Policy Characteristics'!I:I,MATCH($C1997,'Policy Characteristics'!$C:$C,0))),"",INDEX('Policy Characteristics'!I:I,MATCH($C1997,'Policy Characteristics'!$C:$C,0)))</f>
        <v>weight</v>
      </c>
      <c r="P1997" s="363"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63" t="str">
        <f>IF(ISBLANK(INDEX('Policy Characteristics'!K:K,MATCH($C1997,'Policy Characteristics'!$C:$C,0))),"",INDEX('Policy Characteristics'!K:K,MATCH($C1997,'Policy Characteristics'!$C:$C,0)))</f>
        <v>io-model.html</v>
      </c>
      <c r="R1997" s="363" t="str">
        <f>IF(ISBLANK(INDEX('Policy Characteristics'!L:L,MATCH($C1997,'Policy Characteristics'!$C:$C,0))),"",INDEX('Policy Characteristics'!L:L,MATCH($C1997,'Policy Characteristics'!$C:$C,0)))</f>
        <v/>
      </c>
    </row>
    <row r="1998" spans="1:18" ht="19.95" customHeight="1">
      <c r="A1998" s="363" t="str">
        <f>IF(ISBLANK(INDEX('Policy Characteristics'!A:A,MATCH($C1998,'Policy Characteristics'!$C:$C,0))),"",INDEX('Policy Characteristics'!A:A,MATCH($C1998,'Policy Characteristics'!$C:$C,0)))</f>
        <v>Government Revenue Accounting</v>
      </c>
      <c r="B1998" s="375" t="str">
        <f>IF(ISBLANK(INDEX('Policy Characteristics'!B:B,MATCH($C1998,'Policy Characteristics'!$C:$C,0))),"",INDEX('Policy Characteristics'!B:B,MATCH($C1998,'Policy Characteristics'!$C:$C,0)))</f>
        <v>Fuel Tax Revenue</v>
      </c>
      <c r="C1998" t="s">
        <v>686</v>
      </c>
      <c r="D1998" t="s">
        <v>1084</v>
      </c>
      <c r="F1998" t="s">
        <v>1085</v>
      </c>
      <c r="H1998" s="18">
        <v>550</v>
      </c>
      <c r="I1998" s="387" t="s">
        <v>731</v>
      </c>
      <c r="J1998" s="377" t="str">
        <f>IF(ISBLANK(INDEX('Policy Characteristics'!D:D,MATCH($C1998,'Policy Characteristics'!$C:$C,0))),"",INDEX('Policy Characteristics'!D:D,MATCH($C1998,'Policy Characteristics'!$C:$C,0)))</f>
        <v/>
      </c>
      <c r="K1998" s="363" t="str">
        <f>IF(ISBLANK(INDEX('Policy Characteristics'!E:E,MATCH($C1998,'Policy Characteristics'!$C:$C,0))),"",INDEX('Policy Characteristics'!E:E,MATCH($C1998,'Policy Characteristics'!$C:$C,0)))</f>
        <v>GRA fuel tax revenue</v>
      </c>
      <c r="L1998" s="363">
        <f>IF(ISBLANK(INDEX('Policy Characteristics'!F:F,MATCH($C1998,'Policy Characteristics'!$C:$C,0))),"",INDEX('Policy Characteristics'!F:F,MATCH($C1998,'Policy Characteristics'!$C:$C,0)))</f>
        <v>0</v>
      </c>
      <c r="M1998" s="363">
        <f>IF(ISBLANK(INDEX('Policy Characteristics'!G:G,MATCH($C1998,'Policy Characteristics'!$C:$C,0))),"",INDEX('Policy Characteristics'!G:G,MATCH($C1998,'Policy Characteristics'!$C:$C,0)))</f>
        <v>10</v>
      </c>
      <c r="N1998" s="363">
        <f>IF(ISBLANK(INDEX('Policy Characteristics'!H:H,MATCH($C1998,'Policy Characteristics'!$C:$C,0))),"",INDEX('Policy Characteristics'!H:H,MATCH($C1998,'Policy Characteristics'!$C:$C,0)))</f>
        <v>1</v>
      </c>
      <c r="O1998" s="363" t="str">
        <f>IF(ISBLANK(INDEX('Policy Characteristics'!I:I,MATCH($C1998,'Policy Characteristics'!$C:$C,0))),"",INDEX('Policy Characteristics'!I:I,MATCH($C1998,'Policy Characteristics'!$C:$C,0)))</f>
        <v>weight</v>
      </c>
      <c r="P1998" s="363"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63" t="str">
        <f>IF(ISBLANK(INDEX('Policy Characteristics'!K:K,MATCH($C1998,'Policy Characteristics'!$C:$C,0))),"",INDEX('Policy Characteristics'!K:K,MATCH($C1998,'Policy Characteristics'!$C:$C,0)))</f>
        <v>io-model.html</v>
      </c>
      <c r="R1998" s="363" t="str">
        <f>IF(ISBLANK(INDEX('Policy Characteristics'!L:L,MATCH($C1998,'Policy Characteristics'!$C:$C,0))),"",INDEX('Policy Characteristics'!L:L,MATCH($C1998,'Policy Characteristics'!$C:$C,0)))</f>
        <v/>
      </c>
    </row>
    <row r="1999" spans="1:18" ht="19.95" customHeight="1">
      <c r="A1999" s="363" t="str">
        <f>IF(ISBLANK(INDEX('Policy Characteristics'!A:A,MATCH($C1999,'Policy Characteristics'!$C:$C,0))),"",INDEX('Policy Characteristics'!A:A,MATCH($C1999,'Policy Characteristics'!$C:$C,0)))</f>
        <v>Government Revenue Accounting</v>
      </c>
      <c r="B1999" s="375" t="str">
        <f>IF(ISBLANK(INDEX('Policy Characteristics'!B:B,MATCH($C1999,'Policy Characteristics'!$C:$C,0))),"",INDEX('Policy Characteristics'!B:B,MATCH($C1999,'Policy Characteristics'!$C:$C,0)))</f>
        <v>Fuel Tax Revenue</v>
      </c>
      <c r="C1999" s="363" t="str">
        <f t="shared" ref="C1999:C2002" si="83">C$1998</f>
        <v>GRA for Fuel Tax Revenue</v>
      </c>
      <c r="D1999" t="s">
        <v>1086</v>
      </c>
      <c r="F1999" t="s">
        <v>1087</v>
      </c>
      <c r="H1999" s="18">
        <v>551</v>
      </c>
      <c r="I1999" s="375" t="str">
        <f t="shared" ref="I1999:I2002" si="84">I$1998</f>
        <v>Yes</v>
      </c>
      <c r="J1999" s="377" t="str">
        <f>IF(ISBLANK(INDEX('Policy Characteristics'!D:D,MATCH($C1999,'Policy Characteristics'!$C:$C,0))),"",INDEX('Policy Characteristics'!D:D,MATCH($C1999,'Policy Characteristics'!$C:$C,0)))</f>
        <v/>
      </c>
      <c r="K1999" s="363" t="str">
        <f>IF(ISBLANK(INDEX('Policy Characteristics'!E:E,MATCH($C1999,'Policy Characteristics'!$C:$C,0))),"",INDEX('Policy Characteristics'!E:E,MATCH($C1999,'Policy Characteristics'!$C:$C,0)))</f>
        <v>GRA fuel tax revenue</v>
      </c>
      <c r="L1999" s="363">
        <f>IF(ISBLANK(INDEX('Policy Characteristics'!F:F,MATCH($C1999,'Policy Characteristics'!$C:$C,0))),"",INDEX('Policy Characteristics'!F:F,MATCH($C1999,'Policy Characteristics'!$C:$C,0)))</f>
        <v>0</v>
      </c>
      <c r="M1999" s="363">
        <f>IF(ISBLANK(INDEX('Policy Characteristics'!G:G,MATCH($C1999,'Policy Characteristics'!$C:$C,0))),"",INDEX('Policy Characteristics'!G:G,MATCH($C1999,'Policy Characteristics'!$C:$C,0)))</f>
        <v>10</v>
      </c>
      <c r="N1999" s="363">
        <f>IF(ISBLANK(INDEX('Policy Characteristics'!H:H,MATCH($C1999,'Policy Characteristics'!$C:$C,0))),"",INDEX('Policy Characteristics'!H:H,MATCH($C1999,'Policy Characteristics'!$C:$C,0)))</f>
        <v>1</v>
      </c>
      <c r="O1999" s="363" t="str">
        <f>IF(ISBLANK(INDEX('Policy Characteristics'!I:I,MATCH($C1999,'Policy Characteristics'!$C:$C,0))),"",INDEX('Policy Characteristics'!I:I,MATCH($C1999,'Policy Characteristics'!$C:$C,0)))</f>
        <v>weight</v>
      </c>
      <c r="P1999" s="363"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63" t="str">
        <f>IF(ISBLANK(INDEX('Policy Characteristics'!K:K,MATCH($C1999,'Policy Characteristics'!$C:$C,0))),"",INDEX('Policy Characteristics'!K:K,MATCH($C1999,'Policy Characteristics'!$C:$C,0)))</f>
        <v>io-model.html</v>
      </c>
      <c r="R1999" s="363" t="str">
        <f>IF(ISBLANK(INDEX('Policy Characteristics'!L:L,MATCH($C1999,'Policy Characteristics'!$C:$C,0))),"",INDEX('Policy Characteristics'!L:L,MATCH($C1999,'Policy Characteristics'!$C:$C,0)))</f>
        <v/>
      </c>
    </row>
    <row r="2000" spans="1:18" ht="19.95" customHeight="1">
      <c r="A2000" s="363" t="str">
        <f>IF(ISBLANK(INDEX('Policy Characteristics'!A:A,MATCH($C2000,'Policy Characteristics'!$C:$C,0))),"",INDEX('Policy Characteristics'!A:A,MATCH($C2000,'Policy Characteristics'!$C:$C,0)))</f>
        <v>Government Revenue Accounting</v>
      </c>
      <c r="B2000" s="375" t="str">
        <f>IF(ISBLANK(INDEX('Policy Characteristics'!B:B,MATCH($C2000,'Policy Characteristics'!$C:$C,0))),"",INDEX('Policy Characteristics'!B:B,MATCH($C2000,'Policy Characteristics'!$C:$C,0)))</f>
        <v>Fuel Tax Revenue</v>
      </c>
      <c r="C2000" s="363" t="str">
        <f t="shared" si="83"/>
        <v>GRA for Fuel Tax Revenue</v>
      </c>
      <c r="D2000" t="s">
        <v>1088</v>
      </c>
      <c r="F2000" t="s">
        <v>1089</v>
      </c>
      <c r="H2000" s="18">
        <v>552</v>
      </c>
      <c r="I2000" s="375" t="str">
        <f t="shared" si="84"/>
        <v>Yes</v>
      </c>
      <c r="J2000" s="377" t="str">
        <f>IF(ISBLANK(INDEX('Policy Characteristics'!D:D,MATCH($C2000,'Policy Characteristics'!$C:$C,0))),"",INDEX('Policy Characteristics'!D:D,MATCH($C2000,'Policy Characteristics'!$C:$C,0)))</f>
        <v/>
      </c>
      <c r="K2000" s="363" t="str">
        <f>IF(ISBLANK(INDEX('Policy Characteristics'!E:E,MATCH($C2000,'Policy Characteristics'!$C:$C,0))),"",INDEX('Policy Characteristics'!E:E,MATCH($C2000,'Policy Characteristics'!$C:$C,0)))</f>
        <v>GRA fuel tax revenue</v>
      </c>
      <c r="L2000" s="363">
        <f>IF(ISBLANK(INDEX('Policy Characteristics'!F:F,MATCH($C2000,'Policy Characteristics'!$C:$C,0))),"",INDEX('Policy Characteristics'!F:F,MATCH($C2000,'Policy Characteristics'!$C:$C,0)))</f>
        <v>0</v>
      </c>
      <c r="M2000" s="363">
        <f>IF(ISBLANK(INDEX('Policy Characteristics'!G:G,MATCH($C2000,'Policy Characteristics'!$C:$C,0))),"",INDEX('Policy Characteristics'!G:G,MATCH($C2000,'Policy Characteristics'!$C:$C,0)))</f>
        <v>10</v>
      </c>
      <c r="N2000" s="363">
        <f>IF(ISBLANK(INDEX('Policy Characteristics'!H:H,MATCH($C2000,'Policy Characteristics'!$C:$C,0))),"",INDEX('Policy Characteristics'!H:H,MATCH($C2000,'Policy Characteristics'!$C:$C,0)))</f>
        <v>1</v>
      </c>
      <c r="O2000" s="363" t="str">
        <f>IF(ISBLANK(INDEX('Policy Characteristics'!I:I,MATCH($C2000,'Policy Characteristics'!$C:$C,0))),"",INDEX('Policy Characteristics'!I:I,MATCH($C2000,'Policy Characteristics'!$C:$C,0)))</f>
        <v>weight</v>
      </c>
      <c r="P2000" s="363"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63" t="str">
        <f>IF(ISBLANK(INDEX('Policy Characteristics'!K:K,MATCH($C2000,'Policy Characteristics'!$C:$C,0))),"",INDEX('Policy Characteristics'!K:K,MATCH($C2000,'Policy Characteristics'!$C:$C,0)))</f>
        <v>io-model.html</v>
      </c>
      <c r="R2000" s="363" t="str">
        <f>IF(ISBLANK(INDEX('Policy Characteristics'!L:L,MATCH($C2000,'Policy Characteristics'!$C:$C,0))),"",INDEX('Policy Characteristics'!L:L,MATCH($C2000,'Policy Characteristics'!$C:$C,0)))</f>
        <v/>
      </c>
    </row>
    <row r="2001" spans="1:18" ht="19.95" customHeight="1">
      <c r="A2001" s="363" t="str">
        <f>IF(ISBLANK(INDEX('Policy Characteristics'!A:A,MATCH($C2001,'Policy Characteristics'!$C:$C,0))),"",INDEX('Policy Characteristics'!A:A,MATCH($C2001,'Policy Characteristics'!$C:$C,0)))</f>
        <v>Government Revenue Accounting</v>
      </c>
      <c r="B2001" s="375" t="str">
        <f>IF(ISBLANK(INDEX('Policy Characteristics'!B:B,MATCH($C2001,'Policy Characteristics'!$C:$C,0))),"",INDEX('Policy Characteristics'!B:B,MATCH($C2001,'Policy Characteristics'!$C:$C,0)))</f>
        <v>Fuel Tax Revenue</v>
      </c>
      <c r="C2001" s="363" t="str">
        <f t="shared" si="83"/>
        <v>GRA for Fuel Tax Revenue</v>
      </c>
      <c r="D2001" t="s">
        <v>1090</v>
      </c>
      <c r="F2001" t="s">
        <v>1091</v>
      </c>
      <c r="H2001" s="18">
        <v>553</v>
      </c>
      <c r="I2001" s="375" t="str">
        <f t="shared" si="84"/>
        <v>Yes</v>
      </c>
      <c r="J2001" s="377" t="str">
        <f>IF(ISBLANK(INDEX('Policy Characteristics'!D:D,MATCH($C2001,'Policy Characteristics'!$C:$C,0))),"",INDEX('Policy Characteristics'!D:D,MATCH($C2001,'Policy Characteristics'!$C:$C,0)))</f>
        <v/>
      </c>
      <c r="K2001" s="363" t="str">
        <f>IF(ISBLANK(INDEX('Policy Characteristics'!E:E,MATCH($C2001,'Policy Characteristics'!$C:$C,0))),"",INDEX('Policy Characteristics'!E:E,MATCH($C2001,'Policy Characteristics'!$C:$C,0)))</f>
        <v>GRA fuel tax revenue</v>
      </c>
      <c r="L2001" s="363">
        <f>IF(ISBLANK(INDEX('Policy Characteristics'!F:F,MATCH($C2001,'Policy Characteristics'!$C:$C,0))),"",INDEX('Policy Characteristics'!F:F,MATCH($C2001,'Policy Characteristics'!$C:$C,0)))</f>
        <v>0</v>
      </c>
      <c r="M2001" s="363">
        <f>IF(ISBLANK(INDEX('Policy Characteristics'!G:G,MATCH($C2001,'Policy Characteristics'!$C:$C,0))),"",INDEX('Policy Characteristics'!G:G,MATCH($C2001,'Policy Characteristics'!$C:$C,0)))</f>
        <v>10</v>
      </c>
      <c r="N2001" s="363">
        <f>IF(ISBLANK(INDEX('Policy Characteristics'!H:H,MATCH($C2001,'Policy Characteristics'!$C:$C,0))),"",INDEX('Policy Characteristics'!H:H,MATCH($C2001,'Policy Characteristics'!$C:$C,0)))</f>
        <v>1</v>
      </c>
      <c r="O2001" s="363" t="str">
        <f>IF(ISBLANK(INDEX('Policy Characteristics'!I:I,MATCH($C2001,'Policy Characteristics'!$C:$C,0))),"",INDEX('Policy Characteristics'!I:I,MATCH($C2001,'Policy Characteristics'!$C:$C,0)))</f>
        <v>weight</v>
      </c>
      <c r="P2001" s="363"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63" t="str">
        <f>IF(ISBLANK(INDEX('Policy Characteristics'!K:K,MATCH($C2001,'Policy Characteristics'!$C:$C,0))),"",INDEX('Policy Characteristics'!K:K,MATCH($C2001,'Policy Characteristics'!$C:$C,0)))</f>
        <v>io-model.html</v>
      </c>
      <c r="R2001" s="363" t="str">
        <f>IF(ISBLANK(INDEX('Policy Characteristics'!L:L,MATCH($C2001,'Policy Characteristics'!$C:$C,0))),"",INDEX('Policy Characteristics'!L:L,MATCH($C2001,'Policy Characteristics'!$C:$C,0)))</f>
        <v/>
      </c>
    </row>
    <row r="2002" spans="1:18" ht="19.95" customHeight="1">
      <c r="A2002" s="363" t="str">
        <f>IF(ISBLANK(INDEX('Policy Characteristics'!A:A,MATCH($C2002,'Policy Characteristics'!$C:$C,0))),"",INDEX('Policy Characteristics'!A:A,MATCH($C2002,'Policy Characteristics'!$C:$C,0)))</f>
        <v>Government Revenue Accounting</v>
      </c>
      <c r="B2002" s="375" t="str">
        <f>IF(ISBLANK(INDEX('Policy Characteristics'!B:B,MATCH($C2002,'Policy Characteristics'!$C:$C,0))),"",INDEX('Policy Characteristics'!B:B,MATCH($C2002,'Policy Characteristics'!$C:$C,0)))</f>
        <v>Fuel Tax Revenue</v>
      </c>
      <c r="C2002" s="363" t="str">
        <f t="shared" si="83"/>
        <v>GRA for Fuel Tax Revenue</v>
      </c>
      <c r="D2002" t="s">
        <v>1092</v>
      </c>
      <c r="F2002" t="s">
        <v>1093</v>
      </c>
      <c r="H2002" s="18">
        <v>554</v>
      </c>
      <c r="I2002" s="375" t="str">
        <f t="shared" si="84"/>
        <v>Yes</v>
      </c>
      <c r="J2002" s="377" t="str">
        <f>IF(ISBLANK(INDEX('Policy Characteristics'!D:D,MATCH($C2002,'Policy Characteristics'!$C:$C,0))),"",INDEX('Policy Characteristics'!D:D,MATCH($C2002,'Policy Characteristics'!$C:$C,0)))</f>
        <v/>
      </c>
      <c r="K2002" s="363" t="str">
        <f>IF(ISBLANK(INDEX('Policy Characteristics'!E:E,MATCH($C2002,'Policy Characteristics'!$C:$C,0))),"",INDEX('Policy Characteristics'!E:E,MATCH($C2002,'Policy Characteristics'!$C:$C,0)))</f>
        <v>GRA fuel tax revenue</v>
      </c>
      <c r="L2002" s="363">
        <f>IF(ISBLANK(INDEX('Policy Characteristics'!F:F,MATCH($C2002,'Policy Characteristics'!$C:$C,0))),"",INDEX('Policy Characteristics'!F:F,MATCH($C2002,'Policy Characteristics'!$C:$C,0)))</f>
        <v>0</v>
      </c>
      <c r="M2002" s="363">
        <f>IF(ISBLANK(INDEX('Policy Characteristics'!G:G,MATCH($C2002,'Policy Characteristics'!$C:$C,0))),"",INDEX('Policy Characteristics'!G:G,MATCH($C2002,'Policy Characteristics'!$C:$C,0)))</f>
        <v>10</v>
      </c>
      <c r="N2002" s="363">
        <f>IF(ISBLANK(INDEX('Policy Characteristics'!H:H,MATCH($C2002,'Policy Characteristics'!$C:$C,0))),"",INDEX('Policy Characteristics'!H:H,MATCH($C2002,'Policy Characteristics'!$C:$C,0)))</f>
        <v>1</v>
      </c>
      <c r="O2002" s="363" t="str">
        <f>IF(ISBLANK(INDEX('Policy Characteristics'!I:I,MATCH($C2002,'Policy Characteristics'!$C:$C,0))),"",INDEX('Policy Characteristics'!I:I,MATCH($C2002,'Policy Characteristics'!$C:$C,0)))</f>
        <v>weight</v>
      </c>
      <c r="P2002" s="363"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63" t="str">
        <f>IF(ISBLANK(INDEX('Policy Characteristics'!K:K,MATCH($C2002,'Policy Characteristics'!$C:$C,0))),"",INDEX('Policy Characteristics'!K:K,MATCH($C2002,'Policy Characteristics'!$C:$C,0)))</f>
        <v>io-model.html</v>
      </c>
      <c r="R2002" s="363" t="str">
        <f>IF(ISBLANK(INDEX('Policy Characteristics'!L:L,MATCH($C2002,'Policy Characteristics'!$C:$C,0))),"",INDEX('Policy Characteristics'!L:L,MATCH($C2002,'Policy Characteristics'!$C:$C,0)))</f>
        <v/>
      </c>
    </row>
    <row r="2003" spans="1:18" ht="19.95" customHeight="1">
      <c r="A2003" s="363" t="str">
        <f>IF(ISBLANK(INDEX('Policy Characteristics'!A:A,MATCH($C2003,'Policy Characteristics'!$C:$C,0))),"",INDEX('Policy Characteristics'!A:A,MATCH($C2003,'Policy Characteristics'!$C:$C,0)))</f>
        <v>Government Revenue Accounting</v>
      </c>
      <c r="B2003" s="375" t="str">
        <f>IF(ISBLANK(INDEX('Policy Characteristics'!B:B,MATCH($C2003,'Policy Characteristics'!$C:$C,0))),"",INDEX('Policy Characteristics'!B:B,MATCH($C2003,'Policy Characteristics'!$C:$C,0)))</f>
        <v>Vehicle Subsidy</v>
      </c>
      <c r="C2003" t="s">
        <v>688</v>
      </c>
      <c r="D2003" t="s">
        <v>1084</v>
      </c>
      <c r="F2003" t="s">
        <v>1085</v>
      </c>
      <c r="H2003" s="18">
        <v>555</v>
      </c>
      <c r="I2003" s="387" t="s">
        <v>731</v>
      </c>
      <c r="J2003" s="377" t="str">
        <f>IF(ISBLANK(INDEX('Policy Characteristics'!D:D,MATCH($C2003,'Policy Characteristics'!$C:$C,0))),"",INDEX('Policy Characteristics'!D:D,MATCH($C2003,'Policy Characteristics'!$C:$C,0)))</f>
        <v/>
      </c>
      <c r="K2003" s="363" t="str">
        <f>IF(ISBLANK(INDEX('Policy Characteristics'!E:E,MATCH($C2003,'Policy Characteristics'!$C:$C,0))),"",INDEX('Policy Characteristics'!E:E,MATCH($C2003,'Policy Characteristics'!$C:$C,0)))</f>
        <v>GRA EV subsidy</v>
      </c>
      <c r="L2003" s="363">
        <f>IF(ISBLANK(INDEX('Policy Characteristics'!F:F,MATCH($C2003,'Policy Characteristics'!$C:$C,0))),"",INDEX('Policy Characteristics'!F:F,MATCH($C2003,'Policy Characteristics'!$C:$C,0)))</f>
        <v>0</v>
      </c>
      <c r="M2003" s="363">
        <f>IF(ISBLANK(INDEX('Policy Characteristics'!G:G,MATCH($C2003,'Policy Characteristics'!$C:$C,0))),"",INDEX('Policy Characteristics'!G:G,MATCH($C2003,'Policy Characteristics'!$C:$C,0)))</f>
        <v>10</v>
      </c>
      <c r="N2003" s="363">
        <f>IF(ISBLANK(INDEX('Policy Characteristics'!H:H,MATCH($C2003,'Policy Characteristics'!$C:$C,0))),"",INDEX('Policy Characteristics'!H:H,MATCH($C2003,'Policy Characteristics'!$C:$C,0)))</f>
        <v>1</v>
      </c>
      <c r="O2003" s="363" t="str">
        <f>IF(ISBLANK(INDEX('Policy Characteristics'!I:I,MATCH($C2003,'Policy Characteristics'!$C:$C,0))),"",INDEX('Policy Characteristics'!I:I,MATCH($C2003,'Policy Characteristics'!$C:$C,0)))</f>
        <v>weight</v>
      </c>
      <c r="P2003" s="363"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63" t="str">
        <f>IF(ISBLANK(INDEX('Policy Characteristics'!K:K,MATCH($C2003,'Policy Characteristics'!$C:$C,0))),"",INDEX('Policy Characteristics'!K:K,MATCH($C2003,'Policy Characteristics'!$C:$C,0)))</f>
        <v>io-model.html</v>
      </c>
      <c r="R2003" s="363" t="str">
        <f>IF(ISBLANK(INDEX('Policy Characteristics'!L:L,MATCH($C2003,'Policy Characteristics'!$C:$C,0))),"",INDEX('Policy Characteristics'!L:L,MATCH($C2003,'Policy Characteristics'!$C:$C,0)))</f>
        <v/>
      </c>
    </row>
    <row r="2004" spans="1:18" ht="19.95" customHeight="1">
      <c r="A2004" s="363" t="str">
        <f>IF(ISBLANK(INDEX('Policy Characteristics'!A:A,MATCH($C2004,'Policy Characteristics'!$C:$C,0))),"",INDEX('Policy Characteristics'!A:A,MATCH($C2004,'Policy Characteristics'!$C:$C,0)))</f>
        <v>Government Revenue Accounting</v>
      </c>
      <c r="B2004" s="375" t="str">
        <f>IF(ISBLANK(INDEX('Policy Characteristics'!B:B,MATCH($C2004,'Policy Characteristics'!$C:$C,0))),"",INDEX('Policy Characteristics'!B:B,MATCH($C2004,'Policy Characteristics'!$C:$C,0)))</f>
        <v>Vehicle Subsidy</v>
      </c>
      <c r="C2004" s="363" t="str">
        <f t="shared" ref="C2004:C2007" si="85">C$2003</f>
        <v>GRA for Vehicle Subsidy</v>
      </c>
      <c r="D2004" t="s">
        <v>1086</v>
      </c>
      <c r="F2004" t="s">
        <v>1087</v>
      </c>
      <c r="H2004" s="18">
        <v>556</v>
      </c>
      <c r="I2004" s="375" t="str">
        <f t="shared" ref="I2004:I2012" si="86">I$2003</f>
        <v>Yes</v>
      </c>
      <c r="J2004" s="377" t="str">
        <f>IF(ISBLANK(INDEX('Policy Characteristics'!D:D,MATCH($C2004,'Policy Characteristics'!$C:$C,0))),"",INDEX('Policy Characteristics'!D:D,MATCH($C2004,'Policy Characteristics'!$C:$C,0)))</f>
        <v/>
      </c>
      <c r="K2004" s="363" t="str">
        <f>IF(ISBLANK(INDEX('Policy Characteristics'!E:E,MATCH($C2004,'Policy Characteristics'!$C:$C,0))),"",INDEX('Policy Characteristics'!E:E,MATCH($C2004,'Policy Characteristics'!$C:$C,0)))</f>
        <v>GRA EV subsidy</v>
      </c>
      <c r="L2004" s="363">
        <f>IF(ISBLANK(INDEX('Policy Characteristics'!F:F,MATCH($C2004,'Policy Characteristics'!$C:$C,0))),"",INDEX('Policy Characteristics'!F:F,MATCH($C2004,'Policy Characteristics'!$C:$C,0)))</f>
        <v>0</v>
      </c>
      <c r="M2004" s="363">
        <f>IF(ISBLANK(INDEX('Policy Characteristics'!G:G,MATCH($C2004,'Policy Characteristics'!$C:$C,0))),"",INDEX('Policy Characteristics'!G:G,MATCH($C2004,'Policy Characteristics'!$C:$C,0)))</f>
        <v>10</v>
      </c>
      <c r="N2004" s="363">
        <f>IF(ISBLANK(INDEX('Policy Characteristics'!H:H,MATCH($C2004,'Policy Characteristics'!$C:$C,0))),"",INDEX('Policy Characteristics'!H:H,MATCH($C2004,'Policy Characteristics'!$C:$C,0)))</f>
        <v>1</v>
      </c>
      <c r="O2004" s="363" t="str">
        <f>IF(ISBLANK(INDEX('Policy Characteristics'!I:I,MATCH($C2004,'Policy Characteristics'!$C:$C,0))),"",INDEX('Policy Characteristics'!I:I,MATCH($C2004,'Policy Characteristics'!$C:$C,0)))</f>
        <v>weight</v>
      </c>
      <c r="P2004" s="363"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63" t="str">
        <f>IF(ISBLANK(INDEX('Policy Characteristics'!K:K,MATCH($C2004,'Policy Characteristics'!$C:$C,0))),"",INDEX('Policy Characteristics'!K:K,MATCH($C2004,'Policy Characteristics'!$C:$C,0)))</f>
        <v>io-model.html</v>
      </c>
      <c r="R2004" s="363" t="str">
        <f>IF(ISBLANK(INDEX('Policy Characteristics'!L:L,MATCH($C2004,'Policy Characteristics'!$C:$C,0))),"",INDEX('Policy Characteristics'!L:L,MATCH($C2004,'Policy Characteristics'!$C:$C,0)))</f>
        <v/>
      </c>
    </row>
    <row r="2005" spans="1:18" ht="19.95" customHeight="1">
      <c r="A2005" s="363" t="str">
        <f>IF(ISBLANK(INDEX('Policy Characteristics'!A:A,MATCH($C2005,'Policy Characteristics'!$C:$C,0))),"",INDEX('Policy Characteristics'!A:A,MATCH($C2005,'Policy Characteristics'!$C:$C,0)))</f>
        <v>Government Revenue Accounting</v>
      </c>
      <c r="B2005" s="375" t="str">
        <f>IF(ISBLANK(INDEX('Policy Characteristics'!B:B,MATCH($C2005,'Policy Characteristics'!$C:$C,0))),"",INDEX('Policy Characteristics'!B:B,MATCH($C2005,'Policy Characteristics'!$C:$C,0)))</f>
        <v>Vehicle Subsidy</v>
      </c>
      <c r="C2005" s="363" t="str">
        <f t="shared" si="85"/>
        <v>GRA for Vehicle Subsidy</v>
      </c>
      <c r="D2005" t="s">
        <v>1088</v>
      </c>
      <c r="F2005" t="s">
        <v>1089</v>
      </c>
      <c r="H2005" s="18">
        <v>557</v>
      </c>
      <c r="I2005" s="375" t="str">
        <f t="shared" si="86"/>
        <v>Yes</v>
      </c>
      <c r="J2005" s="377" t="str">
        <f>IF(ISBLANK(INDEX('Policy Characteristics'!D:D,MATCH($C2005,'Policy Characteristics'!$C:$C,0))),"",INDEX('Policy Characteristics'!D:D,MATCH($C2005,'Policy Characteristics'!$C:$C,0)))</f>
        <v/>
      </c>
      <c r="K2005" s="363" t="str">
        <f>IF(ISBLANK(INDEX('Policy Characteristics'!E:E,MATCH($C2005,'Policy Characteristics'!$C:$C,0))),"",INDEX('Policy Characteristics'!E:E,MATCH($C2005,'Policy Characteristics'!$C:$C,0)))</f>
        <v>GRA EV subsidy</v>
      </c>
      <c r="L2005" s="363">
        <f>IF(ISBLANK(INDEX('Policy Characteristics'!F:F,MATCH($C2005,'Policy Characteristics'!$C:$C,0))),"",INDEX('Policy Characteristics'!F:F,MATCH($C2005,'Policy Characteristics'!$C:$C,0)))</f>
        <v>0</v>
      </c>
      <c r="M2005" s="363">
        <f>IF(ISBLANK(INDEX('Policy Characteristics'!G:G,MATCH($C2005,'Policy Characteristics'!$C:$C,0))),"",INDEX('Policy Characteristics'!G:G,MATCH($C2005,'Policy Characteristics'!$C:$C,0)))</f>
        <v>10</v>
      </c>
      <c r="N2005" s="363">
        <f>IF(ISBLANK(INDEX('Policy Characteristics'!H:H,MATCH($C2005,'Policy Characteristics'!$C:$C,0))),"",INDEX('Policy Characteristics'!H:H,MATCH($C2005,'Policy Characteristics'!$C:$C,0)))</f>
        <v>1</v>
      </c>
      <c r="O2005" s="363" t="str">
        <f>IF(ISBLANK(INDEX('Policy Characteristics'!I:I,MATCH($C2005,'Policy Characteristics'!$C:$C,0))),"",INDEX('Policy Characteristics'!I:I,MATCH($C2005,'Policy Characteristics'!$C:$C,0)))</f>
        <v>weight</v>
      </c>
      <c r="P2005" s="363"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63" t="str">
        <f>IF(ISBLANK(INDEX('Policy Characteristics'!K:K,MATCH($C2005,'Policy Characteristics'!$C:$C,0))),"",INDEX('Policy Characteristics'!K:K,MATCH($C2005,'Policy Characteristics'!$C:$C,0)))</f>
        <v>io-model.html</v>
      </c>
      <c r="R2005" s="363" t="str">
        <f>IF(ISBLANK(INDEX('Policy Characteristics'!L:L,MATCH($C2005,'Policy Characteristics'!$C:$C,0))),"",INDEX('Policy Characteristics'!L:L,MATCH($C2005,'Policy Characteristics'!$C:$C,0)))</f>
        <v/>
      </c>
    </row>
    <row r="2006" spans="1:18" ht="19.95" customHeight="1">
      <c r="A2006" s="363" t="str">
        <f>IF(ISBLANK(INDEX('Policy Characteristics'!A:A,MATCH($C2006,'Policy Characteristics'!$C:$C,0))),"",INDEX('Policy Characteristics'!A:A,MATCH($C2006,'Policy Characteristics'!$C:$C,0)))</f>
        <v>Government Revenue Accounting</v>
      </c>
      <c r="B2006" s="375" t="str">
        <f>IF(ISBLANK(INDEX('Policy Characteristics'!B:B,MATCH($C2006,'Policy Characteristics'!$C:$C,0))),"",INDEX('Policy Characteristics'!B:B,MATCH($C2006,'Policy Characteristics'!$C:$C,0)))</f>
        <v>Vehicle Subsidy</v>
      </c>
      <c r="C2006" s="363" t="str">
        <f t="shared" si="85"/>
        <v>GRA for Vehicle Subsidy</v>
      </c>
      <c r="D2006" t="s">
        <v>1090</v>
      </c>
      <c r="F2006" t="s">
        <v>1091</v>
      </c>
      <c r="H2006" s="18">
        <v>558</v>
      </c>
      <c r="I2006" s="375" t="str">
        <f t="shared" si="86"/>
        <v>Yes</v>
      </c>
      <c r="J2006" s="377" t="str">
        <f>IF(ISBLANK(INDEX('Policy Characteristics'!D:D,MATCH($C2006,'Policy Characteristics'!$C:$C,0))),"",INDEX('Policy Characteristics'!D:D,MATCH($C2006,'Policy Characteristics'!$C:$C,0)))</f>
        <v/>
      </c>
      <c r="K2006" s="363" t="str">
        <f>IF(ISBLANK(INDEX('Policy Characteristics'!E:E,MATCH($C2006,'Policy Characteristics'!$C:$C,0))),"",INDEX('Policy Characteristics'!E:E,MATCH($C2006,'Policy Characteristics'!$C:$C,0)))</f>
        <v>GRA EV subsidy</v>
      </c>
      <c r="L2006" s="363">
        <f>IF(ISBLANK(INDEX('Policy Characteristics'!F:F,MATCH($C2006,'Policy Characteristics'!$C:$C,0))),"",INDEX('Policy Characteristics'!F:F,MATCH($C2006,'Policy Characteristics'!$C:$C,0)))</f>
        <v>0</v>
      </c>
      <c r="M2006" s="363">
        <f>IF(ISBLANK(INDEX('Policy Characteristics'!G:G,MATCH($C2006,'Policy Characteristics'!$C:$C,0))),"",INDEX('Policy Characteristics'!G:G,MATCH($C2006,'Policy Characteristics'!$C:$C,0)))</f>
        <v>10</v>
      </c>
      <c r="N2006" s="363">
        <f>IF(ISBLANK(INDEX('Policy Characteristics'!H:H,MATCH($C2006,'Policy Characteristics'!$C:$C,0))),"",INDEX('Policy Characteristics'!H:H,MATCH($C2006,'Policy Characteristics'!$C:$C,0)))</f>
        <v>1</v>
      </c>
      <c r="O2006" s="363" t="str">
        <f>IF(ISBLANK(INDEX('Policy Characteristics'!I:I,MATCH($C2006,'Policy Characteristics'!$C:$C,0))),"",INDEX('Policy Characteristics'!I:I,MATCH($C2006,'Policy Characteristics'!$C:$C,0)))</f>
        <v>weight</v>
      </c>
      <c r="P2006" s="363"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63" t="str">
        <f>IF(ISBLANK(INDEX('Policy Characteristics'!K:K,MATCH($C2006,'Policy Characteristics'!$C:$C,0))),"",INDEX('Policy Characteristics'!K:K,MATCH($C2006,'Policy Characteristics'!$C:$C,0)))</f>
        <v>io-model.html</v>
      </c>
      <c r="R2006" s="363" t="str">
        <f>IF(ISBLANK(INDEX('Policy Characteristics'!L:L,MATCH($C2006,'Policy Characteristics'!$C:$C,0))),"",INDEX('Policy Characteristics'!L:L,MATCH($C2006,'Policy Characteristics'!$C:$C,0)))</f>
        <v/>
      </c>
    </row>
    <row r="2007" spans="1:18" ht="19.95" customHeight="1">
      <c r="A2007" s="363" t="str">
        <f>IF(ISBLANK(INDEX('Policy Characteristics'!A:A,MATCH($C2007,'Policy Characteristics'!$C:$C,0))),"",INDEX('Policy Characteristics'!A:A,MATCH($C2007,'Policy Characteristics'!$C:$C,0)))</f>
        <v>Government Revenue Accounting</v>
      </c>
      <c r="B2007" s="375" t="str">
        <f>IF(ISBLANK(INDEX('Policy Characteristics'!B:B,MATCH($C2007,'Policy Characteristics'!$C:$C,0))),"",INDEX('Policy Characteristics'!B:B,MATCH($C2007,'Policy Characteristics'!$C:$C,0)))</f>
        <v>Vehicle Subsidy</v>
      </c>
      <c r="C2007" s="363" t="str">
        <f t="shared" si="85"/>
        <v>GRA for Vehicle Subsidy</v>
      </c>
      <c r="D2007" t="s">
        <v>1092</v>
      </c>
      <c r="F2007" t="s">
        <v>1093</v>
      </c>
      <c r="H2007" s="18">
        <v>559</v>
      </c>
      <c r="I2007" s="375" t="str">
        <f t="shared" si="86"/>
        <v>Yes</v>
      </c>
      <c r="J2007" s="377" t="str">
        <f>IF(ISBLANK(INDEX('Policy Characteristics'!D:D,MATCH($C2007,'Policy Characteristics'!$C:$C,0))),"",INDEX('Policy Characteristics'!D:D,MATCH($C2007,'Policy Characteristics'!$C:$C,0)))</f>
        <v/>
      </c>
      <c r="K2007" s="363" t="str">
        <f>IF(ISBLANK(INDEX('Policy Characteristics'!E:E,MATCH($C2007,'Policy Characteristics'!$C:$C,0))),"",INDEX('Policy Characteristics'!E:E,MATCH($C2007,'Policy Characteristics'!$C:$C,0)))</f>
        <v>GRA EV subsidy</v>
      </c>
      <c r="L2007" s="363">
        <f>IF(ISBLANK(INDEX('Policy Characteristics'!F:F,MATCH($C2007,'Policy Characteristics'!$C:$C,0))),"",INDEX('Policy Characteristics'!F:F,MATCH($C2007,'Policy Characteristics'!$C:$C,0)))</f>
        <v>0</v>
      </c>
      <c r="M2007" s="363">
        <f>IF(ISBLANK(INDEX('Policy Characteristics'!G:G,MATCH($C2007,'Policy Characteristics'!$C:$C,0))),"",INDEX('Policy Characteristics'!G:G,MATCH($C2007,'Policy Characteristics'!$C:$C,0)))</f>
        <v>10</v>
      </c>
      <c r="N2007" s="363">
        <f>IF(ISBLANK(INDEX('Policy Characteristics'!H:H,MATCH($C2007,'Policy Characteristics'!$C:$C,0))),"",INDEX('Policy Characteristics'!H:H,MATCH($C2007,'Policy Characteristics'!$C:$C,0)))</f>
        <v>1</v>
      </c>
      <c r="O2007" s="363" t="str">
        <f>IF(ISBLANK(INDEX('Policy Characteristics'!I:I,MATCH($C2007,'Policy Characteristics'!$C:$C,0))),"",INDEX('Policy Characteristics'!I:I,MATCH($C2007,'Policy Characteristics'!$C:$C,0)))</f>
        <v>weight</v>
      </c>
      <c r="P2007" s="363"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63" t="str">
        <f>IF(ISBLANK(INDEX('Policy Characteristics'!K:K,MATCH($C2007,'Policy Characteristics'!$C:$C,0))),"",INDEX('Policy Characteristics'!K:K,MATCH($C2007,'Policy Characteristics'!$C:$C,0)))</f>
        <v>io-model.html</v>
      </c>
      <c r="R2007" s="363" t="str">
        <f>IF(ISBLANK(INDEX('Policy Characteristics'!L:L,MATCH($C2007,'Policy Characteristics'!$C:$C,0))),"",INDEX('Policy Characteristics'!L:L,MATCH($C2007,'Policy Characteristics'!$C:$C,0)))</f>
        <v/>
      </c>
    </row>
    <row r="2008" spans="1:18" ht="19.95" customHeight="1">
      <c r="A2008" s="363" t="str">
        <f>IF(ISBLANK(INDEX('Policy Characteristics'!A:A,MATCH($C2008,'Policy Characteristics'!$C:$C,0))),"",INDEX('Policy Characteristics'!A:A,MATCH($C2008,'Policy Characteristics'!$C:$C,0)))</f>
        <v>Government Revenue Accounting</v>
      </c>
      <c r="B2008" s="375" t="str">
        <f>IF(ISBLANK(INDEX('Policy Characteristics'!B:B,MATCH($C2008,'Policy Characteristics'!$C:$C,0))),"",INDEX('Policy Characteristics'!B:B,MATCH($C2008,'Policy Characteristics'!$C:$C,0)))</f>
        <v>Battery Production Subsidy</v>
      </c>
      <c r="C2008" t="s">
        <v>691</v>
      </c>
      <c r="D2008" t="s">
        <v>1084</v>
      </c>
      <c r="F2008" t="s">
        <v>1085</v>
      </c>
      <c r="H2008" s="18">
        <v>2247</v>
      </c>
      <c r="I2008" s="387" t="s">
        <v>731</v>
      </c>
      <c r="J2008" s="377" t="str">
        <f>IF(ISBLANK(INDEX('Policy Characteristics'!D:D,MATCH($C2008,'Policy Characteristics'!$C:$C,0))),"",INDEX('Policy Characteristics'!D:D,MATCH($C2008,'Policy Characteristics'!$C:$C,0)))</f>
        <v/>
      </c>
      <c r="K2008" s="363" t="str">
        <f>IF(ISBLANK(INDEX('Policy Characteristics'!E:E,MATCH($C2008,'Policy Characteristics'!$C:$C,0))),"",INDEX('Policy Characteristics'!E:E,MATCH($C2008,'Policy Characteristics'!$C:$C,0)))</f>
        <v>GRA battery production subsidy</v>
      </c>
      <c r="L2008" s="363">
        <f>IF(ISBLANK(INDEX('Policy Characteristics'!F:F,MATCH($C2008,'Policy Characteristics'!$C:$C,0))),"",INDEX('Policy Characteristics'!F:F,MATCH($C2008,'Policy Characteristics'!$C:$C,0)))</f>
        <v>0</v>
      </c>
      <c r="M2008" s="363">
        <f>IF(ISBLANK(INDEX('Policy Characteristics'!G:G,MATCH($C2008,'Policy Characteristics'!$C:$C,0))),"",INDEX('Policy Characteristics'!G:G,MATCH($C2008,'Policy Characteristics'!$C:$C,0)))</f>
        <v>10</v>
      </c>
      <c r="N2008" s="363">
        <f>IF(ISBLANK(INDEX('Policy Characteristics'!H:H,MATCH($C2008,'Policy Characteristics'!$C:$C,0))),"",INDEX('Policy Characteristics'!H:H,MATCH($C2008,'Policy Characteristics'!$C:$C,0)))</f>
        <v>1</v>
      </c>
      <c r="O2008" s="363" t="str">
        <f>IF(ISBLANK(INDEX('Policy Characteristics'!I:I,MATCH($C2008,'Policy Characteristics'!$C:$C,0))),"",INDEX('Policy Characteristics'!I:I,MATCH($C2008,'Policy Characteristics'!$C:$C,0)))</f>
        <v>weight</v>
      </c>
      <c r="P2008" s="363"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63" t="str">
        <f>IF(ISBLANK(INDEX('Policy Characteristics'!K:K,MATCH($C2008,'Policy Characteristics'!$C:$C,0))),"",INDEX('Policy Characteristics'!K:K,MATCH($C2008,'Policy Characteristics'!$C:$C,0)))</f>
        <v>io-model.html</v>
      </c>
      <c r="R2008" s="363"/>
    </row>
    <row r="2009" spans="1:18" ht="19.95" customHeight="1">
      <c r="A2009" s="363" t="str">
        <f>IF(ISBLANK(INDEX('Policy Characteristics'!A:A,MATCH($C2009,'Policy Characteristics'!$C:$C,0))),"",INDEX('Policy Characteristics'!A:A,MATCH($C2009,'Policy Characteristics'!$C:$C,0)))</f>
        <v>Government Revenue Accounting</v>
      </c>
      <c r="B2009" s="375" t="str">
        <f>IF(ISBLANK(INDEX('Policy Characteristics'!B:B,MATCH($C2009,'Policy Characteristics'!$C:$C,0))),"",INDEX('Policy Characteristics'!B:B,MATCH($C2009,'Policy Characteristics'!$C:$C,0)))</f>
        <v>Battery Production Subsidy</v>
      </c>
      <c r="C2009" s="363" t="str">
        <f>C$2008</f>
        <v>GRA for Battery Production Subsidy</v>
      </c>
      <c r="D2009" t="s">
        <v>1086</v>
      </c>
      <c r="F2009" t="s">
        <v>1087</v>
      </c>
      <c r="H2009" s="18">
        <v>2248</v>
      </c>
      <c r="I2009" s="375" t="str">
        <f t="shared" si="86"/>
        <v>Yes</v>
      </c>
      <c r="J2009" s="377" t="str">
        <f>IF(ISBLANK(INDEX('Policy Characteristics'!D:D,MATCH($C2009,'Policy Characteristics'!$C:$C,0))),"",INDEX('Policy Characteristics'!D:D,MATCH($C2009,'Policy Characteristics'!$C:$C,0)))</f>
        <v/>
      </c>
      <c r="K2009" s="363" t="str">
        <f>IF(ISBLANK(INDEX('Policy Characteristics'!E:E,MATCH($C2009,'Policy Characteristics'!$C:$C,0))),"",INDEX('Policy Characteristics'!E:E,MATCH($C2009,'Policy Characteristics'!$C:$C,0)))</f>
        <v>GRA battery production subsidy</v>
      </c>
      <c r="L2009" s="363">
        <f>IF(ISBLANK(INDEX('Policy Characteristics'!F:F,MATCH($C2009,'Policy Characteristics'!$C:$C,0))),"",INDEX('Policy Characteristics'!F:F,MATCH($C2009,'Policy Characteristics'!$C:$C,0)))</f>
        <v>0</v>
      </c>
      <c r="M2009" s="363">
        <f>IF(ISBLANK(INDEX('Policy Characteristics'!G:G,MATCH($C2009,'Policy Characteristics'!$C:$C,0))),"",INDEX('Policy Characteristics'!G:G,MATCH($C2009,'Policy Characteristics'!$C:$C,0)))</f>
        <v>10</v>
      </c>
      <c r="N2009" s="363">
        <f>IF(ISBLANK(INDEX('Policy Characteristics'!H:H,MATCH($C2009,'Policy Characteristics'!$C:$C,0))),"",INDEX('Policy Characteristics'!H:H,MATCH($C2009,'Policy Characteristics'!$C:$C,0)))</f>
        <v>1</v>
      </c>
      <c r="O2009" s="363" t="str">
        <f>IF(ISBLANK(INDEX('Policy Characteristics'!I:I,MATCH($C2009,'Policy Characteristics'!$C:$C,0))),"",INDEX('Policy Characteristics'!I:I,MATCH($C2009,'Policy Characteristics'!$C:$C,0)))</f>
        <v>weight</v>
      </c>
      <c r="P2009" s="363"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63" t="str">
        <f>IF(ISBLANK(INDEX('Policy Characteristics'!K:K,MATCH($C2009,'Policy Characteristics'!$C:$C,0))),"",INDEX('Policy Characteristics'!K:K,MATCH($C2009,'Policy Characteristics'!$C:$C,0)))</f>
        <v>io-model.html</v>
      </c>
      <c r="R2009" s="363"/>
    </row>
    <row r="2010" spans="1:18" ht="19.95" customHeight="1">
      <c r="A2010" s="363" t="str">
        <f>IF(ISBLANK(INDEX('Policy Characteristics'!A:A,MATCH($C2010,'Policy Characteristics'!$C:$C,0))),"",INDEX('Policy Characteristics'!A:A,MATCH($C2010,'Policy Characteristics'!$C:$C,0)))</f>
        <v>Government Revenue Accounting</v>
      </c>
      <c r="B2010" s="375" t="str">
        <f>IF(ISBLANK(INDEX('Policy Characteristics'!B:B,MATCH($C2010,'Policy Characteristics'!$C:$C,0))),"",INDEX('Policy Characteristics'!B:B,MATCH($C2010,'Policy Characteristics'!$C:$C,0)))</f>
        <v>Battery Production Subsidy</v>
      </c>
      <c r="C2010" s="363" t="str">
        <f t="shared" ref="C2010:C2012" si="87">C$2008</f>
        <v>GRA for Battery Production Subsidy</v>
      </c>
      <c r="D2010" t="s">
        <v>1088</v>
      </c>
      <c r="F2010" t="s">
        <v>1089</v>
      </c>
      <c r="H2010" s="18">
        <v>2249</v>
      </c>
      <c r="I2010" s="375" t="str">
        <f t="shared" si="86"/>
        <v>Yes</v>
      </c>
      <c r="J2010" s="377" t="str">
        <f>IF(ISBLANK(INDEX('Policy Characteristics'!D:D,MATCH($C2010,'Policy Characteristics'!$C:$C,0))),"",INDEX('Policy Characteristics'!D:D,MATCH($C2010,'Policy Characteristics'!$C:$C,0)))</f>
        <v/>
      </c>
      <c r="K2010" s="363" t="str">
        <f>IF(ISBLANK(INDEX('Policy Characteristics'!E:E,MATCH($C2010,'Policy Characteristics'!$C:$C,0))),"",INDEX('Policy Characteristics'!E:E,MATCH($C2010,'Policy Characteristics'!$C:$C,0)))</f>
        <v>GRA battery production subsidy</v>
      </c>
      <c r="L2010" s="363">
        <f>IF(ISBLANK(INDEX('Policy Characteristics'!F:F,MATCH($C2010,'Policy Characteristics'!$C:$C,0))),"",INDEX('Policy Characteristics'!F:F,MATCH($C2010,'Policy Characteristics'!$C:$C,0)))</f>
        <v>0</v>
      </c>
      <c r="M2010" s="363">
        <f>IF(ISBLANK(INDEX('Policy Characteristics'!G:G,MATCH($C2010,'Policy Characteristics'!$C:$C,0))),"",INDEX('Policy Characteristics'!G:G,MATCH($C2010,'Policy Characteristics'!$C:$C,0)))</f>
        <v>10</v>
      </c>
      <c r="N2010" s="363">
        <f>IF(ISBLANK(INDEX('Policy Characteristics'!H:H,MATCH($C2010,'Policy Characteristics'!$C:$C,0))),"",INDEX('Policy Characteristics'!H:H,MATCH($C2010,'Policy Characteristics'!$C:$C,0)))</f>
        <v>1</v>
      </c>
      <c r="O2010" s="363" t="str">
        <f>IF(ISBLANK(INDEX('Policy Characteristics'!I:I,MATCH($C2010,'Policy Characteristics'!$C:$C,0))),"",INDEX('Policy Characteristics'!I:I,MATCH($C2010,'Policy Characteristics'!$C:$C,0)))</f>
        <v>weight</v>
      </c>
      <c r="P2010" s="363"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63" t="str">
        <f>IF(ISBLANK(INDEX('Policy Characteristics'!K:K,MATCH($C2010,'Policy Characteristics'!$C:$C,0))),"",INDEX('Policy Characteristics'!K:K,MATCH($C2010,'Policy Characteristics'!$C:$C,0)))</f>
        <v>io-model.html</v>
      </c>
      <c r="R2010" s="363"/>
    </row>
    <row r="2011" spans="1:18" ht="19.95" customHeight="1">
      <c r="A2011" s="363" t="str">
        <f>IF(ISBLANK(INDEX('Policy Characteristics'!A:A,MATCH($C2011,'Policy Characteristics'!$C:$C,0))),"",INDEX('Policy Characteristics'!A:A,MATCH($C2011,'Policy Characteristics'!$C:$C,0)))</f>
        <v>Government Revenue Accounting</v>
      </c>
      <c r="B2011" s="375" t="str">
        <f>IF(ISBLANK(INDEX('Policy Characteristics'!B:B,MATCH($C2011,'Policy Characteristics'!$C:$C,0))),"",INDEX('Policy Characteristics'!B:B,MATCH($C2011,'Policy Characteristics'!$C:$C,0)))</f>
        <v>Battery Production Subsidy</v>
      </c>
      <c r="C2011" s="363" t="str">
        <f t="shared" si="87"/>
        <v>GRA for Battery Production Subsidy</v>
      </c>
      <c r="D2011" t="s">
        <v>1090</v>
      </c>
      <c r="F2011" t="s">
        <v>1091</v>
      </c>
      <c r="H2011" s="18">
        <v>2250</v>
      </c>
      <c r="I2011" s="375" t="str">
        <f t="shared" si="86"/>
        <v>Yes</v>
      </c>
      <c r="J2011" s="377" t="str">
        <f>IF(ISBLANK(INDEX('Policy Characteristics'!D:D,MATCH($C2011,'Policy Characteristics'!$C:$C,0))),"",INDEX('Policy Characteristics'!D:D,MATCH($C2011,'Policy Characteristics'!$C:$C,0)))</f>
        <v/>
      </c>
      <c r="K2011" s="363" t="str">
        <f>IF(ISBLANK(INDEX('Policy Characteristics'!E:E,MATCH($C2011,'Policy Characteristics'!$C:$C,0))),"",INDEX('Policy Characteristics'!E:E,MATCH($C2011,'Policy Characteristics'!$C:$C,0)))</f>
        <v>GRA battery production subsidy</v>
      </c>
      <c r="L2011" s="363">
        <f>IF(ISBLANK(INDEX('Policy Characteristics'!F:F,MATCH($C2011,'Policy Characteristics'!$C:$C,0))),"",INDEX('Policy Characteristics'!F:F,MATCH($C2011,'Policy Characteristics'!$C:$C,0)))</f>
        <v>0</v>
      </c>
      <c r="M2011" s="363">
        <f>IF(ISBLANK(INDEX('Policy Characteristics'!G:G,MATCH($C2011,'Policy Characteristics'!$C:$C,0))),"",INDEX('Policy Characteristics'!G:G,MATCH($C2011,'Policy Characteristics'!$C:$C,0)))</f>
        <v>10</v>
      </c>
      <c r="N2011" s="363">
        <f>IF(ISBLANK(INDEX('Policy Characteristics'!H:H,MATCH($C2011,'Policy Characteristics'!$C:$C,0))),"",INDEX('Policy Characteristics'!H:H,MATCH($C2011,'Policy Characteristics'!$C:$C,0)))</f>
        <v>1</v>
      </c>
      <c r="O2011" s="363" t="str">
        <f>IF(ISBLANK(INDEX('Policy Characteristics'!I:I,MATCH($C2011,'Policy Characteristics'!$C:$C,0))),"",INDEX('Policy Characteristics'!I:I,MATCH($C2011,'Policy Characteristics'!$C:$C,0)))</f>
        <v>weight</v>
      </c>
      <c r="P2011" s="363"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63" t="str">
        <f>IF(ISBLANK(INDEX('Policy Characteristics'!K:K,MATCH($C2011,'Policy Characteristics'!$C:$C,0))),"",INDEX('Policy Characteristics'!K:K,MATCH($C2011,'Policy Characteristics'!$C:$C,0)))</f>
        <v>io-model.html</v>
      </c>
      <c r="R2011" s="363"/>
    </row>
    <row r="2012" spans="1:18" ht="19.95" customHeight="1">
      <c r="A2012" s="363" t="str">
        <f>IF(ISBLANK(INDEX('Policy Characteristics'!A:A,MATCH($C2012,'Policy Characteristics'!$C:$C,0))),"",INDEX('Policy Characteristics'!A:A,MATCH($C2012,'Policy Characteristics'!$C:$C,0)))</f>
        <v>Government Revenue Accounting</v>
      </c>
      <c r="B2012" s="375" t="str">
        <f>IF(ISBLANK(INDEX('Policy Characteristics'!B:B,MATCH($C2012,'Policy Characteristics'!$C:$C,0))),"",INDEX('Policy Characteristics'!B:B,MATCH($C2012,'Policy Characteristics'!$C:$C,0)))</f>
        <v>Battery Production Subsidy</v>
      </c>
      <c r="C2012" s="363" t="str">
        <f t="shared" si="87"/>
        <v>GRA for Battery Production Subsidy</v>
      </c>
      <c r="D2012" t="s">
        <v>1092</v>
      </c>
      <c r="F2012" t="s">
        <v>1093</v>
      </c>
      <c r="H2012" s="18">
        <v>2251</v>
      </c>
      <c r="I2012" s="375" t="str">
        <f t="shared" si="86"/>
        <v>Yes</v>
      </c>
      <c r="J2012" s="377" t="str">
        <f>IF(ISBLANK(INDEX('Policy Characteristics'!D:D,MATCH($C2012,'Policy Characteristics'!$C:$C,0))),"",INDEX('Policy Characteristics'!D:D,MATCH($C2012,'Policy Characteristics'!$C:$C,0)))</f>
        <v/>
      </c>
      <c r="K2012" s="363" t="str">
        <f>IF(ISBLANK(INDEX('Policy Characteristics'!E:E,MATCH($C2012,'Policy Characteristics'!$C:$C,0))),"",INDEX('Policy Characteristics'!E:E,MATCH($C2012,'Policy Characteristics'!$C:$C,0)))</f>
        <v>GRA battery production subsidy</v>
      </c>
      <c r="L2012" s="363">
        <f>IF(ISBLANK(INDEX('Policy Characteristics'!F:F,MATCH($C2012,'Policy Characteristics'!$C:$C,0))),"",INDEX('Policy Characteristics'!F:F,MATCH($C2012,'Policy Characteristics'!$C:$C,0)))</f>
        <v>0</v>
      </c>
      <c r="M2012" s="363">
        <f>IF(ISBLANK(INDEX('Policy Characteristics'!G:G,MATCH($C2012,'Policy Characteristics'!$C:$C,0))),"",INDEX('Policy Characteristics'!G:G,MATCH($C2012,'Policy Characteristics'!$C:$C,0)))</f>
        <v>10</v>
      </c>
      <c r="N2012" s="363">
        <f>IF(ISBLANK(INDEX('Policy Characteristics'!H:H,MATCH($C2012,'Policy Characteristics'!$C:$C,0))),"",INDEX('Policy Characteristics'!H:H,MATCH($C2012,'Policy Characteristics'!$C:$C,0)))</f>
        <v>1</v>
      </c>
      <c r="O2012" s="363" t="str">
        <f>IF(ISBLANK(INDEX('Policy Characteristics'!I:I,MATCH($C2012,'Policy Characteristics'!$C:$C,0))),"",INDEX('Policy Characteristics'!I:I,MATCH($C2012,'Policy Characteristics'!$C:$C,0)))</f>
        <v>weight</v>
      </c>
      <c r="P2012" s="363"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63" t="str">
        <f>IF(ISBLANK(INDEX('Policy Characteristics'!K:K,MATCH($C2012,'Policy Characteristics'!$C:$C,0))),"",INDEX('Policy Characteristics'!K:K,MATCH($C2012,'Policy Characteristics'!$C:$C,0)))</f>
        <v>io-model.html</v>
      </c>
      <c r="R2012" s="363"/>
    </row>
    <row r="2013" spans="1:18" ht="19.95" customHeight="1">
      <c r="A2013" s="363" t="str">
        <f>IF(ISBLANK(INDEX('Policy Characteristics'!A:A,MATCH($C2013,'Policy Characteristics'!$C:$C,0))),"",INDEX('Policy Characteristics'!A:A,MATCH($C2013,'Policy Characteristics'!$C:$C,0)))</f>
        <v>Government Revenue Accounting</v>
      </c>
      <c r="B2013" s="375" t="str">
        <f>IF(ISBLANK(INDEX('Policy Characteristics'!B:B,MATCH($C2013,'Policy Characteristics'!$C:$C,0))),"",INDEX('Policy Characteristics'!B:B,MATCH($C2013,'Policy Characteristics'!$C:$C,0)))</f>
        <v>Electricity Generation Subsidy</v>
      </c>
      <c r="C2013" t="s">
        <v>694</v>
      </c>
      <c r="D2013" t="s">
        <v>1084</v>
      </c>
      <c r="F2013" t="s">
        <v>1085</v>
      </c>
      <c r="H2013" s="18">
        <v>560</v>
      </c>
      <c r="I2013" s="387" t="s">
        <v>731</v>
      </c>
      <c r="J2013" s="377" t="str">
        <f>IF(ISBLANK(INDEX('Policy Characteristics'!D:D,MATCH($C2013,'Policy Characteristics'!$C:$C,0))),"",INDEX('Policy Characteristics'!D:D,MATCH($C2013,'Policy Characteristics'!$C:$C,0)))</f>
        <v/>
      </c>
      <c r="K2013" s="363" t="str">
        <f>IF(ISBLANK(INDEX('Policy Characteristics'!E:E,MATCH($C2013,'Policy Characteristics'!$C:$C,0))),"",INDEX('Policy Characteristics'!E:E,MATCH($C2013,'Policy Characteristics'!$C:$C,0)))</f>
        <v>GRA elec gen subsidy</v>
      </c>
      <c r="L2013" s="363">
        <f>IF(ISBLANK(INDEX('Policy Characteristics'!F:F,MATCH($C2013,'Policy Characteristics'!$C:$C,0))),"",INDEX('Policy Characteristics'!F:F,MATCH($C2013,'Policy Characteristics'!$C:$C,0)))</f>
        <v>0</v>
      </c>
      <c r="M2013" s="363">
        <f>IF(ISBLANK(INDEX('Policy Characteristics'!G:G,MATCH($C2013,'Policy Characteristics'!$C:$C,0))),"",INDEX('Policy Characteristics'!G:G,MATCH($C2013,'Policy Characteristics'!$C:$C,0)))</f>
        <v>10</v>
      </c>
      <c r="N2013" s="363">
        <f>IF(ISBLANK(INDEX('Policy Characteristics'!H:H,MATCH($C2013,'Policy Characteristics'!$C:$C,0))),"",INDEX('Policy Characteristics'!H:H,MATCH($C2013,'Policy Characteristics'!$C:$C,0)))</f>
        <v>1</v>
      </c>
      <c r="O2013" s="363" t="str">
        <f>IF(ISBLANK(INDEX('Policy Characteristics'!I:I,MATCH($C2013,'Policy Characteristics'!$C:$C,0))),"",INDEX('Policy Characteristics'!I:I,MATCH($C2013,'Policy Characteristics'!$C:$C,0)))</f>
        <v>weight</v>
      </c>
      <c r="P2013" s="363"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63" t="str">
        <f>IF(ISBLANK(INDEX('Policy Characteristics'!K:K,MATCH($C2013,'Policy Characteristics'!$C:$C,0))),"",INDEX('Policy Characteristics'!K:K,MATCH($C2013,'Policy Characteristics'!$C:$C,0)))</f>
        <v>io-model.html</v>
      </c>
      <c r="R2013" s="363" t="str">
        <f>IF(ISBLANK(INDEX('Policy Characteristics'!L:L,MATCH($C2013,'Policy Characteristics'!$C:$C,0))),"",INDEX('Policy Characteristics'!L:L,MATCH($C2013,'Policy Characteristics'!$C:$C,0)))</f>
        <v/>
      </c>
    </row>
    <row r="2014" spans="1:18" ht="19.95" customHeight="1">
      <c r="A2014" s="363" t="str">
        <f>IF(ISBLANK(INDEX('Policy Characteristics'!A:A,MATCH($C2014,'Policy Characteristics'!$C:$C,0))),"",INDEX('Policy Characteristics'!A:A,MATCH($C2014,'Policy Characteristics'!$C:$C,0)))</f>
        <v>Government Revenue Accounting</v>
      </c>
      <c r="B2014" s="375" t="str">
        <f>IF(ISBLANK(INDEX('Policy Characteristics'!B:B,MATCH($C2014,'Policy Characteristics'!$C:$C,0))),"",INDEX('Policy Characteristics'!B:B,MATCH($C2014,'Policy Characteristics'!$C:$C,0)))</f>
        <v>Electricity Generation Subsidy</v>
      </c>
      <c r="C2014" s="363" t="str">
        <f t="shared" ref="C2014:C2017" si="88">C$2013</f>
        <v>GRA for Electricity Generation Subsidies</v>
      </c>
      <c r="D2014" t="s">
        <v>1086</v>
      </c>
      <c r="F2014" t="s">
        <v>1087</v>
      </c>
      <c r="H2014" s="18">
        <v>561</v>
      </c>
      <c r="I2014" s="375" t="str">
        <f t="shared" ref="I2014:I2017" si="89">I$2013</f>
        <v>Yes</v>
      </c>
      <c r="J2014" s="377" t="str">
        <f>IF(ISBLANK(INDEX('Policy Characteristics'!D:D,MATCH($C2014,'Policy Characteristics'!$C:$C,0))),"",INDEX('Policy Characteristics'!D:D,MATCH($C2014,'Policy Characteristics'!$C:$C,0)))</f>
        <v/>
      </c>
      <c r="K2014" s="363" t="str">
        <f>IF(ISBLANK(INDEX('Policy Characteristics'!E:E,MATCH($C2014,'Policy Characteristics'!$C:$C,0))),"",INDEX('Policy Characteristics'!E:E,MATCH($C2014,'Policy Characteristics'!$C:$C,0)))</f>
        <v>GRA elec gen subsidy</v>
      </c>
      <c r="L2014" s="363">
        <f>IF(ISBLANK(INDEX('Policy Characteristics'!F:F,MATCH($C2014,'Policy Characteristics'!$C:$C,0))),"",INDEX('Policy Characteristics'!F:F,MATCH($C2014,'Policy Characteristics'!$C:$C,0)))</f>
        <v>0</v>
      </c>
      <c r="M2014" s="363">
        <f>IF(ISBLANK(INDEX('Policy Characteristics'!G:G,MATCH($C2014,'Policy Characteristics'!$C:$C,0))),"",INDEX('Policy Characteristics'!G:G,MATCH($C2014,'Policy Characteristics'!$C:$C,0)))</f>
        <v>10</v>
      </c>
      <c r="N2014" s="363">
        <f>IF(ISBLANK(INDEX('Policy Characteristics'!H:H,MATCH($C2014,'Policy Characteristics'!$C:$C,0))),"",INDEX('Policy Characteristics'!H:H,MATCH($C2014,'Policy Characteristics'!$C:$C,0)))</f>
        <v>1</v>
      </c>
      <c r="O2014" s="363" t="str">
        <f>IF(ISBLANK(INDEX('Policy Characteristics'!I:I,MATCH($C2014,'Policy Characteristics'!$C:$C,0))),"",INDEX('Policy Characteristics'!I:I,MATCH($C2014,'Policy Characteristics'!$C:$C,0)))</f>
        <v>weight</v>
      </c>
      <c r="P2014" s="363"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63" t="str">
        <f>IF(ISBLANK(INDEX('Policy Characteristics'!K:K,MATCH($C2014,'Policy Characteristics'!$C:$C,0))),"",INDEX('Policy Characteristics'!K:K,MATCH($C2014,'Policy Characteristics'!$C:$C,0)))</f>
        <v>io-model.html</v>
      </c>
      <c r="R2014" s="363" t="str">
        <f>IF(ISBLANK(INDEX('Policy Characteristics'!L:L,MATCH($C2014,'Policy Characteristics'!$C:$C,0))),"",INDEX('Policy Characteristics'!L:L,MATCH($C2014,'Policy Characteristics'!$C:$C,0)))</f>
        <v/>
      </c>
    </row>
    <row r="2015" spans="1:18" ht="19.95" customHeight="1">
      <c r="A2015" s="363" t="str">
        <f>IF(ISBLANK(INDEX('Policy Characteristics'!A:A,MATCH($C2015,'Policy Characteristics'!$C:$C,0))),"",INDEX('Policy Characteristics'!A:A,MATCH($C2015,'Policy Characteristics'!$C:$C,0)))</f>
        <v>Government Revenue Accounting</v>
      </c>
      <c r="B2015" s="375" t="str">
        <f>IF(ISBLANK(INDEX('Policy Characteristics'!B:B,MATCH($C2015,'Policy Characteristics'!$C:$C,0))),"",INDEX('Policy Characteristics'!B:B,MATCH($C2015,'Policy Characteristics'!$C:$C,0)))</f>
        <v>Electricity Generation Subsidy</v>
      </c>
      <c r="C2015" s="363" t="str">
        <f t="shared" si="88"/>
        <v>GRA for Electricity Generation Subsidies</v>
      </c>
      <c r="D2015" t="s">
        <v>1088</v>
      </c>
      <c r="F2015" t="s">
        <v>1089</v>
      </c>
      <c r="H2015" s="18">
        <v>562</v>
      </c>
      <c r="I2015" s="375" t="str">
        <f t="shared" si="89"/>
        <v>Yes</v>
      </c>
      <c r="J2015" s="377" t="str">
        <f>IF(ISBLANK(INDEX('Policy Characteristics'!D:D,MATCH($C2015,'Policy Characteristics'!$C:$C,0))),"",INDEX('Policy Characteristics'!D:D,MATCH($C2015,'Policy Characteristics'!$C:$C,0)))</f>
        <v/>
      </c>
      <c r="K2015" s="363" t="str">
        <f>IF(ISBLANK(INDEX('Policy Characteristics'!E:E,MATCH($C2015,'Policy Characteristics'!$C:$C,0))),"",INDEX('Policy Characteristics'!E:E,MATCH($C2015,'Policy Characteristics'!$C:$C,0)))</f>
        <v>GRA elec gen subsidy</v>
      </c>
      <c r="L2015" s="363">
        <f>IF(ISBLANK(INDEX('Policy Characteristics'!F:F,MATCH($C2015,'Policy Characteristics'!$C:$C,0))),"",INDEX('Policy Characteristics'!F:F,MATCH($C2015,'Policy Characteristics'!$C:$C,0)))</f>
        <v>0</v>
      </c>
      <c r="M2015" s="363">
        <f>IF(ISBLANK(INDEX('Policy Characteristics'!G:G,MATCH($C2015,'Policy Characteristics'!$C:$C,0))),"",INDEX('Policy Characteristics'!G:G,MATCH($C2015,'Policy Characteristics'!$C:$C,0)))</f>
        <v>10</v>
      </c>
      <c r="N2015" s="363">
        <f>IF(ISBLANK(INDEX('Policy Characteristics'!H:H,MATCH($C2015,'Policy Characteristics'!$C:$C,0))),"",INDEX('Policy Characteristics'!H:H,MATCH($C2015,'Policy Characteristics'!$C:$C,0)))</f>
        <v>1</v>
      </c>
      <c r="O2015" s="363" t="str">
        <f>IF(ISBLANK(INDEX('Policy Characteristics'!I:I,MATCH($C2015,'Policy Characteristics'!$C:$C,0))),"",INDEX('Policy Characteristics'!I:I,MATCH($C2015,'Policy Characteristics'!$C:$C,0)))</f>
        <v>weight</v>
      </c>
      <c r="P2015" s="363"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63" t="str">
        <f>IF(ISBLANK(INDEX('Policy Characteristics'!K:K,MATCH($C2015,'Policy Characteristics'!$C:$C,0))),"",INDEX('Policy Characteristics'!K:K,MATCH($C2015,'Policy Characteristics'!$C:$C,0)))</f>
        <v>io-model.html</v>
      </c>
      <c r="R2015" s="363" t="str">
        <f>IF(ISBLANK(INDEX('Policy Characteristics'!L:L,MATCH($C2015,'Policy Characteristics'!$C:$C,0))),"",INDEX('Policy Characteristics'!L:L,MATCH($C2015,'Policy Characteristics'!$C:$C,0)))</f>
        <v/>
      </c>
    </row>
    <row r="2016" spans="1:18" ht="19.95" customHeight="1">
      <c r="A2016" s="363" t="str">
        <f>IF(ISBLANK(INDEX('Policy Characteristics'!A:A,MATCH($C2016,'Policy Characteristics'!$C:$C,0))),"",INDEX('Policy Characteristics'!A:A,MATCH($C2016,'Policy Characteristics'!$C:$C,0)))</f>
        <v>Government Revenue Accounting</v>
      </c>
      <c r="B2016" s="375" t="str">
        <f>IF(ISBLANK(INDEX('Policy Characteristics'!B:B,MATCH($C2016,'Policy Characteristics'!$C:$C,0))),"",INDEX('Policy Characteristics'!B:B,MATCH($C2016,'Policy Characteristics'!$C:$C,0)))</f>
        <v>Electricity Generation Subsidy</v>
      </c>
      <c r="C2016" s="363" t="str">
        <f t="shared" si="88"/>
        <v>GRA for Electricity Generation Subsidies</v>
      </c>
      <c r="D2016" t="s">
        <v>1090</v>
      </c>
      <c r="F2016" t="s">
        <v>1091</v>
      </c>
      <c r="H2016" s="18">
        <v>563</v>
      </c>
      <c r="I2016" s="375" t="str">
        <f t="shared" si="89"/>
        <v>Yes</v>
      </c>
      <c r="J2016" s="377" t="str">
        <f>IF(ISBLANK(INDEX('Policy Characteristics'!D:D,MATCH($C2016,'Policy Characteristics'!$C:$C,0))),"",INDEX('Policy Characteristics'!D:D,MATCH($C2016,'Policy Characteristics'!$C:$C,0)))</f>
        <v/>
      </c>
      <c r="K2016" s="363" t="str">
        <f>IF(ISBLANK(INDEX('Policy Characteristics'!E:E,MATCH($C2016,'Policy Characteristics'!$C:$C,0))),"",INDEX('Policy Characteristics'!E:E,MATCH($C2016,'Policy Characteristics'!$C:$C,0)))</f>
        <v>GRA elec gen subsidy</v>
      </c>
      <c r="L2016" s="363">
        <f>IF(ISBLANK(INDEX('Policy Characteristics'!F:F,MATCH($C2016,'Policy Characteristics'!$C:$C,0))),"",INDEX('Policy Characteristics'!F:F,MATCH($C2016,'Policy Characteristics'!$C:$C,0)))</f>
        <v>0</v>
      </c>
      <c r="M2016" s="363">
        <f>IF(ISBLANK(INDEX('Policy Characteristics'!G:G,MATCH($C2016,'Policy Characteristics'!$C:$C,0))),"",INDEX('Policy Characteristics'!G:G,MATCH($C2016,'Policy Characteristics'!$C:$C,0)))</f>
        <v>10</v>
      </c>
      <c r="N2016" s="363">
        <f>IF(ISBLANK(INDEX('Policy Characteristics'!H:H,MATCH($C2016,'Policy Characteristics'!$C:$C,0))),"",INDEX('Policy Characteristics'!H:H,MATCH($C2016,'Policy Characteristics'!$C:$C,0)))</f>
        <v>1</v>
      </c>
      <c r="O2016" s="363" t="str">
        <f>IF(ISBLANK(INDEX('Policy Characteristics'!I:I,MATCH($C2016,'Policy Characteristics'!$C:$C,0))),"",INDEX('Policy Characteristics'!I:I,MATCH($C2016,'Policy Characteristics'!$C:$C,0)))</f>
        <v>weight</v>
      </c>
      <c r="P2016" s="363"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63" t="str">
        <f>IF(ISBLANK(INDEX('Policy Characteristics'!K:K,MATCH($C2016,'Policy Characteristics'!$C:$C,0))),"",INDEX('Policy Characteristics'!K:K,MATCH($C2016,'Policy Characteristics'!$C:$C,0)))</f>
        <v>io-model.html</v>
      </c>
      <c r="R2016" s="363" t="str">
        <f>IF(ISBLANK(INDEX('Policy Characteristics'!L:L,MATCH($C2016,'Policy Characteristics'!$C:$C,0))),"",INDEX('Policy Characteristics'!L:L,MATCH($C2016,'Policy Characteristics'!$C:$C,0)))</f>
        <v/>
      </c>
    </row>
    <row r="2017" spans="1:18" ht="19.95" customHeight="1">
      <c r="A2017" s="363" t="str">
        <f>IF(ISBLANK(INDEX('Policy Characteristics'!A:A,MATCH($C2017,'Policy Characteristics'!$C:$C,0))),"",INDEX('Policy Characteristics'!A:A,MATCH($C2017,'Policy Characteristics'!$C:$C,0)))</f>
        <v>Government Revenue Accounting</v>
      </c>
      <c r="B2017" s="375" t="str">
        <f>IF(ISBLANK(INDEX('Policy Characteristics'!B:B,MATCH($C2017,'Policy Characteristics'!$C:$C,0))),"",INDEX('Policy Characteristics'!B:B,MATCH($C2017,'Policy Characteristics'!$C:$C,0)))</f>
        <v>Electricity Generation Subsidy</v>
      </c>
      <c r="C2017" s="363" t="str">
        <f t="shared" si="88"/>
        <v>GRA for Electricity Generation Subsidies</v>
      </c>
      <c r="D2017" t="s">
        <v>1092</v>
      </c>
      <c r="F2017" t="s">
        <v>1093</v>
      </c>
      <c r="H2017" s="18">
        <v>564</v>
      </c>
      <c r="I2017" s="375" t="str">
        <f t="shared" si="89"/>
        <v>Yes</v>
      </c>
      <c r="J2017" s="377" t="str">
        <f>IF(ISBLANK(INDEX('Policy Characteristics'!D:D,MATCH($C2017,'Policy Characteristics'!$C:$C,0))),"",INDEX('Policy Characteristics'!D:D,MATCH($C2017,'Policy Characteristics'!$C:$C,0)))</f>
        <v/>
      </c>
      <c r="K2017" s="363" t="str">
        <f>IF(ISBLANK(INDEX('Policy Characteristics'!E:E,MATCH($C2017,'Policy Characteristics'!$C:$C,0))),"",INDEX('Policy Characteristics'!E:E,MATCH($C2017,'Policy Characteristics'!$C:$C,0)))</f>
        <v>GRA elec gen subsidy</v>
      </c>
      <c r="L2017" s="363">
        <f>IF(ISBLANK(INDEX('Policy Characteristics'!F:F,MATCH($C2017,'Policy Characteristics'!$C:$C,0))),"",INDEX('Policy Characteristics'!F:F,MATCH($C2017,'Policy Characteristics'!$C:$C,0)))</f>
        <v>0</v>
      </c>
      <c r="M2017" s="363">
        <f>IF(ISBLANK(INDEX('Policy Characteristics'!G:G,MATCH($C2017,'Policy Characteristics'!$C:$C,0))),"",INDEX('Policy Characteristics'!G:G,MATCH($C2017,'Policy Characteristics'!$C:$C,0)))</f>
        <v>10</v>
      </c>
      <c r="N2017" s="363">
        <f>IF(ISBLANK(INDEX('Policy Characteristics'!H:H,MATCH($C2017,'Policy Characteristics'!$C:$C,0))),"",INDEX('Policy Characteristics'!H:H,MATCH($C2017,'Policy Characteristics'!$C:$C,0)))</f>
        <v>1</v>
      </c>
      <c r="O2017" s="363" t="str">
        <f>IF(ISBLANK(INDEX('Policy Characteristics'!I:I,MATCH($C2017,'Policy Characteristics'!$C:$C,0))),"",INDEX('Policy Characteristics'!I:I,MATCH($C2017,'Policy Characteristics'!$C:$C,0)))</f>
        <v>weight</v>
      </c>
      <c r="P2017" s="363"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63" t="str">
        <f>IF(ISBLANK(INDEX('Policy Characteristics'!K:K,MATCH($C2017,'Policy Characteristics'!$C:$C,0))),"",INDEX('Policy Characteristics'!K:K,MATCH($C2017,'Policy Characteristics'!$C:$C,0)))</f>
        <v>io-model.html</v>
      </c>
      <c r="R2017" s="363" t="str">
        <f>IF(ISBLANK(INDEX('Policy Characteristics'!L:L,MATCH($C2017,'Policy Characteristics'!$C:$C,0))),"",INDEX('Policy Characteristics'!L:L,MATCH($C2017,'Policy Characteristics'!$C:$C,0)))</f>
        <v/>
      </c>
    </row>
    <row r="2018" spans="1:18" ht="19.95" customHeight="1">
      <c r="A2018" s="363" t="str">
        <f>IF(ISBLANK(INDEX('Policy Characteristics'!A:A,MATCH($C2018,'Policy Characteristics'!$C:$C,0))),"",INDEX('Policy Characteristics'!A:A,MATCH($C2018,'Policy Characteristics'!$C:$C,0)))</f>
        <v>Government Revenue Accounting</v>
      </c>
      <c r="B2018" s="375" t="str">
        <f>IF(ISBLANK(INDEX('Policy Characteristics'!B:B,MATCH($C2018,'Policy Characteristics'!$C:$C,0))),"",INDEX('Policy Characteristics'!B:B,MATCH($C2018,'Policy Characteristics'!$C:$C,0)))</f>
        <v>Electricity Capacity Construction Subsidy</v>
      </c>
      <c r="C2018" t="s">
        <v>697</v>
      </c>
      <c r="D2018" t="s">
        <v>1084</v>
      </c>
      <c r="F2018" t="s">
        <v>1085</v>
      </c>
      <c r="H2018" s="18">
        <v>565</v>
      </c>
      <c r="I2018" s="387" t="s">
        <v>731</v>
      </c>
      <c r="J2018" s="377" t="str">
        <f>IF(ISBLANK(INDEX('Policy Characteristics'!D:D,MATCH($C2018,'Policy Characteristics'!$C:$C,0))),"",INDEX('Policy Characteristics'!D:D,MATCH($C2018,'Policy Characteristics'!$C:$C,0)))</f>
        <v/>
      </c>
      <c r="K2018" s="363" t="str">
        <f>IF(ISBLANK(INDEX('Policy Characteristics'!E:E,MATCH($C2018,'Policy Characteristics'!$C:$C,0))),"",INDEX('Policy Characteristics'!E:E,MATCH($C2018,'Policy Characteristics'!$C:$C,0)))</f>
        <v>GRA elec cap const subsidy</v>
      </c>
      <c r="L2018" s="363">
        <f>IF(ISBLANK(INDEX('Policy Characteristics'!F:F,MATCH($C2018,'Policy Characteristics'!$C:$C,0))),"",INDEX('Policy Characteristics'!F:F,MATCH($C2018,'Policy Characteristics'!$C:$C,0)))</f>
        <v>0</v>
      </c>
      <c r="M2018" s="363">
        <f>IF(ISBLANK(INDEX('Policy Characteristics'!G:G,MATCH($C2018,'Policy Characteristics'!$C:$C,0))),"",INDEX('Policy Characteristics'!G:G,MATCH($C2018,'Policy Characteristics'!$C:$C,0)))</f>
        <v>10</v>
      </c>
      <c r="N2018" s="363">
        <f>IF(ISBLANK(INDEX('Policy Characteristics'!H:H,MATCH($C2018,'Policy Characteristics'!$C:$C,0))),"",INDEX('Policy Characteristics'!H:H,MATCH($C2018,'Policy Characteristics'!$C:$C,0)))</f>
        <v>1</v>
      </c>
      <c r="O2018" s="363" t="str">
        <f>IF(ISBLANK(INDEX('Policy Characteristics'!I:I,MATCH($C2018,'Policy Characteristics'!$C:$C,0))),"",INDEX('Policy Characteristics'!I:I,MATCH($C2018,'Policy Characteristics'!$C:$C,0)))</f>
        <v>weight</v>
      </c>
      <c r="P2018" s="363"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63" t="str">
        <f>IF(ISBLANK(INDEX('Policy Characteristics'!K:K,MATCH($C2018,'Policy Characteristics'!$C:$C,0))),"",INDEX('Policy Characteristics'!K:K,MATCH($C2018,'Policy Characteristics'!$C:$C,0)))</f>
        <v>io-model.html</v>
      </c>
      <c r="R2018" s="363" t="str">
        <f>IF(ISBLANK(INDEX('Policy Characteristics'!L:L,MATCH($C2018,'Policy Characteristics'!$C:$C,0))),"",INDEX('Policy Characteristics'!L:L,MATCH($C2018,'Policy Characteristics'!$C:$C,0)))</f>
        <v/>
      </c>
    </row>
    <row r="2019" spans="1:18" ht="19.95" customHeight="1">
      <c r="A2019" s="363" t="str">
        <f>IF(ISBLANK(INDEX('Policy Characteristics'!A:A,MATCH($C2019,'Policy Characteristics'!$C:$C,0))),"",INDEX('Policy Characteristics'!A:A,MATCH($C2019,'Policy Characteristics'!$C:$C,0)))</f>
        <v>Government Revenue Accounting</v>
      </c>
      <c r="B2019" s="375" t="str">
        <f>IF(ISBLANK(INDEX('Policy Characteristics'!B:B,MATCH($C2019,'Policy Characteristics'!$C:$C,0))),"",INDEX('Policy Characteristics'!B:B,MATCH($C2019,'Policy Characteristics'!$C:$C,0)))</f>
        <v>Electricity Capacity Construction Subsidy</v>
      </c>
      <c r="C2019" s="363" t="str">
        <f t="shared" ref="C2019:C2022" si="90">C$2018</f>
        <v>GRA for Electricity Capacity Construction Subsidies</v>
      </c>
      <c r="D2019" t="s">
        <v>1086</v>
      </c>
      <c r="F2019" t="s">
        <v>1087</v>
      </c>
      <c r="H2019" s="18">
        <v>566</v>
      </c>
      <c r="I2019" s="375" t="str">
        <f t="shared" ref="I2019:I2022" si="91">I$2018</f>
        <v>Yes</v>
      </c>
      <c r="J2019" s="377" t="str">
        <f>IF(ISBLANK(INDEX('Policy Characteristics'!D:D,MATCH($C2019,'Policy Characteristics'!$C:$C,0))),"",INDEX('Policy Characteristics'!D:D,MATCH($C2019,'Policy Characteristics'!$C:$C,0)))</f>
        <v/>
      </c>
      <c r="K2019" s="363" t="str">
        <f>IF(ISBLANK(INDEX('Policy Characteristics'!E:E,MATCH($C2019,'Policy Characteristics'!$C:$C,0))),"",INDEX('Policy Characteristics'!E:E,MATCH($C2019,'Policy Characteristics'!$C:$C,0)))</f>
        <v>GRA elec cap const subsidy</v>
      </c>
      <c r="L2019" s="363">
        <f>IF(ISBLANK(INDEX('Policy Characteristics'!F:F,MATCH($C2019,'Policy Characteristics'!$C:$C,0))),"",INDEX('Policy Characteristics'!F:F,MATCH($C2019,'Policy Characteristics'!$C:$C,0)))</f>
        <v>0</v>
      </c>
      <c r="M2019" s="363">
        <f>IF(ISBLANK(INDEX('Policy Characteristics'!G:G,MATCH($C2019,'Policy Characteristics'!$C:$C,0))),"",INDEX('Policy Characteristics'!G:G,MATCH($C2019,'Policy Characteristics'!$C:$C,0)))</f>
        <v>10</v>
      </c>
      <c r="N2019" s="363">
        <f>IF(ISBLANK(INDEX('Policy Characteristics'!H:H,MATCH($C2019,'Policy Characteristics'!$C:$C,0))),"",INDEX('Policy Characteristics'!H:H,MATCH($C2019,'Policy Characteristics'!$C:$C,0)))</f>
        <v>1</v>
      </c>
      <c r="O2019" s="363" t="str">
        <f>IF(ISBLANK(INDEX('Policy Characteristics'!I:I,MATCH($C2019,'Policy Characteristics'!$C:$C,0))),"",INDEX('Policy Characteristics'!I:I,MATCH($C2019,'Policy Characteristics'!$C:$C,0)))</f>
        <v>weight</v>
      </c>
      <c r="P2019" s="363"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63" t="str">
        <f>IF(ISBLANK(INDEX('Policy Characteristics'!K:K,MATCH($C2019,'Policy Characteristics'!$C:$C,0))),"",INDEX('Policy Characteristics'!K:K,MATCH($C2019,'Policy Characteristics'!$C:$C,0)))</f>
        <v>io-model.html</v>
      </c>
      <c r="R2019" s="363" t="str">
        <f>IF(ISBLANK(INDEX('Policy Characteristics'!L:L,MATCH($C2019,'Policy Characteristics'!$C:$C,0))),"",INDEX('Policy Characteristics'!L:L,MATCH($C2019,'Policy Characteristics'!$C:$C,0)))</f>
        <v/>
      </c>
    </row>
    <row r="2020" spans="1:18" ht="19.95" customHeight="1">
      <c r="A2020" s="363" t="str">
        <f>IF(ISBLANK(INDEX('Policy Characteristics'!A:A,MATCH($C2020,'Policy Characteristics'!$C:$C,0))),"",INDEX('Policy Characteristics'!A:A,MATCH($C2020,'Policy Characteristics'!$C:$C,0)))</f>
        <v>Government Revenue Accounting</v>
      </c>
      <c r="B2020" s="375" t="str">
        <f>IF(ISBLANK(INDEX('Policy Characteristics'!B:B,MATCH($C2020,'Policy Characteristics'!$C:$C,0))),"",INDEX('Policy Characteristics'!B:B,MATCH($C2020,'Policy Characteristics'!$C:$C,0)))</f>
        <v>Electricity Capacity Construction Subsidy</v>
      </c>
      <c r="C2020" s="363" t="str">
        <f t="shared" si="90"/>
        <v>GRA for Electricity Capacity Construction Subsidies</v>
      </c>
      <c r="D2020" t="s">
        <v>1088</v>
      </c>
      <c r="F2020" t="s">
        <v>1089</v>
      </c>
      <c r="H2020" s="18">
        <v>567</v>
      </c>
      <c r="I2020" s="375" t="str">
        <f t="shared" si="91"/>
        <v>Yes</v>
      </c>
      <c r="J2020" s="377" t="str">
        <f>IF(ISBLANK(INDEX('Policy Characteristics'!D:D,MATCH($C2020,'Policy Characteristics'!$C:$C,0))),"",INDEX('Policy Characteristics'!D:D,MATCH($C2020,'Policy Characteristics'!$C:$C,0)))</f>
        <v/>
      </c>
      <c r="K2020" s="363" t="str">
        <f>IF(ISBLANK(INDEX('Policy Characteristics'!E:E,MATCH($C2020,'Policy Characteristics'!$C:$C,0))),"",INDEX('Policy Characteristics'!E:E,MATCH($C2020,'Policy Characteristics'!$C:$C,0)))</f>
        <v>GRA elec cap const subsidy</v>
      </c>
      <c r="L2020" s="363">
        <f>IF(ISBLANK(INDEX('Policy Characteristics'!F:F,MATCH($C2020,'Policy Characteristics'!$C:$C,0))),"",INDEX('Policy Characteristics'!F:F,MATCH($C2020,'Policy Characteristics'!$C:$C,0)))</f>
        <v>0</v>
      </c>
      <c r="M2020" s="363">
        <f>IF(ISBLANK(INDEX('Policy Characteristics'!G:G,MATCH($C2020,'Policy Characteristics'!$C:$C,0))),"",INDEX('Policy Characteristics'!G:G,MATCH($C2020,'Policy Characteristics'!$C:$C,0)))</f>
        <v>10</v>
      </c>
      <c r="N2020" s="363">
        <f>IF(ISBLANK(INDEX('Policy Characteristics'!H:H,MATCH($C2020,'Policy Characteristics'!$C:$C,0))),"",INDEX('Policy Characteristics'!H:H,MATCH($C2020,'Policy Characteristics'!$C:$C,0)))</f>
        <v>1</v>
      </c>
      <c r="O2020" s="363" t="str">
        <f>IF(ISBLANK(INDEX('Policy Characteristics'!I:I,MATCH($C2020,'Policy Characteristics'!$C:$C,0))),"",INDEX('Policy Characteristics'!I:I,MATCH($C2020,'Policy Characteristics'!$C:$C,0)))</f>
        <v>weight</v>
      </c>
      <c r="P2020" s="363"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63" t="str">
        <f>IF(ISBLANK(INDEX('Policy Characteristics'!K:K,MATCH($C2020,'Policy Characteristics'!$C:$C,0))),"",INDEX('Policy Characteristics'!K:K,MATCH($C2020,'Policy Characteristics'!$C:$C,0)))</f>
        <v>io-model.html</v>
      </c>
      <c r="R2020" s="363" t="str">
        <f>IF(ISBLANK(INDEX('Policy Characteristics'!L:L,MATCH($C2020,'Policy Characteristics'!$C:$C,0))),"",INDEX('Policy Characteristics'!L:L,MATCH($C2020,'Policy Characteristics'!$C:$C,0)))</f>
        <v/>
      </c>
    </row>
    <row r="2021" spans="1:18" ht="19.95" customHeight="1">
      <c r="A2021" s="363" t="str">
        <f>IF(ISBLANK(INDEX('Policy Characteristics'!A:A,MATCH($C2021,'Policy Characteristics'!$C:$C,0))),"",INDEX('Policy Characteristics'!A:A,MATCH($C2021,'Policy Characteristics'!$C:$C,0)))</f>
        <v>Government Revenue Accounting</v>
      </c>
      <c r="B2021" s="375" t="str">
        <f>IF(ISBLANK(INDEX('Policy Characteristics'!B:B,MATCH($C2021,'Policy Characteristics'!$C:$C,0))),"",INDEX('Policy Characteristics'!B:B,MATCH($C2021,'Policy Characteristics'!$C:$C,0)))</f>
        <v>Electricity Capacity Construction Subsidy</v>
      </c>
      <c r="C2021" s="363" t="str">
        <f t="shared" si="90"/>
        <v>GRA for Electricity Capacity Construction Subsidies</v>
      </c>
      <c r="D2021" t="s">
        <v>1090</v>
      </c>
      <c r="F2021" t="s">
        <v>1091</v>
      </c>
      <c r="H2021" s="18">
        <v>568</v>
      </c>
      <c r="I2021" s="375" t="str">
        <f t="shared" si="91"/>
        <v>Yes</v>
      </c>
      <c r="J2021" s="377" t="str">
        <f>IF(ISBLANK(INDEX('Policy Characteristics'!D:D,MATCH($C2021,'Policy Characteristics'!$C:$C,0))),"",INDEX('Policy Characteristics'!D:D,MATCH($C2021,'Policy Characteristics'!$C:$C,0)))</f>
        <v/>
      </c>
      <c r="K2021" s="363" t="str">
        <f>IF(ISBLANK(INDEX('Policy Characteristics'!E:E,MATCH($C2021,'Policy Characteristics'!$C:$C,0))),"",INDEX('Policy Characteristics'!E:E,MATCH($C2021,'Policy Characteristics'!$C:$C,0)))</f>
        <v>GRA elec cap const subsidy</v>
      </c>
      <c r="L2021" s="363">
        <f>IF(ISBLANK(INDEX('Policy Characteristics'!F:F,MATCH($C2021,'Policy Characteristics'!$C:$C,0))),"",INDEX('Policy Characteristics'!F:F,MATCH($C2021,'Policy Characteristics'!$C:$C,0)))</f>
        <v>0</v>
      </c>
      <c r="M2021" s="363">
        <f>IF(ISBLANK(INDEX('Policy Characteristics'!G:G,MATCH($C2021,'Policy Characteristics'!$C:$C,0))),"",INDEX('Policy Characteristics'!G:G,MATCH($C2021,'Policy Characteristics'!$C:$C,0)))</f>
        <v>10</v>
      </c>
      <c r="N2021" s="363">
        <f>IF(ISBLANK(INDEX('Policy Characteristics'!H:H,MATCH($C2021,'Policy Characteristics'!$C:$C,0))),"",INDEX('Policy Characteristics'!H:H,MATCH($C2021,'Policy Characteristics'!$C:$C,0)))</f>
        <v>1</v>
      </c>
      <c r="O2021" s="363" t="str">
        <f>IF(ISBLANK(INDEX('Policy Characteristics'!I:I,MATCH($C2021,'Policy Characteristics'!$C:$C,0))),"",INDEX('Policy Characteristics'!I:I,MATCH($C2021,'Policy Characteristics'!$C:$C,0)))</f>
        <v>weight</v>
      </c>
      <c r="P2021" s="363"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63" t="str">
        <f>IF(ISBLANK(INDEX('Policy Characteristics'!K:K,MATCH($C2021,'Policy Characteristics'!$C:$C,0))),"",INDEX('Policy Characteristics'!K:K,MATCH($C2021,'Policy Characteristics'!$C:$C,0)))</f>
        <v>io-model.html</v>
      </c>
      <c r="R2021" s="363" t="str">
        <f>IF(ISBLANK(INDEX('Policy Characteristics'!L:L,MATCH($C2021,'Policy Characteristics'!$C:$C,0))),"",INDEX('Policy Characteristics'!L:L,MATCH($C2021,'Policy Characteristics'!$C:$C,0)))</f>
        <v/>
      </c>
    </row>
    <row r="2022" spans="1:18" ht="19.95" customHeight="1">
      <c r="A2022" s="363" t="str">
        <f>IF(ISBLANK(INDEX('Policy Characteristics'!A:A,MATCH($C2022,'Policy Characteristics'!$C:$C,0))),"",INDEX('Policy Characteristics'!A:A,MATCH($C2022,'Policy Characteristics'!$C:$C,0)))</f>
        <v>Government Revenue Accounting</v>
      </c>
      <c r="B2022" s="375" t="str">
        <f>IF(ISBLANK(INDEX('Policy Characteristics'!B:B,MATCH($C2022,'Policy Characteristics'!$C:$C,0))),"",INDEX('Policy Characteristics'!B:B,MATCH($C2022,'Policy Characteristics'!$C:$C,0)))</f>
        <v>Electricity Capacity Construction Subsidy</v>
      </c>
      <c r="C2022" s="363" t="str">
        <f t="shared" si="90"/>
        <v>GRA for Electricity Capacity Construction Subsidies</v>
      </c>
      <c r="D2022" t="s">
        <v>1092</v>
      </c>
      <c r="F2022" t="s">
        <v>1093</v>
      </c>
      <c r="H2022" s="18">
        <v>569</v>
      </c>
      <c r="I2022" s="375" t="str">
        <f t="shared" si="91"/>
        <v>Yes</v>
      </c>
      <c r="J2022" s="377" t="str">
        <f>IF(ISBLANK(INDEX('Policy Characteristics'!D:D,MATCH($C2022,'Policy Characteristics'!$C:$C,0))),"",INDEX('Policy Characteristics'!D:D,MATCH($C2022,'Policy Characteristics'!$C:$C,0)))</f>
        <v/>
      </c>
      <c r="K2022" s="363" t="str">
        <f>IF(ISBLANK(INDEX('Policy Characteristics'!E:E,MATCH($C2022,'Policy Characteristics'!$C:$C,0))),"",INDEX('Policy Characteristics'!E:E,MATCH($C2022,'Policy Characteristics'!$C:$C,0)))</f>
        <v>GRA elec cap const subsidy</v>
      </c>
      <c r="L2022" s="363">
        <f>IF(ISBLANK(INDEX('Policy Characteristics'!F:F,MATCH($C2022,'Policy Characteristics'!$C:$C,0))),"",INDEX('Policy Characteristics'!F:F,MATCH($C2022,'Policy Characteristics'!$C:$C,0)))</f>
        <v>0</v>
      </c>
      <c r="M2022" s="363">
        <f>IF(ISBLANK(INDEX('Policy Characteristics'!G:G,MATCH($C2022,'Policy Characteristics'!$C:$C,0))),"",INDEX('Policy Characteristics'!G:G,MATCH($C2022,'Policy Characteristics'!$C:$C,0)))</f>
        <v>10</v>
      </c>
      <c r="N2022" s="363">
        <f>IF(ISBLANK(INDEX('Policy Characteristics'!H:H,MATCH($C2022,'Policy Characteristics'!$C:$C,0))),"",INDEX('Policy Characteristics'!H:H,MATCH($C2022,'Policy Characteristics'!$C:$C,0)))</f>
        <v>1</v>
      </c>
      <c r="O2022" s="363" t="str">
        <f>IF(ISBLANK(INDEX('Policy Characteristics'!I:I,MATCH($C2022,'Policy Characteristics'!$C:$C,0))),"",INDEX('Policy Characteristics'!I:I,MATCH($C2022,'Policy Characteristics'!$C:$C,0)))</f>
        <v>weight</v>
      </c>
      <c r="P2022" s="363"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63" t="str">
        <f>IF(ISBLANK(INDEX('Policy Characteristics'!K:K,MATCH($C2022,'Policy Characteristics'!$C:$C,0))),"",INDEX('Policy Characteristics'!K:K,MATCH($C2022,'Policy Characteristics'!$C:$C,0)))</f>
        <v>io-model.html</v>
      </c>
      <c r="R2022" s="363" t="str">
        <f>IF(ISBLANK(INDEX('Policy Characteristics'!L:L,MATCH($C2022,'Policy Characteristics'!$C:$C,0))),"",INDEX('Policy Characteristics'!L:L,MATCH($C2022,'Policy Characteristics'!$C:$C,0)))</f>
        <v/>
      </c>
    </row>
    <row r="2023" spans="1:18" ht="19.95" customHeight="1">
      <c r="A2023" s="363" t="str">
        <f>IF(ISBLANK(INDEX('Policy Characteristics'!A:A,MATCH($C2023,'Policy Characteristics'!$C:$C,0))),"",INDEX('Policy Characteristics'!A:A,MATCH($C2023,'Policy Characteristics'!$C:$C,0)))</f>
        <v>Government Revenue Accounting</v>
      </c>
      <c r="B2023" s="375" t="str">
        <f>IF(ISBLANK(INDEX('Policy Characteristics'!B:B,MATCH($C2023,'Policy Characteristics'!$C:$C,0))),"",INDEX('Policy Characteristics'!B:B,MATCH($C2023,'Policy Characteristics'!$C:$C,0)))</f>
        <v>Distributed Solar Subsidy</v>
      </c>
      <c r="C2023" t="s">
        <v>699</v>
      </c>
      <c r="D2023" t="s">
        <v>1084</v>
      </c>
      <c r="F2023" t="s">
        <v>1085</v>
      </c>
      <c r="H2023" s="18">
        <v>570</v>
      </c>
      <c r="I2023" s="387" t="s">
        <v>731</v>
      </c>
      <c r="J2023" s="377" t="str">
        <f>IF(ISBLANK(INDEX('Policy Characteristics'!D:D,MATCH($C2023,'Policy Characteristics'!$C:$C,0))),"",INDEX('Policy Characteristics'!D:D,MATCH($C2023,'Policy Characteristics'!$C:$C,0)))</f>
        <v/>
      </c>
      <c r="K2023" s="363" t="str">
        <f>IF(ISBLANK(INDEX('Policy Characteristics'!E:E,MATCH($C2023,'Policy Characteristics'!$C:$C,0))),"",INDEX('Policy Characteristics'!E:E,MATCH($C2023,'Policy Characteristics'!$C:$C,0)))</f>
        <v>GRA dist solar subsidy</v>
      </c>
      <c r="L2023" s="363">
        <f>IF(ISBLANK(INDEX('Policy Characteristics'!F:F,MATCH($C2023,'Policy Characteristics'!$C:$C,0))),"",INDEX('Policy Characteristics'!F:F,MATCH($C2023,'Policy Characteristics'!$C:$C,0)))</f>
        <v>0</v>
      </c>
      <c r="M2023" s="363">
        <f>IF(ISBLANK(INDEX('Policy Characteristics'!G:G,MATCH($C2023,'Policy Characteristics'!$C:$C,0))),"",INDEX('Policy Characteristics'!G:G,MATCH($C2023,'Policy Characteristics'!$C:$C,0)))</f>
        <v>10</v>
      </c>
      <c r="N2023" s="363">
        <f>IF(ISBLANK(INDEX('Policy Characteristics'!H:H,MATCH($C2023,'Policy Characteristics'!$C:$C,0))),"",INDEX('Policy Characteristics'!H:H,MATCH($C2023,'Policy Characteristics'!$C:$C,0)))</f>
        <v>1</v>
      </c>
      <c r="O2023" s="363" t="str">
        <f>IF(ISBLANK(INDEX('Policy Characteristics'!I:I,MATCH($C2023,'Policy Characteristics'!$C:$C,0))),"",INDEX('Policy Characteristics'!I:I,MATCH($C2023,'Policy Characteristics'!$C:$C,0)))</f>
        <v>weight</v>
      </c>
      <c r="P2023" s="363"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63" t="str">
        <f>IF(ISBLANK(INDEX('Policy Characteristics'!K:K,MATCH($C2023,'Policy Characteristics'!$C:$C,0))),"",INDEX('Policy Characteristics'!K:K,MATCH($C2023,'Policy Characteristics'!$C:$C,0)))</f>
        <v>io-model.html</v>
      </c>
      <c r="R2023" s="363" t="str">
        <f>IF(ISBLANK(INDEX('Policy Characteristics'!L:L,MATCH($C2023,'Policy Characteristics'!$C:$C,0))),"",INDEX('Policy Characteristics'!L:L,MATCH($C2023,'Policy Characteristics'!$C:$C,0)))</f>
        <v/>
      </c>
    </row>
    <row r="2024" spans="1:18" ht="19.95" customHeight="1">
      <c r="A2024" s="363" t="str">
        <f>IF(ISBLANK(INDEX('Policy Characteristics'!A:A,MATCH($C2024,'Policy Characteristics'!$C:$C,0))),"",INDEX('Policy Characteristics'!A:A,MATCH($C2024,'Policy Characteristics'!$C:$C,0)))</f>
        <v>Government Revenue Accounting</v>
      </c>
      <c r="B2024" s="375" t="str">
        <f>IF(ISBLANK(INDEX('Policy Characteristics'!B:B,MATCH($C2024,'Policy Characteristics'!$C:$C,0))),"",INDEX('Policy Characteristics'!B:B,MATCH($C2024,'Policy Characteristics'!$C:$C,0)))</f>
        <v>Distributed Solar Subsidy</v>
      </c>
      <c r="C2024" s="363" t="str">
        <f t="shared" ref="C2024:C2027" si="92">C$2023</f>
        <v>GRA for Distributed Solar Subsidy</v>
      </c>
      <c r="D2024" t="s">
        <v>1086</v>
      </c>
      <c r="F2024" t="s">
        <v>1087</v>
      </c>
      <c r="H2024" s="18">
        <v>571</v>
      </c>
      <c r="I2024" s="375" t="str">
        <f t="shared" ref="I2024:I2027" si="93">I$2023</f>
        <v>Yes</v>
      </c>
      <c r="J2024" s="377" t="str">
        <f>IF(ISBLANK(INDEX('Policy Characteristics'!D:D,MATCH($C2024,'Policy Characteristics'!$C:$C,0))),"",INDEX('Policy Characteristics'!D:D,MATCH($C2024,'Policy Characteristics'!$C:$C,0)))</f>
        <v/>
      </c>
      <c r="K2024" s="363" t="str">
        <f>IF(ISBLANK(INDEX('Policy Characteristics'!E:E,MATCH($C2024,'Policy Characteristics'!$C:$C,0))),"",INDEX('Policy Characteristics'!E:E,MATCH($C2024,'Policy Characteristics'!$C:$C,0)))</f>
        <v>GRA dist solar subsidy</v>
      </c>
      <c r="L2024" s="363">
        <f>IF(ISBLANK(INDEX('Policy Characteristics'!F:F,MATCH($C2024,'Policy Characteristics'!$C:$C,0))),"",INDEX('Policy Characteristics'!F:F,MATCH($C2024,'Policy Characteristics'!$C:$C,0)))</f>
        <v>0</v>
      </c>
      <c r="M2024" s="363">
        <f>IF(ISBLANK(INDEX('Policy Characteristics'!G:G,MATCH($C2024,'Policy Characteristics'!$C:$C,0))),"",INDEX('Policy Characteristics'!G:G,MATCH($C2024,'Policy Characteristics'!$C:$C,0)))</f>
        <v>10</v>
      </c>
      <c r="N2024" s="363">
        <f>IF(ISBLANK(INDEX('Policy Characteristics'!H:H,MATCH($C2024,'Policy Characteristics'!$C:$C,0))),"",INDEX('Policy Characteristics'!H:H,MATCH($C2024,'Policy Characteristics'!$C:$C,0)))</f>
        <v>1</v>
      </c>
      <c r="O2024" s="363" t="str">
        <f>IF(ISBLANK(INDEX('Policy Characteristics'!I:I,MATCH($C2024,'Policy Characteristics'!$C:$C,0))),"",INDEX('Policy Characteristics'!I:I,MATCH($C2024,'Policy Characteristics'!$C:$C,0)))</f>
        <v>weight</v>
      </c>
      <c r="P2024" s="363"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63" t="str">
        <f>IF(ISBLANK(INDEX('Policy Characteristics'!K:K,MATCH($C2024,'Policy Characteristics'!$C:$C,0))),"",INDEX('Policy Characteristics'!K:K,MATCH($C2024,'Policy Characteristics'!$C:$C,0)))</f>
        <v>io-model.html</v>
      </c>
      <c r="R2024" s="363" t="str">
        <f>IF(ISBLANK(INDEX('Policy Characteristics'!L:L,MATCH($C2024,'Policy Characteristics'!$C:$C,0))),"",INDEX('Policy Characteristics'!L:L,MATCH($C2024,'Policy Characteristics'!$C:$C,0)))</f>
        <v/>
      </c>
    </row>
    <row r="2025" spans="1:18" ht="19.95" customHeight="1">
      <c r="A2025" s="363" t="str">
        <f>IF(ISBLANK(INDEX('Policy Characteristics'!A:A,MATCH($C2025,'Policy Characteristics'!$C:$C,0))),"",INDEX('Policy Characteristics'!A:A,MATCH($C2025,'Policy Characteristics'!$C:$C,0)))</f>
        <v>Government Revenue Accounting</v>
      </c>
      <c r="B2025" s="375" t="str">
        <f>IF(ISBLANK(INDEX('Policy Characteristics'!B:B,MATCH($C2025,'Policy Characteristics'!$C:$C,0))),"",INDEX('Policy Characteristics'!B:B,MATCH($C2025,'Policy Characteristics'!$C:$C,0)))</f>
        <v>Distributed Solar Subsidy</v>
      </c>
      <c r="C2025" s="363" t="str">
        <f t="shared" si="92"/>
        <v>GRA for Distributed Solar Subsidy</v>
      </c>
      <c r="D2025" t="s">
        <v>1088</v>
      </c>
      <c r="F2025" t="s">
        <v>1089</v>
      </c>
      <c r="H2025" s="18">
        <v>572</v>
      </c>
      <c r="I2025" s="375" t="str">
        <f t="shared" si="93"/>
        <v>Yes</v>
      </c>
      <c r="J2025" s="377" t="str">
        <f>IF(ISBLANK(INDEX('Policy Characteristics'!D:D,MATCH($C2025,'Policy Characteristics'!$C:$C,0))),"",INDEX('Policy Characteristics'!D:D,MATCH($C2025,'Policy Characteristics'!$C:$C,0)))</f>
        <v/>
      </c>
      <c r="K2025" s="363" t="str">
        <f>IF(ISBLANK(INDEX('Policy Characteristics'!E:E,MATCH($C2025,'Policy Characteristics'!$C:$C,0))),"",INDEX('Policy Characteristics'!E:E,MATCH($C2025,'Policy Characteristics'!$C:$C,0)))</f>
        <v>GRA dist solar subsidy</v>
      </c>
      <c r="L2025" s="363">
        <f>IF(ISBLANK(INDEX('Policy Characteristics'!F:F,MATCH($C2025,'Policy Characteristics'!$C:$C,0))),"",INDEX('Policy Characteristics'!F:F,MATCH($C2025,'Policy Characteristics'!$C:$C,0)))</f>
        <v>0</v>
      </c>
      <c r="M2025" s="363">
        <f>IF(ISBLANK(INDEX('Policy Characteristics'!G:G,MATCH($C2025,'Policy Characteristics'!$C:$C,0))),"",INDEX('Policy Characteristics'!G:G,MATCH($C2025,'Policy Characteristics'!$C:$C,0)))</f>
        <v>10</v>
      </c>
      <c r="N2025" s="363">
        <f>IF(ISBLANK(INDEX('Policy Characteristics'!H:H,MATCH($C2025,'Policy Characteristics'!$C:$C,0))),"",INDEX('Policy Characteristics'!H:H,MATCH($C2025,'Policy Characteristics'!$C:$C,0)))</f>
        <v>1</v>
      </c>
      <c r="O2025" s="363" t="str">
        <f>IF(ISBLANK(INDEX('Policy Characteristics'!I:I,MATCH($C2025,'Policy Characteristics'!$C:$C,0))),"",INDEX('Policy Characteristics'!I:I,MATCH($C2025,'Policy Characteristics'!$C:$C,0)))</f>
        <v>weight</v>
      </c>
      <c r="P2025" s="363"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63" t="str">
        <f>IF(ISBLANK(INDEX('Policy Characteristics'!K:K,MATCH($C2025,'Policy Characteristics'!$C:$C,0))),"",INDEX('Policy Characteristics'!K:K,MATCH($C2025,'Policy Characteristics'!$C:$C,0)))</f>
        <v>io-model.html</v>
      </c>
      <c r="R2025" s="363" t="str">
        <f>IF(ISBLANK(INDEX('Policy Characteristics'!L:L,MATCH($C2025,'Policy Characteristics'!$C:$C,0))),"",INDEX('Policy Characteristics'!L:L,MATCH($C2025,'Policy Characteristics'!$C:$C,0)))</f>
        <v/>
      </c>
    </row>
    <row r="2026" spans="1:18" ht="19.95" customHeight="1">
      <c r="A2026" s="363" t="str">
        <f>IF(ISBLANK(INDEX('Policy Characteristics'!A:A,MATCH($C2026,'Policy Characteristics'!$C:$C,0))),"",INDEX('Policy Characteristics'!A:A,MATCH($C2026,'Policy Characteristics'!$C:$C,0)))</f>
        <v>Government Revenue Accounting</v>
      </c>
      <c r="B2026" s="375" t="str">
        <f>IF(ISBLANK(INDEX('Policy Characteristics'!B:B,MATCH($C2026,'Policy Characteristics'!$C:$C,0))),"",INDEX('Policy Characteristics'!B:B,MATCH($C2026,'Policy Characteristics'!$C:$C,0)))</f>
        <v>Distributed Solar Subsidy</v>
      </c>
      <c r="C2026" s="363" t="str">
        <f t="shared" si="92"/>
        <v>GRA for Distributed Solar Subsidy</v>
      </c>
      <c r="D2026" t="s">
        <v>1090</v>
      </c>
      <c r="F2026" t="s">
        <v>1091</v>
      </c>
      <c r="H2026" s="18">
        <v>573</v>
      </c>
      <c r="I2026" s="375" t="str">
        <f t="shared" si="93"/>
        <v>Yes</v>
      </c>
      <c r="J2026" s="377" t="str">
        <f>IF(ISBLANK(INDEX('Policy Characteristics'!D:D,MATCH($C2026,'Policy Characteristics'!$C:$C,0))),"",INDEX('Policy Characteristics'!D:D,MATCH($C2026,'Policy Characteristics'!$C:$C,0)))</f>
        <v/>
      </c>
      <c r="K2026" s="363" t="str">
        <f>IF(ISBLANK(INDEX('Policy Characteristics'!E:E,MATCH($C2026,'Policy Characteristics'!$C:$C,0))),"",INDEX('Policy Characteristics'!E:E,MATCH($C2026,'Policy Characteristics'!$C:$C,0)))</f>
        <v>GRA dist solar subsidy</v>
      </c>
      <c r="L2026" s="363">
        <f>IF(ISBLANK(INDEX('Policy Characteristics'!F:F,MATCH($C2026,'Policy Characteristics'!$C:$C,0))),"",INDEX('Policy Characteristics'!F:F,MATCH($C2026,'Policy Characteristics'!$C:$C,0)))</f>
        <v>0</v>
      </c>
      <c r="M2026" s="363">
        <f>IF(ISBLANK(INDEX('Policy Characteristics'!G:G,MATCH($C2026,'Policy Characteristics'!$C:$C,0))),"",INDEX('Policy Characteristics'!G:G,MATCH($C2026,'Policy Characteristics'!$C:$C,0)))</f>
        <v>10</v>
      </c>
      <c r="N2026" s="363">
        <f>IF(ISBLANK(INDEX('Policy Characteristics'!H:H,MATCH($C2026,'Policy Characteristics'!$C:$C,0))),"",INDEX('Policy Characteristics'!H:H,MATCH($C2026,'Policy Characteristics'!$C:$C,0)))</f>
        <v>1</v>
      </c>
      <c r="O2026" s="363" t="str">
        <f>IF(ISBLANK(INDEX('Policy Characteristics'!I:I,MATCH($C2026,'Policy Characteristics'!$C:$C,0))),"",INDEX('Policy Characteristics'!I:I,MATCH($C2026,'Policy Characteristics'!$C:$C,0)))</f>
        <v>weight</v>
      </c>
      <c r="P2026" s="363"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63" t="str">
        <f>IF(ISBLANK(INDEX('Policy Characteristics'!K:K,MATCH($C2026,'Policy Characteristics'!$C:$C,0))),"",INDEX('Policy Characteristics'!K:K,MATCH($C2026,'Policy Characteristics'!$C:$C,0)))</f>
        <v>io-model.html</v>
      </c>
      <c r="R2026" s="363" t="str">
        <f>IF(ISBLANK(INDEX('Policy Characteristics'!L:L,MATCH($C2026,'Policy Characteristics'!$C:$C,0))),"",INDEX('Policy Characteristics'!L:L,MATCH($C2026,'Policy Characteristics'!$C:$C,0)))</f>
        <v/>
      </c>
    </row>
    <row r="2027" spans="1:18" ht="19.95" customHeight="1">
      <c r="A2027" s="363" t="str">
        <f>IF(ISBLANK(INDEX('Policy Characteristics'!A:A,MATCH($C2027,'Policy Characteristics'!$C:$C,0))),"",INDEX('Policy Characteristics'!A:A,MATCH($C2027,'Policy Characteristics'!$C:$C,0)))</f>
        <v>Government Revenue Accounting</v>
      </c>
      <c r="B2027" s="375" t="str">
        <f>IF(ISBLANK(INDEX('Policy Characteristics'!B:B,MATCH($C2027,'Policy Characteristics'!$C:$C,0))),"",INDEX('Policy Characteristics'!B:B,MATCH($C2027,'Policy Characteristics'!$C:$C,0)))</f>
        <v>Distributed Solar Subsidy</v>
      </c>
      <c r="C2027" s="363" t="str">
        <f t="shared" si="92"/>
        <v>GRA for Distributed Solar Subsidy</v>
      </c>
      <c r="D2027" t="s">
        <v>1092</v>
      </c>
      <c r="F2027" t="s">
        <v>1093</v>
      </c>
      <c r="H2027" s="18">
        <v>574</v>
      </c>
      <c r="I2027" s="375" t="str">
        <f t="shared" si="93"/>
        <v>Yes</v>
      </c>
      <c r="J2027" s="377" t="str">
        <f>IF(ISBLANK(INDEX('Policy Characteristics'!D:D,MATCH($C2027,'Policy Characteristics'!$C:$C,0))),"",INDEX('Policy Characteristics'!D:D,MATCH($C2027,'Policy Characteristics'!$C:$C,0)))</f>
        <v/>
      </c>
      <c r="K2027" s="363" t="str">
        <f>IF(ISBLANK(INDEX('Policy Characteristics'!E:E,MATCH($C2027,'Policy Characteristics'!$C:$C,0))),"",INDEX('Policy Characteristics'!E:E,MATCH($C2027,'Policy Characteristics'!$C:$C,0)))</f>
        <v>GRA dist solar subsidy</v>
      </c>
      <c r="L2027" s="363">
        <f>IF(ISBLANK(INDEX('Policy Characteristics'!F:F,MATCH($C2027,'Policy Characteristics'!$C:$C,0))),"",INDEX('Policy Characteristics'!F:F,MATCH($C2027,'Policy Characteristics'!$C:$C,0)))</f>
        <v>0</v>
      </c>
      <c r="M2027" s="363">
        <f>IF(ISBLANK(INDEX('Policy Characteristics'!G:G,MATCH($C2027,'Policy Characteristics'!$C:$C,0))),"",INDEX('Policy Characteristics'!G:G,MATCH($C2027,'Policy Characteristics'!$C:$C,0)))</f>
        <v>10</v>
      </c>
      <c r="N2027" s="363">
        <f>IF(ISBLANK(INDEX('Policy Characteristics'!H:H,MATCH($C2027,'Policy Characteristics'!$C:$C,0))),"",INDEX('Policy Characteristics'!H:H,MATCH($C2027,'Policy Characteristics'!$C:$C,0)))</f>
        <v>1</v>
      </c>
      <c r="O2027" s="363" t="str">
        <f>IF(ISBLANK(INDEX('Policy Characteristics'!I:I,MATCH($C2027,'Policy Characteristics'!$C:$C,0))),"",INDEX('Policy Characteristics'!I:I,MATCH($C2027,'Policy Characteristics'!$C:$C,0)))</f>
        <v>weight</v>
      </c>
      <c r="P2027" s="363"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63" t="str">
        <f>IF(ISBLANK(INDEX('Policy Characteristics'!K:K,MATCH($C2027,'Policy Characteristics'!$C:$C,0))),"",INDEX('Policy Characteristics'!K:K,MATCH($C2027,'Policy Characteristics'!$C:$C,0)))</f>
        <v>io-model.html</v>
      </c>
      <c r="R2027" s="363" t="str">
        <f>IF(ISBLANK(INDEX('Policy Characteristics'!L:L,MATCH($C2027,'Policy Characteristics'!$C:$C,0))),"",INDEX('Policy Characteristics'!L:L,MATCH($C2027,'Policy Characteristics'!$C:$C,0)))</f>
        <v/>
      </c>
    </row>
    <row r="2028" spans="1:18" ht="19.95" customHeight="1">
      <c r="A2028" s="363" t="str">
        <f>IF(ISBLANK(INDEX('Policy Characteristics'!A:A,MATCH($C2028,'Policy Characteristics'!$C:$C,0))),"",INDEX('Policy Characteristics'!A:A,MATCH($C2028,'Policy Characteristics'!$C:$C,0)))</f>
        <v>Government Revenue Accounting</v>
      </c>
      <c r="B2028" s="375" t="str">
        <f>IF(ISBLANK(INDEX('Policy Characteristics'!B:B,MATCH($C2028,'Policy Characteristics'!$C:$C,0))),"",INDEX('Policy Characteristics'!B:B,MATCH($C2028,'Policy Characteristics'!$C:$C,0)))</f>
        <v>Fuel Subsidy</v>
      </c>
      <c r="C2028" t="s">
        <v>702</v>
      </c>
      <c r="D2028" t="s">
        <v>1084</v>
      </c>
      <c r="F2028" t="s">
        <v>1085</v>
      </c>
      <c r="H2028" s="18">
        <v>575</v>
      </c>
      <c r="I2028" s="387" t="s">
        <v>731</v>
      </c>
      <c r="J2028" s="377" t="str">
        <f>IF(ISBLANK(INDEX('Policy Characteristics'!D:D,MATCH($C2028,'Policy Characteristics'!$C:$C,0))),"",INDEX('Policy Characteristics'!D:D,MATCH($C2028,'Policy Characteristics'!$C:$C,0)))</f>
        <v/>
      </c>
      <c r="K2028" s="363" t="str">
        <f>IF(ISBLANK(INDEX('Policy Characteristics'!E:E,MATCH($C2028,'Policy Characteristics'!$C:$C,0))),"",INDEX('Policy Characteristics'!E:E,MATCH($C2028,'Policy Characteristics'!$C:$C,0)))</f>
        <v>GRA fuel subsidy</v>
      </c>
      <c r="L2028" s="363">
        <f>IF(ISBLANK(INDEX('Policy Characteristics'!F:F,MATCH($C2028,'Policy Characteristics'!$C:$C,0))),"",INDEX('Policy Characteristics'!F:F,MATCH($C2028,'Policy Characteristics'!$C:$C,0)))</f>
        <v>0</v>
      </c>
      <c r="M2028" s="363">
        <f>IF(ISBLANK(INDEX('Policy Characteristics'!G:G,MATCH($C2028,'Policy Characteristics'!$C:$C,0))),"",INDEX('Policy Characteristics'!G:G,MATCH($C2028,'Policy Characteristics'!$C:$C,0)))</f>
        <v>10</v>
      </c>
      <c r="N2028" s="363">
        <f>IF(ISBLANK(INDEX('Policy Characteristics'!H:H,MATCH($C2028,'Policy Characteristics'!$C:$C,0))),"",INDEX('Policy Characteristics'!H:H,MATCH($C2028,'Policy Characteristics'!$C:$C,0)))</f>
        <v>1</v>
      </c>
      <c r="O2028" s="363" t="str">
        <f>IF(ISBLANK(INDEX('Policy Characteristics'!I:I,MATCH($C2028,'Policy Characteristics'!$C:$C,0))),"",INDEX('Policy Characteristics'!I:I,MATCH($C2028,'Policy Characteristics'!$C:$C,0)))</f>
        <v>weight</v>
      </c>
      <c r="P2028" s="363"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63" t="str">
        <f>IF(ISBLANK(INDEX('Policy Characteristics'!K:K,MATCH($C2028,'Policy Characteristics'!$C:$C,0))),"",INDEX('Policy Characteristics'!K:K,MATCH($C2028,'Policy Characteristics'!$C:$C,0)))</f>
        <v>io-model.html</v>
      </c>
      <c r="R2028" s="363" t="str">
        <f>IF(ISBLANK(INDEX('Policy Characteristics'!L:L,MATCH($C2028,'Policy Characteristics'!$C:$C,0))),"",INDEX('Policy Characteristics'!L:L,MATCH($C2028,'Policy Characteristics'!$C:$C,0)))</f>
        <v/>
      </c>
    </row>
    <row r="2029" spans="1:18" ht="19.95" customHeight="1">
      <c r="A2029" s="363" t="str">
        <f>IF(ISBLANK(INDEX('Policy Characteristics'!A:A,MATCH($C2029,'Policy Characteristics'!$C:$C,0))),"",INDEX('Policy Characteristics'!A:A,MATCH($C2029,'Policy Characteristics'!$C:$C,0)))</f>
        <v>Government Revenue Accounting</v>
      </c>
      <c r="B2029" s="375" t="str">
        <f>IF(ISBLANK(INDEX('Policy Characteristics'!B:B,MATCH($C2029,'Policy Characteristics'!$C:$C,0))),"",INDEX('Policy Characteristics'!B:B,MATCH($C2029,'Policy Characteristics'!$C:$C,0)))</f>
        <v>Fuel Subsidy</v>
      </c>
      <c r="C2029" s="363" t="str">
        <f t="shared" ref="C2029:C2032" si="94">C$2028</f>
        <v>GRA for Fuel Subsidies</v>
      </c>
      <c r="D2029" t="s">
        <v>1086</v>
      </c>
      <c r="F2029" t="s">
        <v>1087</v>
      </c>
      <c r="H2029" s="18">
        <v>576</v>
      </c>
      <c r="I2029" s="375" t="str">
        <f t="shared" ref="I2029:I2037" si="95">I$2028</f>
        <v>Yes</v>
      </c>
      <c r="J2029" s="377" t="str">
        <f>IF(ISBLANK(INDEX('Policy Characteristics'!D:D,MATCH($C2029,'Policy Characteristics'!$C:$C,0))),"",INDEX('Policy Characteristics'!D:D,MATCH($C2029,'Policy Characteristics'!$C:$C,0)))</f>
        <v/>
      </c>
      <c r="K2029" s="363" t="str">
        <f>IF(ISBLANK(INDEX('Policy Characteristics'!E:E,MATCH($C2029,'Policy Characteristics'!$C:$C,0))),"",INDEX('Policy Characteristics'!E:E,MATCH($C2029,'Policy Characteristics'!$C:$C,0)))</f>
        <v>GRA fuel subsidy</v>
      </c>
      <c r="L2029" s="363">
        <f>IF(ISBLANK(INDEX('Policy Characteristics'!F:F,MATCH($C2029,'Policy Characteristics'!$C:$C,0))),"",INDEX('Policy Characteristics'!F:F,MATCH($C2029,'Policy Characteristics'!$C:$C,0)))</f>
        <v>0</v>
      </c>
      <c r="M2029" s="363">
        <f>IF(ISBLANK(INDEX('Policy Characteristics'!G:G,MATCH($C2029,'Policy Characteristics'!$C:$C,0))),"",INDEX('Policy Characteristics'!G:G,MATCH($C2029,'Policy Characteristics'!$C:$C,0)))</f>
        <v>10</v>
      </c>
      <c r="N2029" s="363">
        <f>IF(ISBLANK(INDEX('Policy Characteristics'!H:H,MATCH($C2029,'Policy Characteristics'!$C:$C,0))),"",INDEX('Policy Characteristics'!H:H,MATCH($C2029,'Policy Characteristics'!$C:$C,0)))</f>
        <v>1</v>
      </c>
      <c r="O2029" s="363" t="str">
        <f>IF(ISBLANK(INDEX('Policy Characteristics'!I:I,MATCH($C2029,'Policy Characteristics'!$C:$C,0))),"",INDEX('Policy Characteristics'!I:I,MATCH($C2029,'Policy Characteristics'!$C:$C,0)))</f>
        <v>weight</v>
      </c>
      <c r="P2029" s="363"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63" t="str">
        <f>IF(ISBLANK(INDEX('Policy Characteristics'!K:K,MATCH($C2029,'Policy Characteristics'!$C:$C,0))),"",INDEX('Policy Characteristics'!K:K,MATCH($C2029,'Policy Characteristics'!$C:$C,0)))</f>
        <v>io-model.html</v>
      </c>
      <c r="R2029" s="363" t="str">
        <f>IF(ISBLANK(INDEX('Policy Characteristics'!L:L,MATCH($C2029,'Policy Characteristics'!$C:$C,0))),"",INDEX('Policy Characteristics'!L:L,MATCH($C2029,'Policy Characteristics'!$C:$C,0)))</f>
        <v/>
      </c>
    </row>
    <row r="2030" spans="1:18" ht="19.95" customHeight="1">
      <c r="A2030" s="363" t="str">
        <f>IF(ISBLANK(INDEX('Policy Characteristics'!A:A,MATCH($C2030,'Policy Characteristics'!$C:$C,0))),"",INDEX('Policy Characteristics'!A:A,MATCH($C2030,'Policy Characteristics'!$C:$C,0)))</f>
        <v>Government Revenue Accounting</v>
      </c>
      <c r="B2030" s="375" t="str">
        <f>IF(ISBLANK(INDEX('Policy Characteristics'!B:B,MATCH($C2030,'Policy Characteristics'!$C:$C,0))),"",INDEX('Policy Characteristics'!B:B,MATCH($C2030,'Policy Characteristics'!$C:$C,0)))</f>
        <v>Fuel Subsidy</v>
      </c>
      <c r="C2030" s="363" t="str">
        <f t="shared" si="94"/>
        <v>GRA for Fuel Subsidies</v>
      </c>
      <c r="D2030" t="s">
        <v>1088</v>
      </c>
      <c r="F2030" t="s">
        <v>1089</v>
      </c>
      <c r="H2030" s="18">
        <v>577</v>
      </c>
      <c r="I2030" s="375" t="str">
        <f t="shared" si="95"/>
        <v>Yes</v>
      </c>
      <c r="J2030" s="377" t="str">
        <f>IF(ISBLANK(INDEX('Policy Characteristics'!D:D,MATCH($C2030,'Policy Characteristics'!$C:$C,0))),"",INDEX('Policy Characteristics'!D:D,MATCH($C2030,'Policy Characteristics'!$C:$C,0)))</f>
        <v/>
      </c>
      <c r="K2030" s="363" t="str">
        <f>IF(ISBLANK(INDEX('Policy Characteristics'!E:E,MATCH($C2030,'Policy Characteristics'!$C:$C,0))),"",INDEX('Policy Characteristics'!E:E,MATCH($C2030,'Policy Characteristics'!$C:$C,0)))</f>
        <v>GRA fuel subsidy</v>
      </c>
      <c r="L2030" s="363">
        <f>IF(ISBLANK(INDEX('Policy Characteristics'!F:F,MATCH($C2030,'Policy Characteristics'!$C:$C,0))),"",INDEX('Policy Characteristics'!F:F,MATCH($C2030,'Policy Characteristics'!$C:$C,0)))</f>
        <v>0</v>
      </c>
      <c r="M2030" s="363">
        <f>IF(ISBLANK(INDEX('Policy Characteristics'!G:G,MATCH($C2030,'Policy Characteristics'!$C:$C,0))),"",INDEX('Policy Characteristics'!G:G,MATCH($C2030,'Policy Characteristics'!$C:$C,0)))</f>
        <v>10</v>
      </c>
      <c r="N2030" s="363">
        <f>IF(ISBLANK(INDEX('Policy Characteristics'!H:H,MATCH($C2030,'Policy Characteristics'!$C:$C,0))),"",INDEX('Policy Characteristics'!H:H,MATCH($C2030,'Policy Characteristics'!$C:$C,0)))</f>
        <v>1</v>
      </c>
      <c r="O2030" s="363" t="str">
        <f>IF(ISBLANK(INDEX('Policy Characteristics'!I:I,MATCH($C2030,'Policy Characteristics'!$C:$C,0))),"",INDEX('Policy Characteristics'!I:I,MATCH($C2030,'Policy Characteristics'!$C:$C,0)))</f>
        <v>weight</v>
      </c>
      <c r="P2030" s="363"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63" t="str">
        <f>IF(ISBLANK(INDEX('Policy Characteristics'!K:K,MATCH($C2030,'Policy Characteristics'!$C:$C,0))),"",INDEX('Policy Characteristics'!K:K,MATCH($C2030,'Policy Characteristics'!$C:$C,0)))</f>
        <v>io-model.html</v>
      </c>
      <c r="R2030" s="363" t="str">
        <f>IF(ISBLANK(INDEX('Policy Characteristics'!L:L,MATCH($C2030,'Policy Characteristics'!$C:$C,0))),"",INDEX('Policy Characteristics'!L:L,MATCH($C2030,'Policy Characteristics'!$C:$C,0)))</f>
        <v/>
      </c>
    </row>
    <row r="2031" spans="1:18" ht="19.95" customHeight="1">
      <c r="A2031" s="363" t="str">
        <f>IF(ISBLANK(INDEX('Policy Characteristics'!A:A,MATCH($C2031,'Policy Characteristics'!$C:$C,0))),"",INDEX('Policy Characteristics'!A:A,MATCH($C2031,'Policy Characteristics'!$C:$C,0)))</f>
        <v>Government Revenue Accounting</v>
      </c>
      <c r="B2031" s="375" t="str">
        <f>IF(ISBLANK(INDEX('Policy Characteristics'!B:B,MATCH($C2031,'Policy Characteristics'!$C:$C,0))),"",INDEX('Policy Characteristics'!B:B,MATCH($C2031,'Policy Characteristics'!$C:$C,0)))</f>
        <v>Fuel Subsidy</v>
      </c>
      <c r="C2031" s="363" t="str">
        <f t="shared" si="94"/>
        <v>GRA for Fuel Subsidies</v>
      </c>
      <c r="D2031" t="s">
        <v>1090</v>
      </c>
      <c r="F2031" t="s">
        <v>1091</v>
      </c>
      <c r="H2031" s="18">
        <v>578</v>
      </c>
      <c r="I2031" s="375" t="str">
        <f t="shared" si="95"/>
        <v>Yes</v>
      </c>
      <c r="J2031" s="377" t="str">
        <f>IF(ISBLANK(INDEX('Policy Characteristics'!D:D,MATCH($C2031,'Policy Characteristics'!$C:$C,0))),"",INDEX('Policy Characteristics'!D:D,MATCH($C2031,'Policy Characteristics'!$C:$C,0)))</f>
        <v/>
      </c>
      <c r="K2031" s="363" t="str">
        <f>IF(ISBLANK(INDEX('Policy Characteristics'!E:E,MATCH($C2031,'Policy Characteristics'!$C:$C,0))),"",INDEX('Policy Characteristics'!E:E,MATCH($C2031,'Policy Characteristics'!$C:$C,0)))</f>
        <v>GRA fuel subsidy</v>
      </c>
      <c r="L2031" s="363">
        <f>IF(ISBLANK(INDEX('Policy Characteristics'!F:F,MATCH($C2031,'Policy Characteristics'!$C:$C,0))),"",INDEX('Policy Characteristics'!F:F,MATCH($C2031,'Policy Characteristics'!$C:$C,0)))</f>
        <v>0</v>
      </c>
      <c r="M2031" s="363">
        <f>IF(ISBLANK(INDEX('Policy Characteristics'!G:G,MATCH($C2031,'Policy Characteristics'!$C:$C,0))),"",INDEX('Policy Characteristics'!G:G,MATCH($C2031,'Policy Characteristics'!$C:$C,0)))</f>
        <v>10</v>
      </c>
      <c r="N2031" s="363">
        <f>IF(ISBLANK(INDEX('Policy Characteristics'!H:H,MATCH($C2031,'Policy Characteristics'!$C:$C,0))),"",INDEX('Policy Characteristics'!H:H,MATCH($C2031,'Policy Characteristics'!$C:$C,0)))</f>
        <v>1</v>
      </c>
      <c r="O2031" s="363" t="str">
        <f>IF(ISBLANK(INDEX('Policy Characteristics'!I:I,MATCH($C2031,'Policy Characteristics'!$C:$C,0))),"",INDEX('Policy Characteristics'!I:I,MATCH($C2031,'Policy Characteristics'!$C:$C,0)))</f>
        <v>weight</v>
      </c>
      <c r="P2031" s="363"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63" t="str">
        <f>IF(ISBLANK(INDEX('Policy Characteristics'!K:K,MATCH($C2031,'Policy Characteristics'!$C:$C,0))),"",INDEX('Policy Characteristics'!K:K,MATCH($C2031,'Policy Characteristics'!$C:$C,0)))</f>
        <v>io-model.html</v>
      </c>
      <c r="R2031" s="363" t="str">
        <f>IF(ISBLANK(INDEX('Policy Characteristics'!L:L,MATCH($C2031,'Policy Characteristics'!$C:$C,0))),"",INDEX('Policy Characteristics'!L:L,MATCH($C2031,'Policy Characteristics'!$C:$C,0)))</f>
        <v/>
      </c>
    </row>
    <row r="2032" spans="1:18" ht="19.95" customHeight="1">
      <c r="A2032" s="363" t="str">
        <f>IF(ISBLANK(INDEX('Policy Characteristics'!A:A,MATCH($C2032,'Policy Characteristics'!$C:$C,0))),"",INDEX('Policy Characteristics'!A:A,MATCH($C2032,'Policy Characteristics'!$C:$C,0)))</f>
        <v>Government Revenue Accounting</v>
      </c>
      <c r="B2032" s="375" t="str">
        <f>IF(ISBLANK(INDEX('Policy Characteristics'!B:B,MATCH($C2032,'Policy Characteristics'!$C:$C,0))),"",INDEX('Policy Characteristics'!B:B,MATCH($C2032,'Policy Characteristics'!$C:$C,0)))</f>
        <v>Fuel Subsidy</v>
      </c>
      <c r="C2032" s="363" t="str">
        <f t="shared" si="94"/>
        <v>GRA for Fuel Subsidies</v>
      </c>
      <c r="D2032" t="s">
        <v>1092</v>
      </c>
      <c r="F2032" t="s">
        <v>1093</v>
      </c>
      <c r="H2032" s="18">
        <v>579</v>
      </c>
      <c r="I2032" s="375" t="str">
        <f t="shared" si="95"/>
        <v>Yes</v>
      </c>
      <c r="J2032" s="377" t="str">
        <f>IF(ISBLANK(INDEX('Policy Characteristics'!D:D,MATCH($C2032,'Policy Characteristics'!$C:$C,0))),"",INDEX('Policy Characteristics'!D:D,MATCH($C2032,'Policy Characteristics'!$C:$C,0)))</f>
        <v/>
      </c>
      <c r="K2032" s="363" t="str">
        <f>IF(ISBLANK(INDEX('Policy Characteristics'!E:E,MATCH($C2032,'Policy Characteristics'!$C:$C,0))),"",INDEX('Policy Characteristics'!E:E,MATCH($C2032,'Policy Characteristics'!$C:$C,0)))</f>
        <v>GRA fuel subsidy</v>
      </c>
      <c r="L2032" s="363">
        <f>IF(ISBLANK(INDEX('Policy Characteristics'!F:F,MATCH($C2032,'Policy Characteristics'!$C:$C,0))),"",INDEX('Policy Characteristics'!F:F,MATCH($C2032,'Policy Characteristics'!$C:$C,0)))</f>
        <v>0</v>
      </c>
      <c r="M2032" s="363">
        <f>IF(ISBLANK(INDEX('Policy Characteristics'!G:G,MATCH($C2032,'Policy Characteristics'!$C:$C,0))),"",INDEX('Policy Characteristics'!G:G,MATCH($C2032,'Policy Characteristics'!$C:$C,0)))</f>
        <v>10</v>
      </c>
      <c r="N2032" s="363">
        <f>IF(ISBLANK(INDEX('Policy Characteristics'!H:H,MATCH($C2032,'Policy Characteristics'!$C:$C,0))),"",INDEX('Policy Characteristics'!H:H,MATCH($C2032,'Policy Characteristics'!$C:$C,0)))</f>
        <v>1</v>
      </c>
      <c r="O2032" s="363" t="str">
        <f>IF(ISBLANK(INDEX('Policy Characteristics'!I:I,MATCH($C2032,'Policy Characteristics'!$C:$C,0))),"",INDEX('Policy Characteristics'!I:I,MATCH($C2032,'Policy Characteristics'!$C:$C,0)))</f>
        <v>weight</v>
      </c>
      <c r="P2032" s="363"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63" t="str">
        <f>IF(ISBLANK(INDEX('Policy Characteristics'!K:K,MATCH($C2032,'Policy Characteristics'!$C:$C,0))),"",INDEX('Policy Characteristics'!K:K,MATCH($C2032,'Policy Characteristics'!$C:$C,0)))</f>
        <v>io-model.html</v>
      </c>
      <c r="R2032" s="363" t="str">
        <f>IF(ISBLANK(INDEX('Policy Characteristics'!L:L,MATCH($C2032,'Policy Characteristics'!$C:$C,0))),"",INDEX('Policy Characteristics'!L:L,MATCH($C2032,'Policy Characteristics'!$C:$C,0)))</f>
        <v/>
      </c>
    </row>
    <row r="2033" spans="1:18" ht="19.95" customHeight="1">
      <c r="A2033" s="363" t="str">
        <f>IF(ISBLANK(INDEX('Policy Characteristics'!A:A,MATCH($C2033,'Policy Characteristics'!$C:$C,0))),"",INDEX('Policy Characteristics'!A:A,MATCH($C2033,'Policy Characteristics'!$C:$C,0)))</f>
        <v>Government Revenue Accounting</v>
      </c>
      <c r="B2033" s="375" t="str">
        <f>IF(ISBLANK(INDEX('Policy Characteristics'!B:B,MATCH($C2033,'Policy Characteristics'!$C:$C,0))),"",INDEX('Policy Characteristics'!B:B,MATCH($C2033,'Policy Characteristics'!$C:$C,0)))</f>
        <v>CCS Subsidy</v>
      </c>
      <c r="C2033" t="s">
        <v>705</v>
      </c>
      <c r="D2033" t="s">
        <v>1084</v>
      </c>
      <c r="F2033" t="s">
        <v>1085</v>
      </c>
      <c r="H2033" s="18">
        <v>2252</v>
      </c>
      <c r="I2033" s="387" t="s">
        <v>731</v>
      </c>
      <c r="J2033" s="377" t="str">
        <f>IF(ISBLANK(INDEX('Policy Characteristics'!D:D,MATCH($C2033,'Policy Characteristics'!$C:$C,0))),"",INDEX('Policy Characteristics'!D:D,MATCH($C2033,'Policy Characteristics'!$C:$C,0)))</f>
        <v/>
      </c>
      <c r="K2033" s="363" t="str">
        <f>IF(ISBLANK(INDEX('Policy Characteristics'!E:E,MATCH($C2033,'Policy Characteristics'!$C:$C,0))),"",INDEX('Policy Characteristics'!E:E,MATCH($C2033,'Policy Characteristics'!$C:$C,0)))</f>
        <v>GRA CCS subsidy</v>
      </c>
      <c r="L2033" s="363">
        <f>IF(ISBLANK(INDEX('Policy Characteristics'!F:F,MATCH($C2033,'Policy Characteristics'!$C:$C,0))),"",INDEX('Policy Characteristics'!F:F,MATCH($C2033,'Policy Characteristics'!$C:$C,0)))</f>
        <v>0</v>
      </c>
      <c r="M2033" s="363">
        <f>IF(ISBLANK(INDEX('Policy Characteristics'!G:G,MATCH($C2033,'Policy Characteristics'!$C:$C,0))),"",INDEX('Policy Characteristics'!G:G,MATCH($C2033,'Policy Characteristics'!$C:$C,0)))</f>
        <v>10</v>
      </c>
      <c r="N2033" s="363">
        <f>IF(ISBLANK(INDEX('Policy Characteristics'!H:H,MATCH($C2033,'Policy Characteristics'!$C:$C,0))),"",INDEX('Policy Characteristics'!H:H,MATCH($C2033,'Policy Characteristics'!$C:$C,0)))</f>
        <v>1</v>
      </c>
      <c r="O2033" s="363" t="str">
        <f>IF(ISBLANK(INDEX('Policy Characteristics'!I:I,MATCH($C2033,'Policy Characteristics'!$C:$C,0))),"",INDEX('Policy Characteristics'!I:I,MATCH($C2033,'Policy Characteristics'!$C:$C,0)))</f>
        <v>weight</v>
      </c>
      <c r="P2033" s="363"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63" t="str">
        <f>IF(ISBLANK(INDEX('Policy Characteristics'!K:K,MATCH($C2033,'Policy Characteristics'!$C:$C,0))),"",INDEX('Policy Characteristics'!K:K,MATCH($C2033,'Policy Characteristics'!$C:$C,0)))</f>
        <v>io-model.html</v>
      </c>
      <c r="R2033" s="363" t="str">
        <f>IF(ISBLANK(INDEX('Policy Characteristics'!L:L,MATCH($C2033,'Policy Characteristics'!$C:$C,0))),"",INDEX('Policy Characteristics'!L:L,MATCH($C2033,'Policy Characteristics'!$C:$C,0)))</f>
        <v/>
      </c>
    </row>
    <row r="2034" spans="1:18" ht="19.95" customHeight="1">
      <c r="A2034" s="363" t="str">
        <f>IF(ISBLANK(INDEX('Policy Characteristics'!A:A,MATCH($C2034,'Policy Characteristics'!$C:$C,0))),"",INDEX('Policy Characteristics'!A:A,MATCH($C2034,'Policy Characteristics'!$C:$C,0)))</f>
        <v>Government Revenue Accounting</v>
      </c>
      <c r="B2034" s="375" t="str">
        <f>IF(ISBLANK(INDEX('Policy Characteristics'!B:B,MATCH($C2034,'Policy Characteristics'!$C:$C,0))),"",INDEX('Policy Characteristics'!B:B,MATCH($C2034,'Policy Characteristics'!$C:$C,0)))</f>
        <v>CCS Subsidy</v>
      </c>
      <c r="C2034" s="363" t="str">
        <f>C$2033</f>
        <v>GRA for CCS Subsidies</v>
      </c>
      <c r="D2034" t="s">
        <v>1086</v>
      </c>
      <c r="F2034" t="s">
        <v>1087</v>
      </c>
      <c r="H2034" s="18">
        <v>2253</v>
      </c>
      <c r="I2034" s="375" t="str">
        <f t="shared" si="95"/>
        <v>Yes</v>
      </c>
      <c r="J2034" s="377" t="str">
        <f>IF(ISBLANK(INDEX('Policy Characteristics'!D:D,MATCH($C2034,'Policy Characteristics'!$C:$C,0))),"",INDEX('Policy Characteristics'!D:D,MATCH($C2034,'Policy Characteristics'!$C:$C,0)))</f>
        <v/>
      </c>
      <c r="K2034" s="363" t="str">
        <f>IF(ISBLANK(INDEX('Policy Characteristics'!E:E,MATCH($C2034,'Policy Characteristics'!$C:$C,0))),"",INDEX('Policy Characteristics'!E:E,MATCH($C2034,'Policy Characteristics'!$C:$C,0)))</f>
        <v>GRA CCS subsidy</v>
      </c>
      <c r="L2034" s="363">
        <f>IF(ISBLANK(INDEX('Policy Characteristics'!F:F,MATCH($C2034,'Policy Characteristics'!$C:$C,0))),"",INDEX('Policy Characteristics'!F:F,MATCH($C2034,'Policy Characteristics'!$C:$C,0)))</f>
        <v>0</v>
      </c>
      <c r="M2034" s="363">
        <f>IF(ISBLANK(INDEX('Policy Characteristics'!G:G,MATCH($C2034,'Policy Characteristics'!$C:$C,0))),"",INDEX('Policy Characteristics'!G:G,MATCH($C2034,'Policy Characteristics'!$C:$C,0)))</f>
        <v>10</v>
      </c>
      <c r="N2034" s="363">
        <f>IF(ISBLANK(INDEX('Policy Characteristics'!H:H,MATCH($C2034,'Policy Characteristics'!$C:$C,0))),"",INDEX('Policy Characteristics'!H:H,MATCH($C2034,'Policy Characteristics'!$C:$C,0)))</f>
        <v>1</v>
      </c>
      <c r="O2034" s="363" t="str">
        <f>IF(ISBLANK(INDEX('Policy Characteristics'!I:I,MATCH($C2034,'Policy Characteristics'!$C:$C,0))),"",INDEX('Policy Characteristics'!I:I,MATCH($C2034,'Policy Characteristics'!$C:$C,0)))</f>
        <v>weight</v>
      </c>
      <c r="P2034" s="363"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63" t="str">
        <f>IF(ISBLANK(INDEX('Policy Characteristics'!K:K,MATCH($C2034,'Policy Characteristics'!$C:$C,0))),"",INDEX('Policy Characteristics'!K:K,MATCH($C2034,'Policy Characteristics'!$C:$C,0)))</f>
        <v>io-model.html</v>
      </c>
      <c r="R2034" s="363" t="str">
        <f>IF(ISBLANK(INDEX('Policy Characteristics'!L:L,MATCH($C2034,'Policy Characteristics'!$C:$C,0))),"",INDEX('Policy Characteristics'!L:L,MATCH($C2034,'Policy Characteristics'!$C:$C,0)))</f>
        <v/>
      </c>
    </row>
    <row r="2035" spans="1:18" ht="19.95" customHeight="1">
      <c r="A2035" s="363" t="str">
        <f>IF(ISBLANK(INDEX('Policy Characteristics'!A:A,MATCH($C2035,'Policy Characteristics'!$C:$C,0))),"",INDEX('Policy Characteristics'!A:A,MATCH($C2035,'Policy Characteristics'!$C:$C,0)))</f>
        <v>Government Revenue Accounting</v>
      </c>
      <c r="B2035" s="375" t="str">
        <f>IF(ISBLANK(INDEX('Policy Characteristics'!B:B,MATCH($C2035,'Policy Characteristics'!$C:$C,0))),"",INDEX('Policy Characteristics'!B:B,MATCH($C2035,'Policy Characteristics'!$C:$C,0)))</f>
        <v>CCS Subsidy</v>
      </c>
      <c r="C2035" s="363" t="str">
        <f t="shared" ref="C2035:C2037" si="96">C$2033</f>
        <v>GRA for CCS Subsidies</v>
      </c>
      <c r="D2035" t="s">
        <v>1088</v>
      </c>
      <c r="F2035" t="s">
        <v>1089</v>
      </c>
      <c r="H2035" s="18">
        <v>2254</v>
      </c>
      <c r="I2035" s="375" t="str">
        <f t="shared" si="95"/>
        <v>Yes</v>
      </c>
      <c r="J2035" s="377" t="str">
        <f>IF(ISBLANK(INDEX('Policy Characteristics'!D:D,MATCH($C2035,'Policy Characteristics'!$C:$C,0))),"",INDEX('Policy Characteristics'!D:D,MATCH($C2035,'Policy Characteristics'!$C:$C,0)))</f>
        <v/>
      </c>
      <c r="K2035" s="363" t="str">
        <f>IF(ISBLANK(INDEX('Policy Characteristics'!E:E,MATCH($C2035,'Policy Characteristics'!$C:$C,0))),"",INDEX('Policy Characteristics'!E:E,MATCH($C2035,'Policy Characteristics'!$C:$C,0)))</f>
        <v>GRA CCS subsidy</v>
      </c>
      <c r="L2035" s="363">
        <f>IF(ISBLANK(INDEX('Policy Characteristics'!F:F,MATCH($C2035,'Policy Characteristics'!$C:$C,0))),"",INDEX('Policy Characteristics'!F:F,MATCH($C2035,'Policy Characteristics'!$C:$C,0)))</f>
        <v>0</v>
      </c>
      <c r="M2035" s="363">
        <f>IF(ISBLANK(INDEX('Policy Characteristics'!G:G,MATCH($C2035,'Policy Characteristics'!$C:$C,0))),"",INDEX('Policy Characteristics'!G:G,MATCH($C2035,'Policy Characteristics'!$C:$C,0)))</f>
        <v>10</v>
      </c>
      <c r="N2035" s="363">
        <f>IF(ISBLANK(INDEX('Policy Characteristics'!H:H,MATCH($C2035,'Policy Characteristics'!$C:$C,0))),"",INDEX('Policy Characteristics'!H:H,MATCH($C2035,'Policy Characteristics'!$C:$C,0)))</f>
        <v>1</v>
      </c>
      <c r="O2035" s="363" t="str">
        <f>IF(ISBLANK(INDEX('Policy Characteristics'!I:I,MATCH($C2035,'Policy Characteristics'!$C:$C,0))),"",INDEX('Policy Characteristics'!I:I,MATCH($C2035,'Policy Characteristics'!$C:$C,0)))</f>
        <v>weight</v>
      </c>
      <c r="P2035" s="363"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63" t="str">
        <f>IF(ISBLANK(INDEX('Policy Characteristics'!K:K,MATCH($C2035,'Policy Characteristics'!$C:$C,0))),"",INDEX('Policy Characteristics'!K:K,MATCH($C2035,'Policy Characteristics'!$C:$C,0)))</f>
        <v>io-model.html</v>
      </c>
      <c r="R2035" s="363" t="str">
        <f>IF(ISBLANK(INDEX('Policy Characteristics'!L:L,MATCH($C2035,'Policy Characteristics'!$C:$C,0))),"",INDEX('Policy Characteristics'!L:L,MATCH($C2035,'Policy Characteristics'!$C:$C,0)))</f>
        <v/>
      </c>
    </row>
    <row r="2036" spans="1:18" ht="19.95" customHeight="1">
      <c r="A2036" s="363" t="str">
        <f>IF(ISBLANK(INDEX('Policy Characteristics'!A:A,MATCH($C2036,'Policy Characteristics'!$C:$C,0))),"",INDEX('Policy Characteristics'!A:A,MATCH($C2036,'Policy Characteristics'!$C:$C,0)))</f>
        <v>Government Revenue Accounting</v>
      </c>
      <c r="B2036" s="375" t="str">
        <f>IF(ISBLANK(INDEX('Policy Characteristics'!B:B,MATCH($C2036,'Policy Characteristics'!$C:$C,0))),"",INDEX('Policy Characteristics'!B:B,MATCH($C2036,'Policy Characteristics'!$C:$C,0)))</f>
        <v>CCS Subsidy</v>
      </c>
      <c r="C2036" s="363" t="str">
        <f t="shared" si="96"/>
        <v>GRA for CCS Subsidies</v>
      </c>
      <c r="D2036" t="s">
        <v>1090</v>
      </c>
      <c r="F2036" t="s">
        <v>1091</v>
      </c>
      <c r="H2036" s="18">
        <v>2255</v>
      </c>
      <c r="I2036" s="375" t="str">
        <f t="shared" si="95"/>
        <v>Yes</v>
      </c>
      <c r="J2036" s="377" t="str">
        <f>IF(ISBLANK(INDEX('Policy Characteristics'!D:D,MATCH($C2036,'Policy Characteristics'!$C:$C,0))),"",INDEX('Policy Characteristics'!D:D,MATCH($C2036,'Policy Characteristics'!$C:$C,0)))</f>
        <v/>
      </c>
      <c r="K2036" s="363" t="str">
        <f>IF(ISBLANK(INDEX('Policy Characteristics'!E:E,MATCH($C2036,'Policy Characteristics'!$C:$C,0))),"",INDEX('Policy Characteristics'!E:E,MATCH($C2036,'Policy Characteristics'!$C:$C,0)))</f>
        <v>GRA CCS subsidy</v>
      </c>
      <c r="L2036" s="363">
        <f>IF(ISBLANK(INDEX('Policy Characteristics'!F:F,MATCH($C2036,'Policy Characteristics'!$C:$C,0))),"",INDEX('Policy Characteristics'!F:F,MATCH($C2036,'Policy Characteristics'!$C:$C,0)))</f>
        <v>0</v>
      </c>
      <c r="M2036" s="363">
        <f>IF(ISBLANK(INDEX('Policy Characteristics'!G:G,MATCH($C2036,'Policy Characteristics'!$C:$C,0))),"",INDEX('Policy Characteristics'!G:G,MATCH($C2036,'Policy Characteristics'!$C:$C,0)))</f>
        <v>10</v>
      </c>
      <c r="N2036" s="363">
        <f>IF(ISBLANK(INDEX('Policy Characteristics'!H:H,MATCH($C2036,'Policy Characteristics'!$C:$C,0))),"",INDEX('Policy Characteristics'!H:H,MATCH($C2036,'Policy Characteristics'!$C:$C,0)))</f>
        <v>1</v>
      </c>
      <c r="O2036" s="363" t="str">
        <f>IF(ISBLANK(INDEX('Policy Characteristics'!I:I,MATCH($C2036,'Policy Characteristics'!$C:$C,0))),"",INDEX('Policy Characteristics'!I:I,MATCH($C2036,'Policy Characteristics'!$C:$C,0)))</f>
        <v>weight</v>
      </c>
      <c r="P2036" s="363"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63" t="str">
        <f>IF(ISBLANK(INDEX('Policy Characteristics'!K:K,MATCH($C2036,'Policy Characteristics'!$C:$C,0))),"",INDEX('Policy Characteristics'!K:K,MATCH($C2036,'Policy Characteristics'!$C:$C,0)))</f>
        <v>io-model.html</v>
      </c>
      <c r="R2036" s="363" t="str">
        <f>IF(ISBLANK(INDEX('Policy Characteristics'!L:L,MATCH($C2036,'Policy Characteristics'!$C:$C,0))),"",INDEX('Policy Characteristics'!L:L,MATCH($C2036,'Policy Characteristics'!$C:$C,0)))</f>
        <v/>
      </c>
    </row>
    <row r="2037" spans="1:18" ht="19.95" customHeight="1">
      <c r="A2037" s="363" t="str">
        <f>IF(ISBLANK(INDEX('Policy Characteristics'!A:A,MATCH($C2037,'Policy Characteristics'!$C:$C,0))),"",INDEX('Policy Characteristics'!A:A,MATCH($C2037,'Policy Characteristics'!$C:$C,0)))</f>
        <v>Government Revenue Accounting</v>
      </c>
      <c r="B2037" s="375" t="str">
        <f>IF(ISBLANK(INDEX('Policy Characteristics'!B:B,MATCH($C2037,'Policy Characteristics'!$C:$C,0))),"",INDEX('Policy Characteristics'!B:B,MATCH($C2037,'Policy Characteristics'!$C:$C,0)))</f>
        <v>CCS Subsidy</v>
      </c>
      <c r="C2037" s="363" t="str">
        <f t="shared" si="96"/>
        <v>GRA for CCS Subsidies</v>
      </c>
      <c r="D2037" t="s">
        <v>1092</v>
      </c>
      <c r="F2037" t="s">
        <v>1093</v>
      </c>
      <c r="H2037" s="18">
        <v>2256</v>
      </c>
      <c r="I2037" s="375" t="str">
        <f t="shared" si="95"/>
        <v>Yes</v>
      </c>
      <c r="J2037" s="377" t="str">
        <f>IF(ISBLANK(INDEX('Policy Characteristics'!D:D,MATCH($C2037,'Policy Characteristics'!$C:$C,0))),"",INDEX('Policy Characteristics'!D:D,MATCH($C2037,'Policy Characteristics'!$C:$C,0)))</f>
        <v/>
      </c>
      <c r="K2037" s="363" t="str">
        <f>IF(ISBLANK(INDEX('Policy Characteristics'!E:E,MATCH($C2037,'Policy Characteristics'!$C:$C,0))),"",INDEX('Policy Characteristics'!E:E,MATCH($C2037,'Policy Characteristics'!$C:$C,0)))</f>
        <v>GRA CCS subsidy</v>
      </c>
      <c r="L2037" s="363">
        <f>IF(ISBLANK(INDEX('Policy Characteristics'!F:F,MATCH($C2037,'Policy Characteristics'!$C:$C,0))),"",INDEX('Policy Characteristics'!F:F,MATCH($C2037,'Policy Characteristics'!$C:$C,0)))</f>
        <v>0</v>
      </c>
      <c r="M2037" s="363">
        <f>IF(ISBLANK(INDEX('Policy Characteristics'!G:G,MATCH($C2037,'Policy Characteristics'!$C:$C,0))),"",INDEX('Policy Characteristics'!G:G,MATCH($C2037,'Policy Characteristics'!$C:$C,0)))</f>
        <v>10</v>
      </c>
      <c r="N2037" s="363">
        <f>IF(ISBLANK(INDEX('Policy Characteristics'!H:H,MATCH($C2037,'Policy Characteristics'!$C:$C,0))),"",INDEX('Policy Characteristics'!H:H,MATCH($C2037,'Policy Characteristics'!$C:$C,0)))</f>
        <v>1</v>
      </c>
      <c r="O2037" s="363" t="str">
        <f>IF(ISBLANK(INDEX('Policy Characteristics'!I:I,MATCH($C2037,'Policy Characteristics'!$C:$C,0))),"",INDEX('Policy Characteristics'!I:I,MATCH($C2037,'Policy Characteristics'!$C:$C,0)))</f>
        <v>weight</v>
      </c>
      <c r="P2037" s="363"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63" t="str">
        <f>IF(ISBLANK(INDEX('Policy Characteristics'!K:K,MATCH($C2037,'Policy Characteristics'!$C:$C,0))),"",INDEX('Policy Characteristics'!K:K,MATCH($C2037,'Policy Characteristics'!$C:$C,0)))</f>
        <v>io-model.html</v>
      </c>
      <c r="R2037" s="363" t="str">
        <f>IF(ISBLANK(INDEX('Policy Characteristics'!L:L,MATCH($C2037,'Policy Characteristics'!$C:$C,0))),"",INDEX('Policy Characteristics'!L:L,MATCH($C2037,'Policy Characteristics'!$C:$C,0)))</f>
        <v/>
      </c>
    </row>
    <row r="2038" spans="1:18" ht="19.95" customHeight="1">
      <c r="A2038" s="363" t="str">
        <f>IF(ISBLANK(INDEX('Policy Characteristics'!A:A,MATCH($C2038,'Policy Characteristics'!$C:$C,0))),"",INDEX('Policy Characteristics'!A:A,MATCH($C2038,'Policy Characteristics'!$C:$C,0)))</f>
        <v>Government Revenue Accounting</v>
      </c>
      <c r="B2038" s="375" t="str">
        <f>IF(ISBLANK(INDEX('Policy Characteristics'!B:B,MATCH($C2038,'Policy Characteristics'!$C:$C,0))),"",INDEX('Policy Characteristics'!B:B,MATCH($C2038,'Policy Characteristics'!$C:$C,0)))</f>
        <v>National Debt Interest</v>
      </c>
      <c r="C2038" t="s">
        <v>708</v>
      </c>
      <c r="D2038" t="s">
        <v>1084</v>
      </c>
      <c r="F2038" t="s">
        <v>1085</v>
      </c>
      <c r="H2038" s="18">
        <v>580</v>
      </c>
      <c r="I2038" s="387" t="s">
        <v>731</v>
      </c>
      <c r="J2038" s="377" t="str">
        <f>IF(ISBLANK(INDEX('Policy Characteristics'!D:D,MATCH($C2038,'Policy Characteristics'!$C:$C,0))),"",INDEX('Policy Characteristics'!D:D,MATCH($C2038,'Policy Characteristics'!$C:$C,0)))</f>
        <v/>
      </c>
      <c r="K2038" s="363" t="str">
        <f>IF(ISBLANK(INDEX('Policy Characteristics'!E:E,MATCH($C2038,'Policy Characteristics'!$C:$C,0))),"",INDEX('Policy Characteristics'!E:E,MATCH($C2038,'Policy Characteristics'!$C:$C,0)))</f>
        <v>GRA national debt interest</v>
      </c>
      <c r="L2038" s="363">
        <f>IF(ISBLANK(INDEX('Policy Characteristics'!F:F,MATCH($C2038,'Policy Characteristics'!$C:$C,0))),"",INDEX('Policy Characteristics'!F:F,MATCH($C2038,'Policy Characteristics'!$C:$C,0)))</f>
        <v>0</v>
      </c>
      <c r="M2038" s="363">
        <f>IF(ISBLANK(INDEX('Policy Characteristics'!G:G,MATCH($C2038,'Policy Characteristics'!$C:$C,0))),"",INDEX('Policy Characteristics'!G:G,MATCH($C2038,'Policy Characteristics'!$C:$C,0)))</f>
        <v>10</v>
      </c>
      <c r="N2038" s="363">
        <f>IF(ISBLANK(INDEX('Policy Characteristics'!H:H,MATCH($C2038,'Policy Characteristics'!$C:$C,0))),"",INDEX('Policy Characteristics'!H:H,MATCH($C2038,'Policy Characteristics'!$C:$C,0)))</f>
        <v>1</v>
      </c>
      <c r="O2038" s="363" t="str">
        <f>IF(ISBLANK(INDEX('Policy Characteristics'!I:I,MATCH($C2038,'Policy Characteristics'!$C:$C,0))),"",INDEX('Policy Characteristics'!I:I,MATCH($C2038,'Policy Characteristics'!$C:$C,0)))</f>
        <v>weight</v>
      </c>
      <c r="P2038" s="363"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63" t="str">
        <f>IF(ISBLANK(INDEX('Policy Characteristics'!K:K,MATCH($C2038,'Policy Characteristics'!$C:$C,0))),"",INDEX('Policy Characteristics'!K:K,MATCH($C2038,'Policy Characteristics'!$C:$C,0)))</f>
        <v>io-model.html</v>
      </c>
      <c r="R2038" s="363" t="str">
        <f>IF(ISBLANK(INDEX('Policy Characteristics'!L:L,MATCH($C2038,'Policy Characteristics'!$C:$C,0))),"",INDEX('Policy Characteristics'!L:L,MATCH($C2038,'Policy Characteristics'!$C:$C,0)))</f>
        <v/>
      </c>
    </row>
    <row r="2039" spans="1:18" ht="19.95" customHeight="1">
      <c r="A2039" s="363" t="str">
        <f>IF(ISBLANK(INDEX('Policy Characteristics'!A:A,MATCH($C2039,'Policy Characteristics'!$C:$C,0))),"",INDEX('Policy Characteristics'!A:A,MATCH($C2039,'Policy Characteristics'!$C:$C,0)))</f>
        <v>Government Revenue Accounting</v>
      </c>
      <c r="B2039" s="375" t="str">
        <f>IF(ISBLANK(INDEX('Policy Characteristics'!B:B,MATCH($C2039,'Policy Characteristics'!$C:$C,0))),"",INDEX('Policy Characteristics'!B:B,MATCH($C2039,'Policy Characteristics'!$C:$C,0)))</f>
        <v>National Debt Interest</v>
      </c>
      <c r="C2039" s="363" t="str">
        <f t="shared" ref="C2039:C2042" si="97">C$2038</f>
        <v>GRA for National Debt Interest</v>
      </c>
      <c r="D2039" t="s">
        <v>1086</v>
      </c>
      <c r="F2039" t="s">
        <v>1087</v>
      </c>
      <c r="H2039" s="18">
        <v>581</v>
      </c>
      <c r="I2039" s="375" t="str">
        <f t="shared" ref="I2039:I2042" si="98">I$2038</f>
        <v>Yes</v>
      </c>
      <c r="J2039" s="377" t="str">
        <f>IF(ISBLANK(INDEX('Policy Characteristics'!D:D,MATCH($C2039,'Policy Characteristics'!$C:$C,0))),"",INDEX('Policy Characteristics'!D:D,MATCH($C2039,'Policy Characteristics'!$C:$C,0)))</f>
        <v/>
      </c>
      <c r="K2039" s="363" t="str">
        <f>IF(ISBLANK(INDEX('Policy Characteristics'!E:E,MATCH($C2039,'Policy Characteristics'!$C:$C,0))),"",INDEX('Policy Characteristics'!E:E,MATCH($C2039,'Policy Characteristics'!$C:$C,0)))</f>
        <v>GRA national debt interest</v>
      </c>
      <c r="L2039" s="363">
        <f>IF(ISBLANK(INDEX('Policy Characteristics'!F:F,MATCH($C2039,'Policy Characteristics'!$C:$C,0))),"",INDEX('Policy Characteristics'!F:F,MATCH($C2039,'Policy Characteristics'!$C:$C,0)))</f>
        <v>0</v>
      </c>
      <c r="M2039" s="363">
        <f>IF(ISBLANK(INDEX('Policy Characteristics'!G:G,MATCH($C2039,'Policy Characteristics'!$C:$C,0))),"",INDEX('Policy Characteristics'!G:G,MATCH($C2039,'Policy Characteristics'!$C:$C,0)))</f>
        <v>10</v>
      </c>
      <c r="N2039" s="363">
        <f>IF(ISBLANK(INDEX('Policy Characteristics'!H:H,MATCH($C2039,'Policy Characteristics'!$C:$C,0))),"",INDEX('Policy Characteristics'!H:H,MATCH($C2039,'Policy Characteristics'!$C:$C,0)))</f>
        <v>1</v>
      </c>
      <c r="O2039" s="363" t="str">
        <f>IF(ISBLANK(INDEX('Policy Characteristics'!I:I,MATCH($C2039,'Policy Characteristics'!$C:$C,0))),"",INDEX('Policy Characteristics'!I:I,MATCH($C2039,'Policy Characteristics'!$C:$C,0)))</f>
        <v>weight</v>
      </c>
      <c r="P2039" s="363"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63" t="str">
        <f>IF(ISBLANK(INDEX('Policy Characteristics'!K:K,MATCH($C2039,'Policy Characteristics'!$C:$C,0))),"",INDEX('Policy Characteristics'!K:K,MATCH($C2039,'Policy Characteristics'!$C:$C,0)))</f>
        <v>io-model.html</v>
      </c>
      <c r="R2039" s="363" t="str">
        <f>IF(ISBLANK(INDEX('Policy Characteristics'!L:L,MATCH($C2039,'Policy Characteristics'!$C:$C,0))),"",INDEX('Policy Characteristics'!L:L,MATCH($C2039,'Policy Characteristics'!$C:$C,0)))</f>
        <v/>
      </c>
    </row>
    <row r="2040" spans="1:18" ht="19.95" customHeight="1">
      <c r="A2040" s="363" t="str">
        <f>IF(ISBLANK(INDEX('Policy Characteristics'!A:A,MATCH($C2040,'Policy Characteristics'!$C:$C,0))),"",INDEX('Policy Characteristics'!A:A,MATCH($C2040,'Policy Characteristics'!$C:$C,0)))</f>
        <v>Government Revenue Accounting</v>
      </c>
      <c r="B2040" s="375" t="str">
        <f>IF(ISBLANK(INDEX('Policy Characteristics'!B:B,MATCH($C2040,'Policy Characteristics'!$C:$C,0))),"",INDEX('Policy Characteristics'!B:B,MATCH($C2040,'Policy Characteristics'!$C:$C,0)))</f>
        <v>National Debt Interest</v>
      </c>
      <c r="C2040" s="363" t="str">
        <f t="shared" si="97"/>
        <v>GRA for National Debt Interest</v>
      </c>
      <c r="D2040" t="s">
        <v>1088</v>
      </c>
      <c r="F2040" t="s">
        <v>1089</v>
      </c>
      <c r="H2040" s="18">
        <v>582</v>
      </c>
      <c r="I2040" s="375" t="str">
        <f t="shared" si="98"/>
        <v>Yes</v>
      </c>
      <c r="J2040" s="377" t="str">
        <f>IF(ISBLANK(INDEX('Policy Characteristics'!D:D,MATCH($C2040,'Policy Characteristics'!$C:$C,0))),"",INDEX('Policy Characteristics'!D:D,MATCH($C2040,'Policy Characteristics'!$C:$C,0)))</f>
        <v/>
      </c>
      <c r="K2040" s="363" t="str">
        <f>IF(ISBLANK(INDEX('Policy Characteristics'!E:E,MATCH($C2040,'Policy Characteristics'!$C:$C,0))),"",INDEX('Policy Characteristics'!E:E,MATCH($C2040,'Policy Characteristics'!$C:$C,0)))</f>
        <v>GRA national debt interest</v>
      </c>
      <c r="L2040" s="363">
        <f>IF(ISBLANK(INDEX('Policy Characteristics'!F:F,MATCH($C2040,'Policy Characteristics'!$C:$C,0))),"",INDEX('Policy Characteristics'!F:F,MATCH($C2040,'Policy Characteristics'!$C:$C,0)))</f>
        <v>0</v>
      </c>
      <c r="M2040" s="363">
        <f>IF(ISBLANK(INDEX('Policy Characteristics'!G:G,MATCH($C2040,'Policy Characteristics'!$C:$C,0))),"",INDEX('Policy Characteristics'!G:G,MATCH($C2040,'Policy Characteristics'!$C:$C,0)))</f>
        <v>10</v>
      </c>
      <c r="N2040" s="363">
        <f>IF(ISBLANK(INDEX('Policy Characteristics'!H:H,MATCH($C2040,'Policy Characteristics'!$C:$C,0))),"",INDEX('Policy Characteristics'!H:H,MATCH($C2040,'Policy Characteristics'!$C:$C,0)))</f>
        <v>1</v>
      </c>
      <c r="O2040" s="363" t="str">
        <f>IF(ISBLANK(INDEX('Policy Characteristics'!I:I,MATCH($C2040,'Policy Characteristics'!$C:$C,0))),"",INDEX('Policy Characteristics'!I:I,MATCH($C2040,'Policy Characteristics'!$C:$C,0)))</f>
        <v>weight</v>
      </c>
      <c r="P2040" s="363"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63" t="str">
        <f>IF(ISBLANK(INDEX('Policy Characteristics'!K:K,MATCH($C2040,'Policy Characteristics'!$C:$C,0))),"",INDEX('Policy Characteristics'!K:K,MATCH($C2040,'Policy Characteristics'!$C:$C,0)))</f>
        <v>io-model.html</v>
      </c>
      <c r="R2040" s="363" t="str">
        <f>IF(ISBLANK(INDEX('Policy Characteristics'!L:L,MATCH($C2040,'Policy Characteristics'!$C:$C,0))),"",INDEX('Policy Characteristics'!L:L,MATCH($C2040,'Policy Characteristics'!$C:$C,0)))</f>
        <v/>
      </c>
    </row>
    <row r="2041" spans="1:18" ht="19.95" customHeight="1">
      <c r="A2041" s="363" t="str">
        <f>IF(ISBLANK(INDEX('Policy Characteristics'!A:A,MATCH($C2041,'Policy Characteristics'!$C:$C,0))),"",INDEX('Policy Characteristics'!A:A,MATCH($C2041,'Policy Characteristics'!$C:$C,0)))</f>
        <v>Government Revenue Accounting</v>
      </c>
      <c r="B2041" s="375" t="str">
        <f>IF(ISBLANK(INDEX('Policy Characteristics'!B:B,MATCH($C2041,'Policy Characteristics'!$C:$C,0))),"",INDEX('Policy Characteristics'!B:B,MATCH($C2041,'Policy Characteristics'!$C:$C,0)))</f>
        <v>National Debt Interest</v>
      </c>
      <c r="C2041" s="363" t="str">
        <f t="shared" si="97"/>
        <v>GRA for National Debt Interest</v>
      </c>
      <c r="D2041" t="s">
        <v>1090</v>
      </c>
      <c r="F2041" t="s">
        <v>1091</v>
      </c>
      <c r="H2041" s="18">
        <v>583</v>
      </c>
      <c r="I2041" s="375" t="str">
        <f t="shared" si="98"/>
        <v>Yes</v>
      </c>
      <c r="J2041" s="377" t="str">
        <f>IF(ISBLANK(INDEX('Policy Characteristics'!D:D,MATCH($C2041,'Policy Characteristics'!$C:$C,0))),"",INDEX('Policy Characteristics'!D:D,MATCH($C2041,'Policy Characteristics'!$C:$C,0)))</f>
        <v/>
      </c>
      <c r="K2041" s="363" t="str">
        <f>IF(ISBLANK(INDEX('Policy Characteristics'!E:E,MATCH($C2041,'Policy Characteristics'!$C:$C,0))),"",INDEX('Policy Characteristics'!E:E,MATCH($C2041,'Policy Characteristics'!$C:$C,0)))</f>
        <v>GRA national debt interest</v>
      </c>
      <c r="L2041" s="363">
        <f>IF(ISBLANK(INDEX('Policy Characteristics'!F:F,MATCH($C2041,'Policy Characteristics'!$C:$C,0))),"",INDEX('Policy Characteristics'!F:F,MATCH($C2041,'Policy Characteristics'!$C:$C,0)))</f>
        <v>0</v>
      </c>
      <c r="M2041" s="363">
        <f>IF(ISBLANK(INDEX('Policy Characteristics'!G:G,MATCH($C2041,'Policy Characteristics'!$C:$C,0))),"",INDEX('Policy Characteristics'!G:G,MATCH($C2041,'Policy Characteristics'!$C:$C,0)))</f>
        <v>10</v>
      </c>
      <c r="N2041" s="363">
        <f>IF(ISBLANK(INDEX('Policy Characteristics'!H:H,MATCH($C2041,'Policy Characteristics'!$C:$C,0))),"",INDEX('Policy Characteristics'!H:H,MATCH($C2041,'Policy Characteristics'!$C:$C,0)))</f>
        <v>1</v>
      </c>
      <c r="O2041" s="363" t="str">
        <f>IF(ISBLANK(INDEX('Policy Characteristics'!I:I,MATCH($C2041,'Policy Characteristics'!$C:$C,0))),"",INDEX('Policy Characteristics'!I:I,MATCH($C2041,'Policy Characteristics'!$C:$C,0)))</f>
        <v>weight</v>
      </c>
      <c r="P2041" s="363"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63" t="str">
        <f>IF(ISBLANK(INDEX('Policy Characteristics'!K:K,MATCH($C2041,'Policy Characteristics'!$C:$C,0))),"",INDEX('Policy Characteristics'!K:K,MATCH($C2041,'Policy Characteristics'!$C:$C,0)))</f>
        <v>io-model.html</v>
      </c>
      <c r="R2041" s="363" t="str">
        <f>IF(ISBLANK(INDEX('Policy Characteristics'!L:L,MATCH($C2041,'Policy Characteristics'!$C:$C,0))),"",INDEX('Policy Characteristics'!L:L,MATCH($C2041,'Policy Characteristics'!$C:$C,0)))</f>
        <v/>
      </c>
    </row>
    <row r="2042" spans="1:18" ht="19.95" customHeight="1">
      <c r="A2042" s="363" t="str">
        <f>IF(ISBLANK(INDEX('Policy Characteristics'!A:A,MATCH($C2042,'Policy Characteristics'!$C:$C,0))),"",INDEX('Policy Characteristics'!A:A,MATCH($C2042,'Policy Characteristics'!$C:$C,0)))</f>
        <v>Government Revenue Accounting</v>
      </c>
      <c r="B2042" s="375" t="str">
        <f>IF(ISBLANK(INDEX('Policy Characteristics'!B:B,MATCH($C2042,'Policy Characteristics'!$C:$C,0))),"",INDEX('Policy Characteristics'!B:B,MATCH($C2042,'Policy Characteristics'!$C:$C,0)))</f>
        <v>National Debt Interest</v>
      </c>
      <c r="C2042" s="363" t="str">
        <f t="shared" si="97"/>
        <v>GRA for National Debt Interest</v>
      </c>
      <c r="D2042" t="s">
        <v>1092</v>
      </c>
      <c r="F2042" t="s">
        <v>1093</v>
      </c>
      <c r="H2042" s="18">
        <v>584</v>
      </c>
      <c r="I2042" s="375" t="str">
        <f t="shared" si="98"/>
        <v>Yes</v>
      </c>
      <c r="J2042" s="377" t="str">
        <f>IF(ISBLANK(INDEX('Policy Characteristics'!D:D,MATCH($C2042,'Policy Characteristics'!$C:$C,0))),"",INDEX('Policy Characteristics'!D:D,MATCH($C2042,'Policy Characteristics'!$C:$C,0)))</f>
        <v/>
      </c>
      <c r="K2042" s="363" t="str">
        <f>IF(ISBLANK(INDEX('Policy Characteristics'!E:E,MATCH($C2042,'Policy Characteristics'!$C:$C,0))),"",INDEX('Policy Characteristics'!E:E,MATCH($C2042,'Policy Characteristics'!$C:$C,0)))</f>
        <v>GRA national debt interest</v>
      </c>
      <c r="L2042" s="363">
        <f>IF(ISBLANK(INDEX('Policy Characteristics'!F:F,MATCH($C2042,'Policy Characteristics'!$C:$C,0))),"",INDEX('Policy Characteristics'!F:F,MATCH($C2042,'Policy Characteristics'!$C:$C,0)))</f>
        <v>0</v>
      </c>
      <c r="M2042" s="363">
        <f>IF(ISBLANK(INDEX('Policy Characteristics'!G:G,MATCH($C2042,'Policy Characteristics'!$C:$C,0))),"",INDEX('Policy Characteristics'!G:G,MATCH($C2042,'Policy Characteristics'!$C:$C,0)))</f>
        <v>10</v>
      </c>
      <c r="N2042" s="363">
        <f>IF(ISBLANK(INDEX('Policy Characteristics'!H:H,MATCH($C2042,'Policy Characteristics'!$C:$C,0))),"",INDEX('Policy Characteristics'!H:H,MATCH($C2042,'Policy Characteristics'!$C:$C,0)))</f>
        <v>1</v>
      </c>
      <c r="O2042" s="363" t="str">
        <f>IF(ISBLANK(INDEX('Policy Characteristics'!I:I,MATCH($C2042,'Policy Characteristics'!$C:$C,0))),"",INDEX('Policy Characteristics'!I:I,MATCH($C2042,'Policy Characteristics'!$C:$C,0)))</f>
        <v>weight</v>
      </c>
      <c r="P2042" s="363"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63" t="str">
        <f>IF(ISBLANK(INDEX('Policy Characteristics'!K:K,MATCH($C2042,'Policy Characteristics'!$C:$C,0))),"",INDEX('Policy Characteristics'!K:K,MATCH($C2042,'Policy Characteristics'!$C:$C,0)))</f>
        <v>io-model.html</v>
      </c>
      <c r="R2042" s="363" t="str">
        <f>IF(ISBLANK(INDEX('Policy Characteristics'!L:L,MATCH($C2042,'Policy Characteristics'!$C:$C,0))),"",INDEX('Policy Characteristics'!L:L,MATCH($C2042,'Policy Characteristics'!$C:$C,0)))</f>
        <v/>
      </c>
    </row>
    <row r="2043" spans="1:18" ht="19.95" customHeight="1">
      <c r="A2043" s="363" t="str">
        <f>IF(ISBLANK(INDEX('Policy Characteristics'!A:A,MATCH($C2043,'Policy Characteristics'!$C:$C,0))),"",INDEX('Policy Characteristics'!A:A,MATCH($C2043,'Policy Characteristics'!$C:$C,0)))</f>
        <v>Government Revenue Accounting</v>
      </c>
      <c r="B2043" s="375" t="str">
        <f>IF(ISBLANK(INDEX('Policy Characteristics'!B:B,MATCH($C2043,'Policy Characteristics'!$C:$C,0))),"",INDEX('Policy Characteristics'!B:B,MATCH($C2043,'Policy Characteristics'!$C:$C,0)))</f>
        <v>Remaining Government Cash Flows</v>
      </c>
      <c r="C2043" t="s">
        <v>711</v>
      </c>
      <c r="D2043" t="s">
        <v>1084</v>
      </c>
      <c r="F2043" t="s">
        <v>1085</v>
      </c>
      <c r="H2043" s="18">
        <v>585</v>
      </c>
      <c r="I2043" s="387" t="s">
        <v>731</v>
      </c>
      <c r="J2043" s="377" t="str">
        <f>IF(ISBLANK(INDEX('Policy Characteristics'!D:D,MATCH($C2043,'Policy Characteristics'!$C:$C,0))),"",INDEX('Policy Characteristics'!D:D,MATCH($C2043,'Policy Characteristics'!$C:$C,0)))</f>
        <v/>
      </c>
      <c r="K2043" s="363" t="str">
        <f>IF(ISBLANK(INDEX('Policy Characteristics'!E:E,MATCH($C2043,'Policy Characteristics'!$C:$C,0))),"",INDEX('Policy Characteristics'!E:E,MATCH($C2043,'Policy Characteristics'!$C:$C,0)))</f>
        <v>GRA remaining cash flow changes</v>
      </c>
      <c r="L2043" s="363">
        <f>IF(ISBLANK(INDEX('Policy Characteristics'!F:F,MATCH($C2043,'Policy Characteristics'!$C:$C,0))),"",INDEX('Policy Characteristics'!F:F,MATCH($C2043,'Policy Characteristics'!$C:$C,0)))</f>
        <v>0</v>
      </c>
      <c r="M2043" s="363">
        <f>IF(ISBLANK(INDEX('Policy Characteristics'!G:G,MATCH($C2043,'Policy Characteristics'!$C:$C,0))),"",INDEX('Policy Characteristics'!G:G,MATCH($C2043,'Policy Characteristics'!$C:$C,0)))</f>
        <v>10</v>
      </c>
      <c r="N2043" s="363">
        <f>IF(ISBLANK(INDEX('Policy Characteristics'!H:H,MATCH($C2043,'Policy Characteristics'!$C:$C,0))),"",INDEX('Policy Characteristics'!H:H,MATCH($C2043,'Policy Characteristics'!$C:$C,0)))</f>
        <v>1</v>
      </c>
      <c r="O2043" s="363" t="str">
        <f>IF(ISBLANK(INDEX('Policy Characteristics'!I:I,MATCH($C2043,'Policy Characteristics'!$C:$C,0))),"",INDEX('Policy Characteristics'!I:I,MATCH($C2043,'Policy Characteristics'!$C:$C,0)))</f>
        <v>weight</v>
      </c>
      <c r="P2043" s="363"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63" t="str">
        <f>IF(ISBLANK(INDEX('Policy Characteristics'!K:K,MATCH($C2043,'Policy Characteristics'!$C:$C,0))),"",INDEX('Policy Characteristics'!K:K,MATCH($C2043,'Policy Characteristics'!$C:$C,0)))</f>
        <v>io-model.html</v>
      </c>
      <c r="R2043" s="363" t="str">
        <f>IF(ISBLANK(INDEX('Policy Characteristics'!L:L,MATCH($C2043,'Policy Characteristics'!$C:$C,0))),"",INDEX('Policy Characteristics'!L:L,MATCH($C2043,'Policy Characteristics'!$C:$C,0)))</f>
        <v/>
      </c>
    </row>
    <row r="2044" spans="1:18" ht="19.95" customHeight="1">
      <c r="A2044" s="363" t="str">
        <f>IF(ISBLANK(INDEX('Policy Characteristics'!A:A,MATCH($C2044,'Policy Characteristics'!$C:$C,0))),"",INDEX('Policy Characteristics'!A:A,MATCH($C2044,'Policy Characteristics'!$C:$C,0)))</f>
        <v>Government Revenue Accounting</v>
      </c>
      <c r="B2044" s="375" t="str">
        <f>IF(ISBLANK(INDEX('Policy Characteristics'!B:B,MATCH($C2044,'Policy Characteristics'!$C:$C,0))),"",INDEX('Policy Characteristics'!B:B,MATCH($C2044,'Policy Characteristics'!$C:$C,0)))</f>
        <v>Remaining Government Cash Flows</v>
      </c>
      <c r="C2044" s="363" t="str">
        <f t="shared" ref="C2044" si="99">C$2043</f>
        <v>GRA for Remaining Government Cash Flow Changes</v>
      </c>
      <c r="D2044" t="s">
        <v>1086</v>
      </c>
      <c r="F2044" t="s">
        <v>1087</v>
      </c>
      <c r="H2044" s="18">
        <v>586</v>
      </c>
      <c r="I2044" s="375" t="str">
        <f t="shared" ref="I2044:I2047" si="100">I$2043</f>
        <v>Yes</v>
      </c>
      <c r="J2044" s="377" t="str">
        <f>IF(ISBLANK(INDEX('Policy Characteristics'!D:D,MATCH($C2044,'Policy Characteristics'!$C:$C,0))),"",INDEX('Policy Characteristics'!D:D,MATCH($C2044,'Policy Characteristics'!$C:$C,0)))</f>
        <v/>
      </c>
      <c r="K2044" s="363" t="str">
        <f>IF(ISBLANK(INDEX('Policy Characteristics'!E:E,MATCH($C2044,'Policy Characteristics'!$C:$C,0))),"",INDEX('Policy Characteristics'!E:E,MATCH($C2044,'Policy Characteristics'!$C:$C,0)))</f>
        <v>GRA remaining cash flow changes</v>
      </c>
      <c r="L2044" s="363">
        <f>IF(ISBLANK(INDEX('Policy Characteristics'!F:F,MATCH($C2044,'Policy Characteristics'!$C:$C,0))),"",INDEX('Policy Characteristics'!F:F,MATCH($C2044,'Policy Characteristics'!$C:$C,0)))</f>
        <v>0</v>
      </c>
      <c r="M2044" s="363">
        <f>IF(ISBLANK(INDEX('Policy Characteristics'!G:G,MATCH($C2044,'Policy Characteristics'!$C:$C,0))),"",INDEX('Policy Characteristics'!G:G,MATCH($C2044,'Policy Characteristics'!$C:$C,0)))</f>
        <v>10</v>
      </c>
      <c r="N2044" s="363">
        <f>IF(ISBLANK(INDEX('Policy Characteristics'!H:H,MATCH($C2044,'Policy Characteristics'!$C:$C,0))),"",INDEX('Policy Characteristics'!H:H,MATCH($C2044,'Policy Characteristics'!$C:$C,0)))</f>
        <v>1</v>
      </c>
      <c r="O2044" s="363" t="str">
        <f>IF(ISBLANK(INDEX('Policy Characteristics'!I:I,MATCH($C2044,'Policy Characteristics'!$C:$C,0))),"",INDEX('Policy Characteristics'!I:I,MATCH($C2044,'Policy Characteristics'!$C:$C,0)))</f>
        <v>weight</v>
      </c>
      <c r="P2044" s="363"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63" t="str">
        <f>IF(ISBLANK(INDEX('Policy Characteristics'!K:K,MATCH($C2044,'Policy Characteristics'!$C:$C,0))),"",INDEX('Policy Characteristics'!K:K,MATCH($C2044,'Policy Characteristics'!$C:$C,0)))</f>
        <v>io-model.html</v>
      </c>
      <c r="R2044" s="363" t="str">
        <f>IF(ISBLANK(INDEX('Policy Characteristics'!L:L,MATCH($C2044,'Policy Characteristics'!$C:$C,0))),"",INDEX('Policy Characteristics'!L:L,MATCH($C2044,'Policy Characteristics'!$C:$C,0)))</f>
        <v/>
      </c>
    </row>
    <row r="2045" spans="1:18" ht="19.95" customHeight="1">
      <c r="A2045" s="363" t="str">
        <f>IF(ISBLANK(INDEX('Policy Characteristics'!A:A,MATCH($C2045,'Policy Characteristics'!$C:$C,0))),"",INDEX('Policy Characteristics'!A:A,MATCH($C2045,'Policy Characteristics'!$C:$C,0)))</f>
        <v>Government Revenue Accounting</v>
      </c>
      <c r="B2045" s="375" t="str">
        <f>IF(ISBLANK(INDEX('Policy Characteristics'!B:B,MATCH($C2045,'Policy Characteristics'!$C:$C,0))),"",INDEX('Policy Characteristics'!B:B,MATCH($C2045,'Policy Characteristics'!$C:$C,0)))</f>
        <v>Remaining Government Cash Flows</v>
      </c>
      <c r="C2045" s="363" t="str">
        <f t="shared" ref="C2045:C2047" si="101">C$2043</f>
        <v>GRA for Remaining Government Cash Flow Changes</v>
      </c>
      <c r="D2045" t="s">
        <v>1088</v>
      </c>
      <c r="F2045" t="s">
        <v>1089</v>
      </c>
      <c r="H2045" s="18">
        <v>587</v>
      </c>
      <c r="I2045" s="375" t="str">
        <f t="shared" si="100"/>
        <v>Yes</v>
      </c>
      <c r="J2045" s="377" t="str">
        <f>IF(ISBLANK(INDEX('Policy Characteristics'!D:D,MATCH($C2045,'Policy Characteristics'!$C:$C,0))),"",INDEX('Policy Characteristics'!D:D,MATCH($C2045,'Policy Characteristics'!$C:$C,0)))</f>
        <v/>
      </c>
      <c r="K2045" s="363" t="str">
        <f>IF(ISBLANK(INDEX('Policy Characteristics'!E:E,MATCH($C2045,'Policy Characteristics'!$C:$C,0))),"",INDEX('Policy Characteristics'!E:E,MATCH($C2045,'Policy Characteristics'!$C:$C,0)))</f>
        <v>GRA remaining cash flow changes</v>
      </c>
      <c r="L2045" s="363">
        <f>IF(ISBLANK(INDEX('Policy Characteristics'!F:F,MATCH($C2045,'Policy Characteristics'!$C:$C,0))),"",INDEX('Policy Characteristics'!F:F,MATCH($C2045,'Policy Characteristics'!$C:$C,0)))</f>
        <v>0</v>
      </c>
      <c r="M2045" s="363">
        <f>IF(ISBLANK(INDEX('Policy Characteristics'!G:G,MATCH($C2045,'Policy Characteristics'!$C:$C,0))),"",INDEX('Policy Characteristics'!G:G,MATCH($C2045,'Policy Characteristics'!$C:$C,0)))</f>
        <v>10</v>
      </c>
      <c r="N2045" s="363">
        <f>IF(ISBLANK(INDEX('Policy Characteristics'!H:H,MATCH($C2045,'Policy Characteristics'!$C:$C,0))),"",INDEX('Policy Characteristics'!H:H,MATCH($C2045,'Policy Characteristics'!$C:$C,0)))</f>
        <v>1</v>
      </c>
      <c r="O2045" s="363" t="str">
        <f>IF(ISBLANK(INDEX('Policy Characteristics'!I:I,MATCH($C2045,'Policy Characteristics'!$C:$C,0))),"",INDEX('Policy Characteristics'!I:I,MATCH($C2045,'Policy Characteristics'!$C:$C,0)))</f>
        <v>weight</v>
      </c>
      <c r="P2045" s="363"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63" t="str">
        <f>IF(ISBLANK(INDEX('Policy Characteristics'!K:K,MATCH($C2045,'Policy Characteristics'!$C:$C,0))),"",INDEX('Policy Characteristics'!K:K,MATCH($C2045,'Policy Characteristics'!$C:$C,0)))</f>
        <v>io-model.html</v>
      </c>
      <c r="R2045" s="363" t="str">
        <f>IF(ISBLANK(INDEX('Policy Characteristics'!L:L,MATCH($C2045,'Policy Characteristics'!$C:$C,0))),"",INDEX('Policy Characteristics'!L:L,MATCH($C2045,'Policy Characteristics'!$C:$C,0)))</f>
        <v/>
      </c>
    </row>
    <row r="2046" spans="1:18" ht="19.95" customHeight="1">
      <c r="A2046" s="363" t="str">
        <f>IF(ISBLANK(INDEX('Policy Characteristics'!A:A,MATCH($C2046,'Policy Characteristics'!$C:$C,0))),"",INDEX('Policy Characteristics'!A:A,MATCH($C2046,'Policy Characteristics'!$C:$C,0)))</f>
        <v>Government Revenue Accounting</v>
      </c>
      <c r="B2046" s="375" t="str">
        <f>IF(ISBLANK(INDEX('Policy Characteristics'!B:B,MATCH($C2046,'Policy Characteristics'!$C:$C,0))),"",INDEX('Policy Characteristics'!B:B,MATCH($C2046,'Policy Characteristics'!$C:$C,0)))</f>
        <v>Remaining Government Cash Flows</v>
      </c>
      <c r="C2046" s="363" t="str">
        <f t="shared" si="101"/>
        <v>GRA for Remaining Government Cash Flow Changes</v>
      </c>
      <c r="D2046" t="s">
        <v>1090</v>
      </c>
      <c r="F2046" t="s">
        <v>1091</v>
      </c>
      <c r="H2046" s="18">
        <v>588</v>
      </c>
      <c r="I2046" s="375" t="str">
        <f t="shared" si="100"/>
        <v>Yes</v>
      </c>
      <c r="J2046" s="377" t="str">
        <f>IF(ISBLANK(INDEX('Policy Characteristics'!D:D,MATCH($C2046,'Policy Characteristics'!$C:$C,0))),"",INDEX('Policy Characteristics'!D:D,MATCH($C2046,'Policy Characteristics'!$C:$C,0)))</f>
        <v/>
      </c>
      <c r="K2046" s="363" t="str">
        <f>IF(ISBLANK(INDEX('Policy Characteristics'!E:E,MATCH($C2046,'Policy Characteristics'!$C:$C,0))),"",INDEX('Policy Characteristics'!E:E,MATCH($C2046,'Policy Characteristics'!$C:$C,0)))</f>
        <v>GRA remaining cash flow changes</v>
      </c>
      <c r="L2046" s="363">
        <f>IF(ISBLANK(INDEX('Policy Characteristics'!F:F,MATCH($C2046,'Policy Characteristics'!$C:$C,0))),"",INDEX('Policy Characteristics'!F:F,MATCH($C2046,'Policy Characteristics'!$C:$C,0)))</f>
        <v>0</v>
      </c>
      <c r="M2046" s="363">
        <f>IF(ISBLANK(INDEX('Policy Characteristics'!G:G,MATCH($C2046,'Policy Characteristics'!$C:$C,0))),"",INDEX('Policy Characteristics'!G:G,MATCH($C2046,'Policy Characteristics'!$C:$C,0)))</f>
        <v>10</v>
      </c>
      <c r="N2046" s="363">
        <f>IF(ISBLANK(INDEX('Policy Characteristics'!H:H,MATCH($C2046,'Policy Characteristics'!$C:$C,0))),"",INDEX('Policy Characteristics'!H:H,MATCH($C2046,'Policy Characteristics'!$C:$C,0)))</f>
        <v>1</v>
      </c>
      <c r="O2046" s="363" t="str">
        <f>IF(ISBLANK(INDEX('Policy Characteristics'!I:I,MATCH($C2046,'Policy Characteristics'!$C:$C,0))),"",INDEX('Policy Characteristics'!I:I,MATCH($C2046,'Policy Characteristics'!$C:$C,0)))</f>
        <v>weight</v>
      </c>
      <c r="P2046" s="363"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63" t="str">
        <f>IF(ISBLANK(INDEX('Policy Characteristics'!K:K,MATCH($C2046,'Policy Characteristics'!$C:$C,0))),"",INDEX('Policy Characteristics'!K:K,MATCH($C2046,'Policy Characteristics'!$C:$C,0)))</f>
        <v>io-model.html</v>
      </c>
      <c r="R2046" s="363" t="str">
        <f>IF(ISBLANK(INDEX('Policy Characteristics'!L:L,MATCH($C2046,'Policy Characteristics'!$C:$C,0))),"",INDEX('Policy Characteristics'!L:L,MATCH($C2046,'Policy Characteristics'!$C:$C,0)))</f>
        <v/>
      </c>
    </row>
    <row r="2047" spans="1:18" ht="19.95" customHeight="1">
      <c r="A2047" s="363" t="str">
        <f>IF(ISBLANK(INDEX('Policy Characteristics'!A:A,MATCH($C2047,'Policy Characteristics'!$C:$C,0))),"",INDEX('Policy Characteristics'!A:A,MATCH($C2047,'Policy Characteristics'!$C:$C,0)))</f>
        <v>Government Revenue Accounting</v>
      </c>
      <c r="B2047" s="375" t="str">
        <f>IF(ISBLANK(INDEX('Policy Characteristics'!B:B,MATCH($C2047,'Policy Characteristics'!$C:$C,0))),"",INDEX('Policy Characteristics'!B:B,MATCH($C2047,'Policy Characteristics'!$C:$C,0)))</f>
        <v>Remaining Government Cash Flows</v>
      </c>
      <c r="C2047" s="363" t="str">
        <f t="shared" si="101"/>
        <v>GRA for Remaining Government Cash Flow Changes</v>
      </c>
      <c r="D2047" t="s">
        <v>1092</v>
      </c>
      <c r="F2047" t="s">
        <v>1093</v>
      </c>
      <c r="H2047" s="18">
        <v>589</v>
      </c>
      <c r="I2047" s="375" t="str">
        <f t="shared" si="100"/>
        <v>Yes</v>
      </c>
      <c r="J2047" s="377" t="str">
        <f>IF(ISBLANK(INDEX('Policy Characteristics'!D:D,MATCH($C2047,'Policy Characteristics'!$C:$C,0))),"",INDEX('Policy Characteristics'!D:D,MATCH($C2047,'Policy Characteristics'!$C:$C,0)))</f>
        <v/>
      </c>
      <c r="K2047" s="363" t="str">
        <f>IF(ISBLANK(INDEX('Policy Characteristics'!E:E,MATCH($C2047,'Policy Characteristics'!$C:$C,0))),"",INDEX('Policy Characteristics'!E:E,MATCH($C2047,'Policy Characteristics'!$C:$C,0)))</f>
        <v>GRA remaining cash flow changes</v>
      </c>
      <c r="L2047" s="363">
        <f>IF(ISBLANK(INDEX('Policy Characteristics'!F:F,MATCH($C2047,'Policy Characteristics'!$C:$C,0))),"",INDEX('Policy Characteristics'!F:F,MATCH($C2047,'Policy Characteristics'!$C:$C,0)))</f>
        <v>0</v>
      </c>
      <c r="M2047" s="363">
        <f>IF(ISBLANK(INDEX('Policy Characteristics'!G:G,MATCH($C2047,'Policy Characteristics'!$C:$C,0))),"",INDEX('Policy Characteristics'!G:G,MATCH($C2047,'Policy Characteristics'!$C:$C,0)))</f>
        <v>10</v>
      </c>
      <c r="N2047" s="363">
        <f>IF(ISBLANK(INDEX('Policy Characteristics'!H:H,MATCH($C2047,'Policy Characteristics'!$C:$C,0))),"",INDEX('Policy Characteristics'!H:H,MATCH($C2047,'Policy Characteristics'!$C:$C,0)))</f>
        <v>1</v>
      </c>
      <c r="O2047" s="363" t="str">
        <f>IF(ISBLANK(INDEX('Policy Characteristics'!I:I,MATCH($C2047,'Policy Characteristics'!$C:$C,0))),"",INDEX('Policy Characteristics'!I:I,MATCH($C2047,'Policy Characteristics'!$C:$C,0)))</f>
        <v>weight</v>
      </c>
      <c r="P2047" s="363"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63" t="str">
        <f>IF(ISBLANK(INDEX('Policy Characteristics'!K:K,MATCH($C2047,'Policy Characteristics'!$C:$C,0))),"",INDEX('Policy Characteristics'!K:K,MATCH($C2047,'Policy Characteristics'!$C:$C,0)))</f>
        <v>io-model.html</v>
      </c>
      <c r="R2047" s="363" t="str">
        <f>IF(ISBLANK(INDEX('Policy Characteristics'!L:L,MATCH($C2047,'Policy Characteristics'!$C:$C,0))),"",INDEX('Policy Characteristics'!L:L,MATCH($C2047,'Policy Characteristics'!$C:$C,0)))</f>
        <v/>
      </c>
    </row>
    <row r="2048" spans="1:18" ht="19.95" customHeight="1">
      <c r="A2048" s="363" t="str">
        <f>IF(ISBLANK(INDEX('Policy Characteristics'!A:A,MATCH($C2048,'Policy Characteristics'!$C:$C,0))),"",INDEX('Policy Characteristics'!A:A,MATCH($C2048,'Policy Characteristics'!$C:$C,0)))</f>
        <v>Control Settings</v>
      </c>
      <c r="B2048" s="375" t="str">
        <f>IF(ISBLANK(INDEX('Policy Characteristics'!B:B,MATCH($C2048,'Policy Characteristics'!$C:$C,0))),"",INDEX('Policy Characteristics'!B:B,MATCH($C2048,'Policy Characteristics'!$C:$C,0)))</f>
        <v>COVID-19 Recession</v>
      </c>
      <c r="C2048" t="s">
        <v>715</v>
      </c>
      <c r="H2048" s="18">
        <v>543</v>
      </c>
      <c r="I2048" s="387" t="s">
        <v>741</v>
      </c>
      <c r="J2048" s="377" t="str">
        <f>IF(ISBLANK(INDEX('Policy Characteristics'!D:D,MATCH($C2048,'Policy Characteristics'!$C:$C,0))),"",INDEX('Policy Characteristics'!D:D,MATCH($C2048,'Policy Characteristics'!$C:$C,0)))</f>
        <v/>
      </c>
      <c r="K2048" s="363"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63" t="str">
        <f>IF(ISBLANK(INDEX('Policy Characteristics'!I:I,MATCH($C2048,'Policy Characteristics'!$C:$C,0))),"",INDEX('Policy Characteristics'!I:I,MATCH($C2048,'Policy Characteristics'!$C:$C,0)))</f>
        <v>on/off</v>
      </c>
      <c r="P2048" s="363"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63" t="str">
        <f>IF(ISBLANK(INDEX('Policy Characteristics'!K:K,MATCH($C2048,'Policy Characteristics'!$C:$C,0))),"",INDEX('Policy Characteristics'!K:K,MATCH($C2048,'Policy Characteristics'!$C:$C,0)))</f>
        <v/>
      </c>
      <c r="R2048" s="363" t="str">
        <f>IF(ISBLANK(INDEX('Policy Characteristics'!L:L,MATCH($C2048,'Policy Characteristics'!$C:$C,0))),"",INDEX('Policy Characteristics'!L:L,MATCH($C2048,'Policy Characteristics'!$C:$C,0)))</f>
        <v/>
      </c>
    </row>
    <row r="2049" spans="1:18" ht="19.95" customHeight="1">
      <c r="A2049" s="363" t="str">
        <f>IF(ISBLANK(INDEX('Policy Characteristics'!A:A,MATCH($C2049,'Policy Characteristics'!$C:$C,0))),"",INDEX('Policy Characteristics'!A:A,MATCH($C2049,'Policy Characteristics'!$C:$C,0)))</f>
        <v>Control Settings</v>
      </c>
      <c r="B2049" s="375" t="str">
        <f>IF(ISBLANK(INDEX('Policy Characteristics'!B:B,MATCH($C2049,'Policy Characteristics'!$C:$C,0))),"",INDEX('Policy Characteristics'!B:B,MATCH($C2049,'Policy Characteristics'!$C:$C,0)))</f>
        <v>Use 20-Year GWP Values</v>
      </c>
      <c r="C2049" t="s">
        <v>719</v>
      </c>
      <c r="H2049" s="18">
        <v>1601</v>
      </c>
      <c r="I2049" s="387" t="s">
        <v>741</v>
      </c>
      <c r="J2049" s="377" t="str">
        <f>IF(ISBLANK(INDEX('Policy Characteristics'!D:D,MATCH($C2049,'Policy Characteristics'!$C:$C,0))),"",INDEX('Policy Characteristics'!D:D,MATCH($C2049,'Policy Characteristics'!$C:$C,0)))</f>
        <v/>
      </c>
      <c r="K2049" s="363"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63" t="str">
        <f>IF(ISBLANK(INDEX('Policy Characteristics'!I:I,MATCH($C2049,'Policy Characteristics'!$C:$C,0))),"",INDEX('Policy Characteristics'!I:I,MATCH($C2049,'Policy Characteristics'!$C:$C,0)))</f>
        <v>on/off</v>
      </c>
      <c r="P2049" s="363"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63" t="str">
        <f>IF(ISBLANK(INDEX('Policy Characteristics'!K:K,MATCH($C2049,'Policy Characteristics'!$C:$C,0))),"",INDEX('Policy Characteristics'!K:K,MATCH($C2049,'Policy Characteristics'!$C:$C,0)))</f>
        <v/>
      </c>
      <c r="R2049" s="363"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21" t="s">
        <v>1094</v>
      </c>
      <c r="B1" s="421"/>
    </row>
    <row r="2" spans="1:2">
      <c r="A2" s="183" t="s">
        <v>1095</v>
      </c>
      <c r="B2" s="183" t="s">
        <v>1096</v>
      </c>
    </row>
    <row r="3" spans="1:2">
      <c r="A3" s="184" t="s">
        <v>1097</v>
      </c>
      <c r="B3" t="str">
        <f>A3</f>
        <v>million metric tons / year</v>
      </c>
    </row>
    <row r="4" spans="1:2">
      <c r="A4" s="184" t="s">
        <v>1098</v>
      </c>
      <c r="B4" t="str">
        <f>A4</f>
        <v>million metric tons</v>
      </c>
    </row>
    <row r="5" spans="1:2">
      <c r="A5" s="184" t="s">
        <v>1099</v>
      </c>
      <c r="B5" t="str">
        <f>A5</f>
        <v>g CO2e / 2024 dollar</v>
      </c>
    </row>
    <row r="6" spans="1:2">
      <c r="A6" s="185" t="s">
        <v>1100</v>
      </c>
      <c r="B6" t="str">
        <f t="shared" ref="B6:B46" si="0">A6</f>
        <v>thousand metric tons / year</v>
      </c>
    </row>
    <row r="7" spans="1:2">
      <c r="A7" s="185" t="s">
        <v>1101</v>
      </c>
      <c r="B7" t="str">
        <f>A7</f>
        <v>g CO2 / 2024 dollar</v>
      </c>
    </row>
    <row r="8" spans="1:2" ht="28.8">
      <c r="A8" s="185" t="s">
        <v>1102</v>
      </c>
      <c r="B8" t="str">
        <f t="shared" si="0"/>
        <v>2024 dollars / metric ton CO2e abated, Annual average abatement (million metric tons CO2e)</v>
      </c>
    </row>
    <row r="9" spans="1:2">
      <c r="A9" s="185" t="s">
        <v>1103</v>
      </c>
      <c r="B9" t="str">
        <f t="shared" si="0"/>
        <v>billion 2024 dollars / year</v>
      </c>
    </row>
    <row r="10" spans="1:2">
      <c r="A10" s="185" t="s">
        <v>1104</v>
      </c>
      <c r="B10" t="str">
        <f t="shared" si="0"/>
        <v>billion 2024 dollars</v>
      </c>
    </row>
    <row r="11" spans="1:2">
      <c r="A11" s="185" t="s">
        <v>1105</v>
      </c>
      <c r="B11" t="str">
        <f t="shared" si="0"/>
        <v>jobs</v>
      </c>
    </row>
    <row r="12" spans="1:2">
      <c r="A12" s="185" t="s">
        <v>1106</v>
      </c>
      <c r="B12" t="str">
        <f t="shared" si="0"/>
        <v>incidents / year</v>
      </c>
    </row>
    <row r="13" spans="1:2">
      <c r="A13" s="185" t="s">
        <v>71</v>
      </c>
      <c r="B13" t="str">
        <f t="shared" si="0"/>
        <v>% change</v>
      </c>
    </row>
    <row r="14" spans="1:2">
      <c r="A14" s="185" t="s">
        <v>1107</v>
      </c>
      <c r="B14" t="str">
        <f t="shared" si="0"/>
        <v>2024 dollars / employee-year</v>
      </c>
    </row>
    <row r="15" spans="1:2">
      <c r="A15" s="185" t="s">
        <v>1108</v>
      </c>
      <c r="B15" t="str">
        <f t="shared" si="0"/>
        <v>lives / year</v>
      </c>
    </row>
    <row r="16" spans="1:2">
      <c r="A16" s="185" t="s">
        <v>1109</v>
      </c>
      <c r="B16" t="str">
        <f t="shared" si="0"/>
        <v>terawatt-hours (TWh) / year</v>
      </c>
    </row>
    <row r="17" spans="1:2">
      <c r="A17" s="185" t="s">
        <v>1110</v>
      </c>
      <c r="B17" t="str">
        <f t="shared" si="0"/>
        <v>terawatt-hours (TWh)</v>
      </c>
    </row>
    <row r="18" spans="1:2">
      <c r="A18" s="185" t="s">
        <v>1111</v>
      </c>
      <c r="B18" t="str">
        <f t="shared" si="0"/>
        <v>%</v>
      </c>
    </row>
    <row r="19" spans="1:2">
      <c r="A19" s="185" t="s">
        <v>1112</v>
      </c>
      <c r="B19" t="str">
        <f t="shared" si="0"/>
        <v>metric tons CO2e / megawatt-hour (MWh)</v>
      </c>
    </row>
    <row r="20" spans="1:2">
      <c r="A20" s="185" t="s">
        <v>1113</v>
      </c>
      <c r="B20" t="str">
        <f t="shared" si="0"/>
        <v>kilowatt-hour / 2024 dollar</v>
      </c>
    </row>
    <row r="21" spans="1:2">
      <c r="A21" s="185" t="s">
        <v>1114</v>
      </c>
      <c r="B21" t="str">
        <f t="shared" si="0"/>
        <v>gigawatts (GW) / year</v>
      </c>
    </row>
    <row r="22" spans="1:2">
      <c r="A22" s="185" t="s">
        <v>1115</v>
      </c>
      <c r="B22" t="str">
        <f t="shared" si="0"/>
        <v>2024 dollars / megawatt-hour (MWh)</v>
      </c>
    </row>
    <row r="23" spans="1:2">
      <c r="A23" s="185" t="s">
        <v>1116</v>
      </c>
      <c r="B23" t="str">
        <f t="shared" si="0"/>
        <v>cubic km / yr</v>
      </c>
    </row>
    <row r="24" spans="1:2">
      <c r="A24" s="185" t="s">
        <v>1117</v>
      </c>
      <c r="B24" t="str">
        <f t="shared" si="0"/>
        <v>trillion passenger-miles / year</v>
      </c>
    </row>
    <row r="25" spans="1:2">
      <c r="A25" s="185" t="s">
        <v>1118</v>
      </c>
      <c r="B25" t="str">
        <f t="shared" si="0"/>
        <v>trillion freight ton-miles / year</v>
      </c>
    </row>
    <row r="26" spans="1:2">
      <c r="A26" s="185" t="s">
        <v>1119</v>
      </c>
      <c r="B26" t="str">
        <f t="shared" si="0"/>
        <v>million vehicles / year</v>
      </c>
    </row>
    <row r="27" spans="1:2">
      <c r="A27" s="185" t="s">
        <v>1120</v>
      </c>
      <c r="B27" t="str">
        <f t="shared" si="0"/>
        <v>thousand vehicles / year</v>
      </c>
    </row>
    <row r="28" spans="1:2">
      <c r="A28" s="185" t="s">
        <v>1121</v>
      </c>
      <c r="B28" t="str">
        <f t="shared" si="0"/>
        <v>million vehicles</v>
      </c>
    </row>
    <row r="29" spans="1:2">
      <c r="A29" s="185" t="s">
        <v>1122</v>
      </c>
      <c r="B29" t="str">
        <f t="shared" si="0"/>
        <v>thousand vehicles</v>
      </c>
    </row>
    <row r="30" spans="1:2">
      <c r="A30" s="185" t="s">
        <v>1123</v>
      </c>
      <c r="B30" t="str">
        <f t="shared" si="0"/>
        <v>quads / year</v>
      </c>
    </row>
    <row r="31" spans="1:2">
      <c r="A31" s="185" t="s">
        <v>1124</v>
      </c>
      <c r="B31" t="str">
        <f>A31</f>
        <v>thousand BTU / 2024 dollar</v>
      </c>
    </row>
    <row r="32" spans="1:2">
      <c r="A32" s="185" t="s">
        <v>1125</v>
      </c>
      <c r="B32" t="str">
        <f t="shared" si="0"/>
        <v>millions of short tons / year</v>
      </c>
    </row>
    <row r="33" spans="1:2">
      <c r="A33" s="185" t="s">
        <v>1126</v>
      </c>
      <c r="B33" t="str">
        <f t="shared" si="0"/>
        <v>trillion cubic feet / year</v>
      </c>
    </row>
    <row r="34" spans="1:2">
      <c r="A34" s="185" t="s">
        <v>1127</v>
      </c>
      <c r="B34" t="str">
        <f t="shared" si="0"/>
        <v>million barrels of oil / year</v>
      </c>
    </row>
    <row r="35" spans="1:2">
      <c r="A35" s="185" t="s">
        <v>1128</v>
      </c>
      <c r="B35" t="str">
        <f t="shared" si="0"/>
        <v>million gallons / year</v>
      </c>
    </row>
    <row r="36" spans="1:2">
      <c r="A36" s="185" t="s">
        <v>1129</v>
      </c>
      <c r="B36" t="str">
        <f t="shared" si="0"/>
        <v>trillion BTU / year</v>
      </c>
    </row>
    <row r="37" spans="1:2">
      <c r="A37" s="185" t="s">
        <v>1130</v>
      </c>
      <c r="B37" t="str">
        <f t="shared" si="0"/>
        <v>2024 dollars / short ton</v>
      </c>
    </row>
    <row r="38" spans="1:2">
      <c r="A38" s="185" t="s">
        <v>1131</v>
      </c>
      <c r="B38" t="str">
        <f t="shared" si="0"/>
        <v>2024 dollars / thousand cubic feet</v>
      </c>
    </row>
    <row r="39" spans="1:2">
      <c r="A39" s="185" t="s">
        <v>1132</v>
      </c>
      <c r="B39" t="str">
        <f t="shared" si="0"/>
        <v>2024 dollars / gallon</v>
      </c>
    </row>
    <row r="40" spans="1:2">
      <c r="A40" s="185" t="s">
        <v>1133</v>
      </c>
      <c r="B40" t="str">
        <f t="shared" si="0"/>
        <v>2024 dollars / barrel of oil</v>
      </c>
    </row>
    <row r="41" spans="1:2">
      <c r="A41" s="185" t="s">
        <v>1134</v>
      </c>
      <c r="B41" t="str">
        <f t="shared" si="0"/>
        <v>2024 dollars / kg</v>
      </c>
    </row>
    <row r="42" spans="1:2">
      <c r="A42" s="185" t="s">
        <v>1135</v>
      </c>
      <c r="B42" t="str">
        <f t="shared" si="0"/>
        <v>2024 dollars / kilowatt-hour (kWh)</v>
      </c>
    </row>
    <row r="43" spans="1:2">
      <c r="A43" s="185" t="s">
        <v>1115</v>
      </c>
      <c r="B43" t="str">
        <f t="shared" ref="B43" si="1">A43</f>
        <v>2024 dollars / megawatt-hour (MWh)</v>
      </c>
    </row>
    <row r="44" spans="1:2">
      <c r="A44" s="185" t="s">
        <v>1136</v>
      </c>
      <c r="B44" t="str">
        <f t="shared" si="0"/>
        <v>cost of eqpt. to capture 1 metric ton CO2e/yr (2020 dollars)</v>
      </c>
    </row>
    <row r="45" spans="1:2">
      <c r="A45" s="185" t="s">
        <v>1137</v>
      </c>
      <c r="B45" t="str">
        <f t="shared" si="0"/>
        <v>million 2024 dollars / megawatt (MW)</v>
      </c>
    </row>
    <row r="46" spans="1:2">
      <c r="A46" s="185" t="s">
        <v>1138</v>
      </c>
      <c r="B46" t="str">
        <f t="shared" si="0"/>
        <v>cost of eqpt. to produce 1 kg H2/yr (2024 dollars)</v>
      </c>
    </row>
    <row r="48" spans="1:2">
      <c r="A48" s="421" t="s">
        <v>1139</v>
      </c>
      <c r="B48" s="421"/>
    </row>
    <row r="49" spans="1:2">
      <c r="A49" s="183" t="s">
        <v>1095</v>
      </c>
      <c r="B49" s="183" t="s">
        <v>1096</v>
      </c>
    </row>
    <row r="50" spans="1:2">
      <c r="A50" s="147" t="s">
        <v>1140</v>
      </c>
      <c r="B50" t="str">
        <f t="shared" ref="B50:B51" si="2">A50</f>
        <v>$/metric ton CO2e</v>
      </c>
    </row>
    <row r="51" spans="1:2">
      <c r="A51" s="147" t="s">
        <v>1141</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E51" sqref="E51"/>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2" t="s">
        <v>1142</v>
      </c>
      <c r="B1" s="153" t="s">
        <v>1143</v>
      </c>
      <c r="C1" s="186" t="s">
        <v>1144</v>
      </c>
      <c r="D1" s="153" t="s">
        <v>1145</v>
      </c>
      <c r="E1" s="153" t="s">
        <v>1146</v>
      </c>
      <c r="F1" s="153" t="s">
        <v>1147</v>
      </c>
      <c r="G1" s="153" t="s">
        <v>1148</v>
      </c>
      <c r="H1" s="153" t="s">
        <v>1149</v>
      </c>
      <c r="I1" s="154" t="s">
        <v>1150</v>
      </c>
      <c r="J1" s="42" t="s">
        <v>1151</v>
      </c>
    </row>
    <row r="2" spans="1:10">
      <c r="A2" s="2" t="s">
        <v>1152</v>
      </c>
      <c r="B2" s="1" t="s">
        <v>1153</v>
      </c>
      <c r="C2" s="41">
        <v>1</v>
      </c>
      <c r="D2" s="1" t="s">
        <v>1154</v>
      </c>
      <c r="E2" s="1" t="s">
        <v>1155</v>
      </c>
      <c r="F2" s="1" t="str">
        <f>UnitControlCenter!$B$3</f>
        <v>million metric tons / year</v>
      </c>
      <c r="G2" s="1" t="s">
        <v>1156</v>
      </c>
      <c r="J2" s="1" t="s">
        <v>1157</v>
      </c>
    </row>
    <row r="3" spans="1:10">
      <c r="A3" s="2" t="s">
        <v>1152</v>
      </c>
      <c r="B3" s="1" t="s">
        <v>1158</v>
      </c>
      <c r="C3" s="43">
        <v>1</v>
      </c>
      <c r="D3" s="2" t="s">
        <v>1154</v>
      </c>
      <c r="E3" s="2" t="s">
        <v>1155</v>
      </c>
      <c r="F3" s="1" t="str">
        <f>UnitControlCenter!$B$3</f>
        <v>million metric tons / year</v>
      </c>
      <c r="G3" s="1" t="s">
        <v>1159</v>
      </c>
    </row>
    <row r="4" spans="1:10" ht="28.8">
      <c r="A4" s="2" t="s">
        <v>1152</v>
      </c>
      <c r="B4" s="1" t="s">
        <v>1160</v>
      </c>
      <c r="C4" s="41">
        <v>1</v>
      </c>
      <c r="D4" s="1" t="s">
        <v>1154</v>
      </c>
      <c r="E4" s="1" t="s">
        <v>1155</v>
      </c>
      <c r="F4" s="1" t="str">
        <f>UnitControlCenter!B4</f>
        <v>million metric tons</v>
      </c>
      <c r="G4" s="1" t="s">
        <v>1161</v>
      </c>
      <c r="J4" s="1" t="s">
        <v>1162</v>
      </c>
    </row>
    <row r="5" spans="1:10" ht="28.8">
      <c r="A5" s="2" t="s">
        <v>1152</v>
      </c>
      <c r="B5" s="1" t="s">
        <v>1163</v>
      </c>
      <c r="C5" s="43">
        <v>1</v>
      </c>
      <c r="D5" s="2" t="s">
        <v>1154</v>
      </c>
      <c r="E5" s="2" t="s">
        <v>1155</v>
      </c>
      <c r="F5" s="1" t="str">
        <f>UnitControlCenter!B4</f>
        <v>million metric tons</v>
      </c>
      <c r="G5" s="1" t="s">
        <v>1164</v>
      </c>
    </row>
    <row r="6" spans="1:10" ht="72">
      <c r="A6" s="2" t="s">
        <v>1152</v>
      </c>
      <c r="B6" s="2" t="s">
        <v>1165</v>
      </c>
      <c r="C6" s="41">
        <v>1</v>
      </c>
      <c r="D6" s="1" t="s">
        <v>1166</v>
      </c>
      <c r="E6" s="1" t="s">
        <v>1167</v>
      </c>
      <c r="F6" s="1" t="str">
        <f>UnitControlCenter!$B$3</f>
        <v>million metric tons / year</v>
      </c>
      <c r="G6" s="1" t="s">
        <v>1168</v>
      </c>
      <c r="H6" s="1" t="s">
        <v>1169</v>
      </c>
      <c r="I6" s="1" t="s">
        <v>1170</v>
      </c>
    </row>
    <row r="7" spans="1:10" ht="28.8">
      <c r="A7" s="2" t="s">
        <v>1152</v>
      </c>
      <c r="B7" s="2" t="s">
        <v>1171</v>
      </c>
      <c r="C7" s="41">
        <v>1</v>
      </c>
      <c r="D7" s="1" t="s">
        <v>1166</v>
      </c>
      <c r="E7" s="1" t="s">
        <v>1167</v>
      </c>
      <c r="F7" s="1" t="str">
        <f>UnitControlCenter!$B$3</f>
        <v>million metric tons / year</v>
      </c>
      <c r="G7" s="1" t="s">
        <v>1172</v>
      </c>
      <c r="H7" s="1" t="s">
        <v>1173</v>
      </c>
      <c r="I7" s="1" t="s">
        <v>1174</v>
      </c>
    </row>
    <row r="8" spans="1:10" ht="28.8">
      <c r="A8" s="2" t="s">
        <v>1152</v>
      </c>
      <c r="B8" s="2" t="s">
        <v>1175</v>
      </c>
      <c r="C8" s="41">
        <v>1</v>
      </c>
      <c r="D8" s="1" t="s">
        <v>1166</v>
      </c>
      <c r="E8" s="1" t="s">
        <v>1167</v>
      </c>
      <c r="F8" s="1" t="str">
        <f>UnitControlCenter!$B$3</f>
        <v>million metric tons / year</v>
      </c>
      <c r="G8" s="1" t="s">
        <v>1176</v>
      </c>
      <c r="H8" s="1" t="s">
        <v>1177</v>
      </c>
      <c r="I8" s="1" t="s">
        <v>1178</v>
      </c>
    </row>
    <row r="9" spans="1:10">
      <c r="A9" s="2" t="s">
        <v>1152</v>
      </c>
      <c r="B9" s="2" t="s">
        <v>1179</v>
      </c>
      <c r="C9" s="41">
        <v>0</v>
      </c>
      <c r="D9" s="1" t="s">
        <v>1154</v>
      </c>
      <c r="E9" s="1" t="s">
        <v>1155</v>
      </c>
      <c r="F9" s="1" t="str">
        <f>UnitControlCenter!$B$5</f>
        <v>g CO2e / 2024 dollar</v>
      </c>
      <c r="G9" s="1" t="s">
        <v>1180</v>
      </c>
    </row>
    <row r="10" spans="1:10">
      <c r="A10" s="2" t="s">
        <v>1152</v>
      </c>
      <c r="B10" s="2" t="s">
        <v>1181</v>
      </c>
      <c r="C10" s="41">
        <v>1</v>
      </c>
      <c r="D10" s="1" t="s">
        <v>1154</v>
      </c>
      <c r="E10" s="1" t="s">
        <v>1155</v>
      </c>
      <c r="F10" s="1" t="str">
        <f>UnitControlCenter!$B$3</f>
        <v>million metric tons / year</v>
      </c>
      <c r="G10" s="1" t="s">
        <v>1182</v>
      </c>
    </row>
    <row r="11" spans="1:10">
      <c r="A11" s="2" t="s">
        <v>1152</v>
      </c>
      <c r="B11" s="2" t="s">
        <v>1183</v>
      </c>
      <c r="C11" s="41">
        <v>1</v>
      </c>
      <c r="D11" s="1" t="s">
        <v>1154</v>
      </c>
      <c r="E11" s="1" t="s">
        <v>1155</v>
      </c>
      <c r="F11" s="1" t="str">
        <f>UnitControlCenter!$B$3</f>
        <v>million metric tons / year</v>
      </c>
      <c r="G11" s="1" t="s">
        <v>1184</v>
      </c>
    </row>
    <row r="12" spans="1:10">
      <c r="A12" s="2" t="s">
        <v>1152</v>
      </c>
      <c r="B12" s="2" t="s">
        <v>1017</v>
      </c>
      <c r="C12" s="41">
        <v>1</v>
      </c>
      <c r="D12" s="1" t="s">
        <v>1154</v>
      </c>
      <c r="E12" s="1" t="s">
        <v>1155</v>
      </c>
      <c r="F12" s="1" t="str">
        <f>UnitControlCenter!$B$3</f>
        <v>million metric tons / year</v>
      </c>
      <c r="G12" s="1" t="s">
        <v>1185</v>
      </c>
    </row>
    <row r="13" spans="1:10">
      <c r="A13" s="2" t="s">
        <v>1152</v>
      </c>
      <c r="B13" s="2" t="s">
        <v>996</v>
      </c>
      <c r="C13" s="41">
        <v>1</v>
      </c>
      <c r="D13" s="1" t="s">
        <v>1154</v>
      </c>
      <c r="E13" s="1" t="s">
        <v>1155</v>
      </c>
      <c r="F13" s="1" t="str">
        <f>UnitControlCenter!$B$3</f>
        <v>million metric tons / year</v>
      </c>
      <c r="G13" s="1" t="s">
        <v>1186</v>
      </c>
    </row>
    <row r="14" spans="1:10">
      <c r="A14" s="2" t="s">
        <v>1152</v>
      </c>
      <c r="B14" s="2" t="s">
        <v>374</v>
      </c>
      <c r="C14" s="41">
        <v>1</v>
      </c>
      <c r="D14" s="1" t="s">
        <v>1154</v>
      </c>
      <c r="E14" s="1" t="s">
        <v>1155</v>
      </c>
      <c r="F14" s="1" t="str">
        <f>UnitControlCenter!$B$3</f>
        <v>million metric tons / year</v>
      </c>
      <c r="G14" s="1" t="s">
        <v>1187</v>
      </c>
    </row>
    <row r="15" spans="1:10">
      <c r="A15" s="2" t="s">
        <v>1152</v>
      </c>
      <c r="B15" s="2" t="s">
        <v>1019</v>
      </c>
      <c r="C15" s="41">
        <v>1</v>
      </c>
      <c r="D15" s="1" t="s">
        <v>1154</v>
      </c>
      <c r="E15" s="1" t="s">
        <v>1155</v>
      </c>
      <c r="F15" s="1" t="str">
        <f>UnitControlCenter!$B$3</f>
        <v>million metric tons / year</v>
      </c>
      <c r="G15" s="1" t="s">
        <v>1188</v>
      </c>
    </row>
    <row r="16" spans="1:10">
      <c r="A16" s="2" t="s">
        <v>1152</v>
      </c>
      <c r="B16" s="2" t="s">
        <v>58</v>
      </c>
      <c r="C16" s="41">
        <v>1</v>
      </c>
      <c r="D16" s="1" t="s">
        <v>1154</v>
      </c>
      <c r="E16" s="1" t="s">
        <v>1155</v>
      </c>
      <c r="F16" s="1" t="str">
        <f>UnitControlCenter!$B$3</f>
        <v>million metric tons / year</v>
      </c>
      <c r="G16" s="1" t="s">
        <v>1189</v>
      </c>
    </row>
    <row r="17" spans="1:10">
      <c r="A17" s="2" t="s">
        <v>1152</v>
      </c>
      <c r="B17" s="2" t="s">
        <v>1190</v>
      </c>
      <c r="C17" s="41">
        <v>1</v>
      </c>
      <c r="D17" s="1" t="s">
        <v>1154</v>
      </c>
      <c r="E17" s="1" t="s">
        <v>1155</v>
      </c>
      <c r="F17" s="1" t="str">
        <f>UnitControlCenter!$B$3</f>
        <v>million metric tons / year</v>
      </c>
      <c r="G17" s="1" t="s">
        <v>1191</v>
      </c>
    </row>
    <row r="18" spans="1:10" ht="346.2" thickBot="1">
      <c r="A18" s="180" t="s">
        <v>1152</v>
      </c>
      <c r="B18" s="180" t="s">
        <v>1192</v>
      </c>
      <c r="C18" s="187">
        <v>1</v>
      </c>
      <c r="D18" s="181" t="s">
        <v>1166</v>
      </c>
      <c r="E18" s="181" t="s">
        <v>1167</v>
      </c>
      <c r="F18" s="181" t="s">
        <v>1097</v>
      </c>
      <c r="G18" s="181" t="s">
        <v>1193</v>
      </c>
      <c r="H18" s="181" t="s">
        <v>1194</v>
      </c>
      <c r="I18" s="181" t="s">
        <v>1195</v>
      </c>
      <c r="J18" s="181"/>
    </row>
    <row r="19" spans="1:10" ht="100.8">
      <c r="A19" s="2" t="s">
        <v>1196</v>
      </c>
      <c r="B19" s="2" t="s">
        <v>1197</v>
      </c>
      <c r="C19" s="41">
        <v>1</v>
      </c>
      <c r="D19" s="1" t="s">
        <v>1166</v>
      </c>
      <c r="E19" s="1" t="s">
        <v>1167</v>
      </c>
      <c r="F19" s="1" t="str">
        <f>UnitControlCenter!$B$3</f>
        <v>million metric tons / year</v>
      </c>
      <c r="G19" s="1" t="s">
        <v>1198</v>
      </c>
      <c r="H19" s="1" t="s">
        <v>1169</v>
      </c>
      <c r="I19" s="1" t="s">
        <v>1170</v>
      </c>
    </row>
    <row r="20" spans="1:10" ht="100.8">
      <c r="A20" s="2" t="s">
        <v>1196</v>
      </c>
      <c r="B20" s="2" t="s">
        <v>740</v>
      </c>
      <c r="C20" s="41">
        <v>1</v>
      </c>
      <c r="D20" s="1" t="s">
        <v>1166</v>
      </c>
      <c r="E20" s="1" t="s">
        <v>1167</v>
      </c>
      <c r="F20" s="1" t="str">
        <f>UnitControlCenter!$B$3</f>
        <v>million metric tons / year</v>
      </c>
      <c r="G20" s="1" t="s">
        <v>1199</v>
      </c>
      <c r="H20" s="1" t="s">
        <v>1169</v>
      </c>
      <c r="I20" s="1" t="s">
        <v>1200</v>
      </c>
    </row>
    <row r="21" spans="1:10" ht="100.8">
      <c r="A21" s="2" t="s">
        <v>1196</v>
      </c>
      <c r="B21" s="2" t="s">
        <v>742</v>
      </c>
      <c r="C21" s="41">
        <v>1</v>
      </c>
      <c r="D21" s="1" t="s">
        <v>1166</v>
      </c>
      <c r="E21" s="1" t="s">
        <v>1167</v>
      </c>
      <c r="F21" s="1" t="str">
        <f>UnitControlCenter!$B$3</f>
        <v>million metric tons / year</v>
      </c>
      <c r="G21" s="1" t="s">
        <v>1201</v>
      </c>
      <c r="H21" s="1" t="s">
        <v>1169</v>
      </c>
      <c r="I21" s="1" t="s">
        <v>1202</v>
      </c>
    </row>
    <row r="22" spans="1:10" ht="100.8">
      <c r="A22" s="2" t="s">
        <v>1196</v>
      </c>
      <c r="B22" s="2" t="s">
        <v>1203</v>
      </c>
      <c r="C22" s="41">
        <v>1</v>
      </c>
      <c r="D22" s="1" t="s">
        <v>1166</v>
      </c>
      <c r="E22" s="1" t="s">
        <v>1167</v>
      </c>
      <c r="F22" s="1" t="str">
        <f>UnitControlCenter!$B$3</f>
        <v>million metric tons / year</v>
      </c>
      <c r="G22" s="1" t="s">
        <v>1204</v>
      </c>
      <c r="H22" s="1" t="s">
        <v>1169</v>
      </c>
      <c r="I22" s="1" t="s">
        <v>1205</v>
      </c>
    </row>
    <row r="23" spans="1:10" ht="100.8">
      <c r="A23" s="2" t="s">
        <v>1196</v>
      </c>
      <c r="B23" s="2" t="s">
        <v>736</v>
      </c>
      <c r="C23" s="41">
        <v>1</v>
      </c>
      <c r="D23" s="1" t="s">
        <v>1166</v>
      </c>
      <c r="E23" s="1" t="s">
        <v>1167</v>
      </c>
      <c r="F23" s="1" t="str">
        <f>UnitControlCenter!$B$6</f>
        <v>thousand metric tons / year</v>
      </c>
      <c r="G23" s="1" t="s">
        <v>1206</v>
      </c>
      <c r="H23" s="1" t="s">
        <v>1169</v>
      </c>
      <c r="I23" s="1" t="s">
        <v>1207</v>
      </c>
    </row>
    <row r="24" spans="1:10" ht="100.8">
      <c r="A24" s="2" t="s">
        <v>1196</v>
      </c>
      <c r="B24" s="2" t="s">
        <v>734</v>
      </c>
      <c r="C24" s="41">
        <v>1</v>
      </c>
      <c r="D24" s="1" t="s">
        <v>1166</v>
      </c>
      <c r="E24" s="1" t="s">
        <v>1167</v>
      </c>
      <c r="F24" s="1" t="str">
        <f>UnitControlCenter!$B$6</f>
        <v>thousand metric tons / year</v>
      </c>
      <c r="G24" s="1" t="s">
        <v>1208</v>
      </c>
      <c r="H24" s="1" t="s">
        <v>1169</v>
      </c>
      <c r="I24" s="1" t="s">
        <v>1209</v>
      </c>
    </row>
    <row r="25" spans="1:10" ht="86.4">
      <c r="A25" s="2" t="s">
        <v>1196</v>
      </c>
      <c r="B25" s="2" t="s">
        <v>738</v>
      </c>
      <c r="C25" s="41">
        <v>1</v>
      </c>
      <c r="D25" s="1" t="s">
        <v>1166</v>
      </c>
      <c r="E25" s="1" t="s">
        <v>1167</v>
      </c>
      <c r="F25" s="1" t="str">
        <f>UnitControlCenter!$B$6</f>
        <v>thousand metric tons / year</v>
      </c>
      <c r="G25" s="1" t="s">
        <v>1210</v>
      </c>
      <c r="H25" s="1" t="s">
        <v>1169</v>
      </c>
      <c r="I25" s="1" t="s">
        <v>1211</v>
      </c>
    </row>
    <row r="26" spans="1:10" ht="86.4">
      <c r="A26" s="2" t="s">
        <v>1196</v>
      </c>
      <c r="B26" s="2" t="s">
        <v>739</v>
      </c>
      <c r="C26" s="41">
        <v>1</v>
      </c>
      <c r="D26" s="1" t="s">
        <v>1166</v>
      </c>
      <c r="E26" s="1" t="s">
        <v>1167</v>
      </c>
      <c r="F26" s="1" t="str">
        <f>UnitControlCenter!$B$6</f>
        <v>thousand metric tons / year</v>
      </c>
      <c r="G26" s="1" t="s">
        <v>1212</v>
      </c>
      <c r="H26" s="1" t="s">
        <v>1169</v>
      </c>
      <c r="I26" s="1" t="s">
        <v>1213</v>
      </c>
    </row>
    <row r="27" spans="1:10" ht="100.8">
      <c r="A27" s="2" t="s">
        <v>1196</v>
      </c>
      <c r="B27" s="2" t="s">
        <v>733</v>
      </c>
      <c r="C27" s="41">
        <v>1</v>
      </c>
      <c r="D27" s="1" t="s">
        <v>1166</v>
      </c>
      <c r="E27" s="1" t="s">
        <v>1167</v>
      </c>
      <c r="F27" s="1" t="str">
        <f>UnitControlCenter!$B$3</f>
        <v>million metric tons / year</v>
      </c>
      <c r="G27" s="1" t="s">
        <v>1214</v>
      </c>
      <c r="H27" s="1" t="s">
        <v>1169</v>
      </c>
      <c r="I27" s="1" t="s">
        <v>1215</v>
      </c>
    </row>
    <row r="28" spans="1:10" ht="100.8">
      <c r="A28" s="2" t="s">
        <v>1196</v>
      </c>
      <c r="B28" s="2" t="s">
        <v>728</v>
      </c>
      <c r="C28" s="41">
        <v>1</v>
      </c>
      <c r="D28" s="1" t="s">
        <v>1166</v>
      </c>
      <c r="E28" s="1" t="s">
        <v>1167</v>
      </c>
      <c r="F28" s="1" t="str">
        <f>UnitControlCenter!$B$6</f>
        <v>thousand metric tons / year</v>
      </c>
      <c r="G28" s="1" t="s">
        <v>1216</v>
      </c>
      <c r="H28" s="1" t="s">
        <v>1169</v>
      </c>
      <c r="I28" s="1" t="s">
        <v>1217</v>
      </c>
    </row>
    <row r="29" spans="1:10" ht="100.8">
      <c r="A29" s="2" t="s">
        <v>1196</v>
      </c>
      <c r="B29" s="2" t="s">
        <v>737</v>
      </c>
      <c r="C29" s="41">
        <v>1</v>
      </c>
      <c r="D29" s="1" t="s">
        <v>1166</v>
      </c>
      <c r="E29" s="1" t="s">
        <v>1167</v>
      </c>
      <c r="F29" s="1" t="str">
        <f>UnitControlCenter!$B$3</f>
        <v>million metric tons / year</v>
      </c>
      <c r="G29" s="1" t="s">
        <v>1218</v>
      </c>
      <c r="H29" s="1" t="s">
        <v>1169</v>
      </c>
      <c r="I29" s="1" t="s">
        <v>1219</v>
      </c>
    </row>
    <row r="30" spans="1:10" ht="101.4" thickBot="1">
      <c r="A30" s="180" t="s">
        <v>1196</v>
      </c>
      <c r="B30" s="180" t="s">
        <v>732</v>
      </c>
      <c r="C30" s="187">
        <v>1</v>
      </c>
      <c r="D30" s="1" t="s">
        <v>1166</v>
      </c>
      <c r="E30" s="1" t="s">
        <v>1167</v>
      </c>
      <c r="F30" s="181" t="str">
        <f>UnitControlCenter!$B$3</f>
        <v>million metric tons / year</v>
      </c>
      <c r="G30" s="1" t="s">
        <v>1220</v>
      </c>
      <c r="H30" s="1" t="s">
        <v>1169</v>
      </c>
      <c r="I30" s="1" t="s">
        <v>1221</v>
      </c>
    </row>
    <row r="31" spans="1:10" ht="72">
      <c r="A31" s="2" t="s">
        <v>1222</v>
      </c>
      <c r="B31" s="2" t="s">
        <v>1165</v>
      </c>
      <c r="C31" s="41">
        <v>1</v>
      </c>
      <c r="D31" s="1" t="s">
        <v>1166</v>
      </c>
      <c r="E31" s="1" t="s">
        <v>1167</v>
      </c>
      <c r="F31" s="1" t="str">
        <f>UnitControlCenter!$B$3</f>
        <v>million metric tons / year</v>
      </c>
      <c r="G31" s="1" t="s">
        <v>1223</v>
      </c>
      <c r="H31" s="1" t="s">
        <v>1224</v>
      </c>
      <c r="I31" s="1" t="s">
        <v>1225</v>
      </c>
    </row>
    <row r="32" spans="1:10" ht="86.4">
      <c r="A32" s="2" t="s">
        <v>1222</v>
      </c>
      <c r="B32" s="2" t="s">
        <v>1226</v>
      </c>
      <c r="C32" s="41">
        <v>1</v>
      </c>
      <c r="D32" s="1" t="s">
        <v>1166</v>
      </c>
      <c r="E32" s="1" t="s">
        <v>1167</v>
      </c>
      <c r="F32" s="1" t="str">
        <f>UnitControlCenter!$B$3</f>
        <v>million metric tons / year</v>
      </c>
      <c r="G32" s="1" t="s">
        <v>1227</v>
      </c>
      <c r="H32" s="1" t="s">
        <v>1228</v>
      </c>
      <c r="I32" s="1" t="s">
        <v>1229</v>
      </c>
    </row>
    <row r="33" spans="1:10" ht="57.6">
      <c r="A33" s="2" t="s">
        <v>1222</v>
      </c>
      <c r="B33" s="2" t="s">
        <v>1230</v>
      </c>
      <c r="C33" s="41">
        <v>1</v>
      </c>
      <c r="D33" s="1" t="s">
        <v>1166</v>
      </c>
      <c r="E33" s="1" t="s">
        <v>1167</v>
      </c>
      <c r="F33" s="1" t="str">
        <f>UnitControlCenter!$B$3</f>
        <v>million metric tons / year</v>
      </c>
      <c r="G33" s="1" t="s">
        <v>1231</v>
      </c>
      <c r="H33" s="1" t="s">
        <v>1232</v>
      </c>
      <c r="I33" s="1" t="s">
        <v>1233</v>
      </c>
    </row>
    <row r="34" spans="1:10" ht="15" thickBot="1">
      <c r="A34" s="180" t="s">
        <v>1222</v>
      </c>
      <c r="B34" s="180" t="s">
        <v>1179</v>
      </c>
      <c r="C34" s="187">
        <v>0</v>
      </c>
      <c r="D34" s="181" t="s">
        <v>1154</v>
      </c>
      <c r="E34" s="181" t="s">
        <v>1155</v>
      </c>
      <c r="F34" s="181" t="str">
        <f>UnitControlCenter!$B$7</f>
        <v>g CO2 / 2024 dollar</v>
      </c>
      <c r="G34" s="181" t="s">
        <v>1234</v>
      </c>
      <c r="H34" s="181"/>
      <c r="I34" s="181"/>
      <c r="J34" s="181"/>
    </row>
    <row r="35" spans="1:10" ht="86.4">
      <c r="A35" s="2" t="s">
        <v>1235</v>
      </c>
      <c r="B35" s="2" t="s">
        <v>1236</v>
      </c>
      <c r="C35" s="41">
        <v>1</v>
      </c>
      <c r="D35" s="1" t="s">
        <v>1154</v>
      </c>
      <c r="E35" s="1" t="s">
        <v>1237</v>
      </c>
      <c r="F35" s="1" t="str">
        <f>UnitControlCenter!$B$3</f>
        <v>million metric tons / year</v>
      </c>
      <c r="G35" s="1" t="s">
        <v>1238</v>
      </c>
    </row>
    <row r="36" spans="1:10">
      <c r="A36" s="2" t="s">
        <v>1235</v>
      </c>
      <c r="B36" s="2" t="s">
        <v>1181</v>
      </c>
      <c r="C36" s="41">
        <v>1</v>
      </c>
      <c r="D36" s="1" t="s">
        <v>1154</v>
      </c>
      <c r="E36" s="1" t="s">
        <v>1237</v>
      </c>
      <c r="F36" s="1" t="str">
        <f>UnitControlCenter!$B$3</f>
        <v>million metric tons / year</v>
      </c>
      <c r="G36" s="1" t="s">
        <v>1182</v>
      </c>
    </row>
    <row r="37" spans="1:10">
      <c r="A37" s="2" t="s">
        <v>1235</v>
      </c>
      <c r="B37" s="2" t="s">
        <v>1183</v>
      </c>
      <c r="C37" s="41">
        <v>1</v>
      </c>
      <c r="D37" s="1" t="s">
        <v>1154</v>
      </c>
      <c r="E37" s="1" t="s">
        <v>1237</v>
      </c>
      <c r="F37" s="1" t="str">
        <f>UnitControlCenter!$B$3</f>
        <v>million metric tons / year</v>
      </c>
      <c r="G37" s="1" t="s">
        <v>1184</v>
      </c>
    </row>
    <row r="38" spans="1:10">
      <c r="A38" s="2" t="s">
        <v>1235</v>
      </c>
      <c r="B38" s="2" t="s">
        <v>1017</v>
      </c>
      <c r="C38" s="41">
        <v>1</v>
      </c>
      <c r="D38" s="1" t="s">
        <v>1154</v>
      </c>
      <c r="E38" s="1" t="s">
        <v>1237</v>
      </c>
      <c r="F38" s="1" t="str">
        <f>UnitControlCenter!$B$3</f>
        <v>million metric tons / year</v>
      </c>
      <c r="G38" s="1" t="s">
        <v>1185</v>
      </c>
    </row>
    <row r="39" spans="1:10">
      <c r="A39" s="2" t="s">
        <v>1235</v>
      </c>
      <c r="B39" s="2" t="s">
        <v>996</v>
      </c>
      <c r="C39" s="41">
        <v>1</v>
      </c>
      <c r="D39" s="1" t="s">
        <v>1154</v>
      </c>
      <c r="E39" s="1" t="s">
        <v>1237</v>
      </c>
      <c r="F39" s="1" t="str">
        <f>UnitControlCenter!$B$3</f>
        <v>million metric tons / year</v>
      </c>
      <c r="G39" s="1" t="s">
        <v>1186</v>
      </c>
    </row>
    <row r="40" spans="1:10" ht="28.8">
      <c r="A40" s="2" t="s">
        <v>1235</v>
      </c>
      <c r="B40" s="2" t="s">
        <v>374</v>
      </c>
      <c r="C40" s="41">
        <v>1</v>
      </c>
      <c r="D40" s="1" t="s">
        <v>1154</v>
      </c>
      <c r="E40" s="1" t="s">
        <v>1237</v>
      </c>
      <c r="F40" s="1" t="str">
        <f>UnitControlCenter!$B$3</f>
        <v>million metric tons / year</v>
      </c>
      <c r="G40" s="1" t="s">
        <v>1239</v>
      </c>
    </row>
    <row r="41" spans="1:10" ht="15" thickBot="1">
      <c r="A41" s="180" t="s">
        <v>1235</v>
      </c>
      <c r="B41" s="180" t="s">
        <v>58</v>
      </c>
      <c r="C41" s="187">
        <v>1</v>
      </c>
      <c r="D41" s="181" t="s">
        <v>1154</v>
      </c>
      <c r="E41" s="181" t="s">
        <v>1237</v>
      </c>
      <c r="F41" s="181" t="str">
        <f>UnitControlCenter!$B$3</f>
        <v>million metric tons / year</v>
      </c>
      <c r="G41" s="181" t="s">
        <v>1189</v>
      </c>
      <c r="H41" s="181"/>
      <c r="I41" s="181"/>
      <c r="J41" s="181"/>
    </row>
    <row r="42" spans="1:10" ht="43.2">
      <c r="A42" s="2" t="s">
        <v>1240</v>
      </c>
      <c r="B42" s="2" t="s">
        <v>1241</v>
      </c>
      <c r="C42" s="41">
        <v>1</v>
      </c>
      <c r="D42" s="1" t="s">
        <v>1166</v>
      </c>
      <c r="E42" s="1" t="s">
        <v>1242</v>
      </c>
      <c r="F42" s="1" t="str">
        <f>UnitControlCenter!$B$8</f>
        <v>2024 dollars / metric ton CO2e abated, Annual average abatement (million metric tons CO2e)</v>
      </c>
      <c r="G42" s="1" t="s">
        <v>1243</v>
      </c>
    </row>
    <row r="43" spans="1:10" ht="43.8" thickBot="1">
      <c r="A43" s="180" t="s">
        <v>1240</v>
      </c>
      <c r="B43" s="180" t="s">
        <v>1244</v>
      </c>
      <c r="C43" s="187">
        <v>1</v>
      </c>
      <c r="D43" s="181" t="s">
        <v>1166</v>
      </c>
      <c r="E43" s="181" t="s">
        <v>1242</v>
      </c>
      <c r="F43" s="181" t="str">
        <f>UnitControlCenter!$B$8</f>
        <v>2024 dollars / metric ton CO2e abated, Annual average abatement (million metric tons CO2e)</v>
      </c>
      <c r="G43" s="181" t="s">
        <v>1243</v>
      </c>
      <c r="H43" s="181"/>
      <c r="I43" s="181"/>
      <c r="J43" s="181"/>
    </row>
    <row r="44" spans="1:10" ht="43.2">
      <c r="A44" s="2" t="s">
        <v>1245</v>
      </c>
      <c r="B44" s="2" t="s">
        <v>1246</v>
      </c>
      <c r="C44" s="41">
        <v>1</v>
      </c>
      <c r="D44" s="1" t="s">
        <v>1166</v>
      </c>
      <c r="E44" s="1" t="s">
        <v>1155</v>
      </c>
      <c r="F44" s="1" t="str">
        <f>UnitControlCenter!$B$9</f>
        <v>billion 2024 dollars / year</v>
      </c>
      <c r="G44" s="1" t="s">
        <v>1247</v>
      </c>
      <c r="H44" s="1" t="s">
        <v>1248</v>
      </c>
      <c r="I44" s="1" t="s">
        <v>1249</v>
      </c>
    </row>
    <row r="45" spans="1:10">
      <c r="A45" s="2" t="s">
        <v>1245</v>
      </c>
      <c r="B45" s="179" t="s">
        <v>1250</v>
      </c>
      <c r="C45" s="41">
        <v>1</v>
      </c>
      <c r="D45" s="1" t="s">
        <v>1154</v>
      </c>
      <c r="E45" s="1" t="s">
        <v>1155</v>
      </c>
      <c r="F45" s="1" t="str">
        <f>UnitControlCenter!$B$9</f>
        <v>billion 2024 dollars / year</v>
      </c>
      <c r="G45" s="1" t="s">
        <v>1251</v>
      </c>
    </row>
    <row r="46" spans="1:10" ht="57.6">
      <c r="A46" s="2" t="s">
        <v>1245</v>
      </c>
      <c r="B46" s="2" t="s">
        <v>1252</v>
      </c>
      <c r="C46" s="41">
        <v>1</v>
      </c>
      <c r="D46" s="1" t="s">
        <v>1166</v>
      </c>
      <c r="E46" s="1" t="s">
        <v>1167</v>
      </c>
      <c r="F46" s="1" t="str">
        <f>UnitControlCenter!$B$9</f>
        <v>billion 2024 dollars / year</v>
      </c>
      <c r="G46" s="1" t="s">
        <v>1253</v>
      </c>
      <c r="H46" s="1" t="s">
        <v>1254</v>
      </c>
      <c r="I46" s="1" t="s">
        <v>1255</v>
      </c>
    </row>
    <row r="47" spans="1:10" ht="28.8">
      <c r="A47" s="2" t="s">
        <v>1245</v>
      </c>
      <c r="B47" s="179" t="s">
        <v>1256</v>
      </c>
      <c r="C47" s="41">
        <v>1</v>
      </c>
      <c r="D47" s="1" t="s">
        <v>1154</v>
      </c>
      <c r="E47" s="1" t="s">
        <v>1155</v>
      </c>
      <c r="F47" s="1" t="str">
        <f>UnitControlCenter!$B$10</f>
        <v>billion 2024 dollars</v>
      </c>
      <c r="G47" s="1" t="s">
        <v>1257</v>
      </c>
    </row>
    <row r="48" spans="1:10" ht="28.8">
      <c r="A48" s="2" t="s">
        <v>1245</v>
      </c>
      <c r="B48" s="179" t="s">
        <v>1258</v>
      </c>
      <c r="C48" s="41">
        <v>1</v>
      </c>
      <c r="D48" s="1" t="s">
        <v>1154</v>
      </c>
      <c r="E48" s="1" t="s">
        <v>1155</v>
      </c>
      <c r="F48" s="1" t="str">
        <f>UnitControlCenter!$B$9</f>
        <v>billion 2024 dollars / year</v>
      </c>
      <c r="G48" s="1" t="s">
        <v>1259</v>
      </c>
    </row>
    <row r="49" spans="1:10" ht="144.6" thickBot="1">
      <c r="A49" s="180" t="s">
        <v>1245</v>
      </c>
      <c r="B49" s="182" t="s">
        <v>1260</v>
      </c>
      <c r="C49" s="187">
        <v>1</v>
      </c>
      <c r="D49" s="181" t="s">
        <v>1166</v>
      </c>
      <c r="E49" s="181" t="s">
        <v>1155</v>
      </c>
      <c r="F49" s="181" t="str">
        <f>UnitControlCenter!$B$9</f>
        <v>billion 2024 dollars / year</v>
      </c>
      <c r="G49" s="181" t="s">
        <v>1261</v>
      </c>
      <c r="H49" s="181" t="s">
        <v>1262</v>
      </c>
      <c r="I49" s="181" t="s">
        <v>1263</v>
      </c>
      <c r="J49" s="181"/>
    </row>
    <row r="50" spans="1:10" ht="28.8">
      <c r="A50" s="2" t="s">
        <v>1264</v>
      </c>
      <c r="B50" s="179" t="s">
        <v>1265</v>
      </c>
      <c r="C50" s="41">
        <v>1</v>
      </c>
      <c r="D50" s="1" t="s">
        <v>1166</v>
      </c>
      <c r="E50" s="1" t="s">
        <v>1155</v>
      </c>
      <c r="F50" s="1" t="str">
        <f>UnitControlCenter!$B$11</f>
        <v>jobs</v>
      </c>
      <c r="G50" s="1" t="s">
        <v>1266</v>
      </c>
      <c r="H50" s="1" t="s">
        <v>1267</v>
      </c>
      <c r="I50" s="1" t="s">
        <v>1268</v>
      </c>
    </row>
    <row r="51" spans="1:10" ht="28.8">
      <c r="A51" s="2" t="s">
        <v>1264</v>
      </c>
      <c r="B51" s="179" t="s">
        <v>1269</v>
      </c>
      <c r="C51" s="41">
        <v>0</v>
      </c>
      <c r="D51" s="1" t="s">
        <v>1166</v>
      </c>
      <c r="E51" s="1" t="s">
        <v>1167</v>
      </c>
      <c r="F51" s="1" t="str">
        <f>UnitControlCenter!$B$11</f>
        <v>jobs</v>
      </c>
      <c r="G51" s="1" t="s">
        <v>1270</v>
      </c>
      <c r="H51" s="1" t="s">
        <v>1271</v>
      </c>
      <c r="I51" s="1" t="s">
        <v>1272</v>
      </c>
    </row>
    <row r="52" spans="1:10" ht="28.8">
      <c r="A52" s="2" t="s">
        <v>1264</v>
      </c>
      <c r="B52" s="179" t="s">
        <v>1273</v>
      </c>
      <c r="C52" s="41">
        <v>0</v>
      </c>
      <c r="D52" s="1" t="s">
        <v>1166</v>
      </c>
      <c r="E52" s="1" t="s">
        <v>1155</v>
      </c>
      <c r="F52" s="1" t="str">
        <f>UnitControlCenter!$B$13</f>
        <v>% change</v>
      </c>
      <c r="G52" s="1" t="s">
        <v>1274</v>
      </c>
      <c r="H52" s="1" t="s">
        <v>1271</v>
      </c>
      <c r="I52" s="1" t="s">
        <v>1272</v>
      </c>
    </row>
    <row r="53" spans="1:10" ht="43.2">
      <c r="A53" s="2" t="s">
        <v>1264</v>
      </c>
      <c r="B53" s="179" t="s">
        <v>1275</v>
      </c>
      <c r="C53" s="41">
        <v>0</v>
      </c>
      <c r="D53" s="1" t="s">
        <v>1166</v>
      </c>
      <c r="E53" s="1" t="s">
        <v>1167</v>
      </c>
      <c r="F53" s="1" t="str">
        <f>UnitControlCenter!$B$11</f>
        <v>jobs</v>
      </c>
      <c r="G53" s="1" t="s">
        <v>1276</v>
      </c>
      <c r="H53" s="1" t="s">
        <v>1277</v>
      </c>
      <c r="I53" s="18" t="s">
        <v>1278</v>
      </c>
      <c r="J53" s="18"/>
    </row>
    <row r="54" spans="1:10" ht="43.2">
      <c r="A54" s="2" t="s">
        <v>1264</v>
      </c>
      <c r="B54" s="179" t="s">
        <v>1279</v>
      </c>
      <c r="C54" s="41">
        <v>0</v>
      </c>
      <c r="D54" s="1" t="s">
        <v>1166</v>
      </c>
      <c r="E54" s="1" t="s">
        <v>1155</v>
      </c>
      <c r="F54" s="1" t="str">
        <f>UnitControlCenter!$B$13</f>
        <v>% change</v>
      </c>
      <c r="G54" s="1" t="s">
        <v>1280</v>
      </c>
      <c r="H54" s="1" t="s">
        <v>1277</v>
      </c>
      <c r="I54" s="18" t="s">
        <v>1278</v>
      </c>
      <c r="J54" s="18"/>
    </row>
    <row r="55" spans="1:10" ht="28.8">
      <c r="A55" s="2" t="s">
        <v>1264</v>
      </c>
      <c r="B55" s="179" t="s">
        <v>1281</v>
      </c>
      <c r="C55" s="41">
        <v>0</v>
      </c>
      <c r="D55" s="1" t="s">
        <v>1166</v>
      </c>
      <c r="E55" s="1" t="s">
        <v>1167</v>
      </c>
      <c r="F55" s="1" t="str">
        <f>UnitControlCenter!$B$11</f>
        <v>jobs</v>
      </c>
      <c r="G55" s="1" t="s">
        <v>1282</v>
      </c>
      <c r="H55" s="1" t="s">
        <v>1283</v>
      </c>
      <c r="I55" s="1" t="s">
        <v>1284</v>
      </c>
    </row>
    <row r="56" spans="1:10" ht="28.8">
      <c r="A56" s="2" t="s">
        <v>1264</v>
      </c>
      <c r="B56" s="179" t="s">
        <v>1285</v>
      </c>
      <c r="C56" s="41">
        <v>0</v>
      </c>
      <c r="D56" s="1" t="s">
        <v>1166</v>
      </c>
      <c r="E56" s="1" t="s">
        <v>1155</v>
      </c>
      <c r="F56" s="1" t="str">
        <f>UnitControlCenter!$B$13</f>
        <v>% change</v>
      </c>
      <c r="G56" s="1" t="s">
        <v>1286</v>
      </c>
      <c r="H56" s="1" t="s">
        <v>1283</v>
      </c>
      <c r="I56" s="1" t="s">
        <v>1284</v>
      </c>
    </row>
    <row r="57" spans="1:10" ht="72">
      <c r="A57" s="2" t="s">
        <v>1264</v>
      </c>
      <c r="B57" s="179" t="s">
        <v>1287</v>
      </c>
      <c r="C57" s="41">
        <v>0</v>
      </c>
      <c r="D57" s="1" t="s">
        <v>1166</v>
      </c>
      <c r="E57" s="1" t="s">
        <v>1167</v>
      </c>
      <c r="F57" s="1" t="str">
        <f>UnitControlCenter!$B$11</f>
        <v>jobs</v>
      </c>
      <c r="G57" s="1" t="s">
        <v>1288</v>
      </c>
      <c r="H57" s="1" t="s">
        <v>1289</v>
      </c>
      <c r="I57" s="1" t="s">
        <v>1290</v>
      </c>
    </row>
    <row r="58" spans="1:10" ht="72">
      <c r="A58" s="2" t="s">
        <v>1264</v>
      </c>
      <c r="B58" s="179" t="s">
        <v>1291</v>
      </c>
      <c r="C58" s="41">
        <v>0</v>
      </c>
      <c r="D58" s="1" t="s">
        <v>1166</v>
      </c>
      <c r="E58" s="1" t="s">
        <v>1155</v>
      </c>
      <c r="F58" s="1" t="str">
        <f>UnitControlCenter!$B$13</f>
        <v>% change</v>
      </c>
      <c r="G58" s="1" t="s">
        <v>1292</v>
      </c>
      <c r="H58" s="1" t="s">
        <v>1289</v>
      </c>
      <c r="I58" s="1" t="s">
        <v>1290</v>
      </c>
    </row>
    <row r="59" spans="1:10" ht="28.8">
      <c r="A59" s="2" t="s">
        <v>1264</v>
      </c>
      <c r="B59" s="179" t="s">
        <v>1293</v>
      </c>
      <c r="C59" s="41">
        <v>1</v>
      </c>
      <c r="D59" s="1" t="s">
        <v>1166</v>
      </c>
      <c r="E59" s="1" t="s">
        <v>1167</v>
      </c>
      <c r="F59" s="1" t="str">
        <f>UnitControlCenter!$B$11</f>
        <v>jobs</v>
      </c>
      <c r="G59" s="1" t="s">
        <v>1294</v>
      </c>
      <c r="H59" s="1" t="s">
        <v>1295</v>
      </c>
      <c r="I59" s="1" t="s">
        <v>1296</v>
      </c>
    </row>
    <row r="60" spans="1:10" ht="28.8">
      <c r="A60" s="2" t="s">
        <v>1264</v>
      </c>
      <c r="B60" s="179" t="s">
        <v>1297</v>
      </c>
      <c r="C60" s="41">
        <v>1</v>
      </c>
      <c r="D60" s="1" t="s">
        <v>1166</v>
      </c>
      <c r="E60" s="1" t="s">
        <v>1155</v>
      </c>
      <c r="F60" s="1" t="str">
        <f>UnitControlCenter!$B$13</f>
        <v>% change</v>
      </c>
      <c r="G60" s="1" t="s">
        <v>1298</v>
      </c>
      <c r="H60" s="1" t="s">
        <v>1295</v>
      </c>
      <c r="I60" s="1" t="s">
        <v>1296</v>
      </c>
    </row>
    <row r="61" spans="1:10" ht="28.8">
      <c r="A61" s="2" t="s">
        <v>1264</v>
      </c>
      <c r="B61" s="179" t="s">
        <v>1299</v>
      </c>
      <c r="C61" s="41">
        <v>1</v>
      </c>
      <c r="D61" s="1" t="s">
        <v>1166</v>
      </c>
      <c r="E61" s="1" t="s">
        <v>1155</v>
      </c>
      <c r="F61" s="1" t="str">
        <f>UnitControlCenter!$B$11</f>
        <v>jobs</v>
      </c>
      <c r="G61" s="1" t="s">
        <v>1300</v>
      </c>
      <c r="H61" s="1" t="s">
        <v>1301</v>
      </c>
      <c r="I61" s="1" t="s">
        <v>1302</v>
      </c>
    </row>
    <row r="62" spans="1:10" ht="43.2">
      <c r="A62" s="2" t="s">
        <v>1264</v>
      </c>
      <c r="B62" s="179" t="s">
        <v>1303</v>
      </c>
      <c r="C62" s="41">
        <v>1</v>
      </c>
      <c r="D62" s="1" t="s">
        <v>1166</v>
      </c>
      <c r="E62" s="1" t="s">
        <v>1155</v>
      </c>
      <c r="F62" s="1" t="str">
        <f>UnitControlCenter!$B$11</f>
        <v>jobs</v>
      </c>
      <c r="G62" s="1" t="s">
        <v>1304</v>
      </c>
      <c r="H62" s="1" t="s">
        <v>1267</v>
      </c>
      <c r="I62" s="1" t="s">
        <v>1268</v>
      </c>
    </row>
    <row r="63" spans="1:10" ht="28.8">
      <c r="A63" s="2" t="s">
        <v>1264</v>
      </c>
      <c r="B63" s="179" t="s">
        <v>1305</v>
      </c>
      <c r="C63" s="41">
        <v>1</v>
      </c>
      <c r="D63" s="1" t="s">
        <v>1166</v>
      </c>
      <c r="E63" s="1" t="s">
        <v>1155</v>
      </c>
      <c r="F63" s="1" t="str">
        <f>UnitControlCenter!$B$9</f>
        <v>billion 2024 dollars / year</v>
      </c>
      <c r="G63" s="1" t="s">
        <v>1306</v>
      </c>
      <c r="H63" s="1" t="s">
        <v>1307</v>
      </c>
      <c r="I63" s="1" t="s">
        <v>1268</v>
      </c>
    </row>
    <row r="64" spans="1:10" ht="43.2">
      <c r="A64" s="2" t="s">
        <v>1264</v>
      </c>
      <c r="B64" s="179" t="s">
        <v>1308</v>
      </c>
      <c r="C64" s="41">
        <v>1</v>
      </c>
      <c r="D64" s="1" t="s">
        <v>1166</v>
      </c>
      <c r="E64" s="1" t="s">
        <v>1155</v>
      </c>
      <c r="F64" s="1" t="str">
        <f>UnitControlCenter!$B$13</f>
        <v>% change</v>
      </c>
      <c r="G64" s="1" t="s">
        <v>1309</v>
      </c>
      <c r="H64" s="1" t="s">
        <v>1307</v>
      </c>
      <c r="I64" s="1" t="s">
        <v>1268</v>
      </c>
    </row>
    <row r="65" spans="1:10" ht="28.8">
      <c r="A65" s="2" t="s">
        <v>1264</v>
      </c>
      <c r="B65" s="179" t="s">
        <v>1310</v>
      </c>
      <c r="C65" s="41">
        <v>1</v>
      </c>
      <c r="D65" s="1" t="s">
        <v>1166</v>
      </c>
      <c r="E65" s="1" t="s">
        <v>1155</v>
      </c>
      <c r="F65" s="1" t="str">
        <f>UnitControlCenter!$B$9</f>
        <v>billion 2024 dollars / year</v>
      </c>
      <c r="G65" s="1" t="s">
        <v>1311</v>
      </c>
      <c r="H65" s="1" t="s">
        <v>1301</v>
      </c>
      <c r="I65" s="1" t="s">
        <v>1302</v>
      </c>
    </row>
    <row r="66" spans="1:10" ht="43.2">
      <c r="A66" s="2" t="s">
        <v>1264</v>
      </c>
      <c r="B66" s="179" t="s">
        <v>1312</v>
      </c>
      <c r="C66" s="41">
        <v>1</v>
      </c>
      <c r="D66" s="1" t="s">
        <v>1166</v>
      </c>
      <c r="E66" s="1" t="s">
        <v>1155</v>
      </c>
      <c r="F66" s="1" t="str">
        <f>UnitControlCenter!$B$9</f>
        <v>billion 2024 dollars / year</v>
      </c>
      <c r="G66" s="1" t="s">
        <v>1313</v>
      </c>
      <c r="H66" s="1" t="s">
        <v>1314</v>
      </c>
      <c r="I66" s="1" t="s">
        <v>1268</v>
      </c>
    </row>
    <row r="67" spans="1:10" ht="28.8">
      <c r="A67" s="2" t="s">
        <v>1264</v>
      </c>
      <c r="B67" s="179" t="s">
        <v>1315</v>
      </c>
      <c r="C67" s="41">
        <v>1</v>
      </c>
      <c r="D67" s="1" t="s">
        <v>1154</v>
      </c>
      <c r="E67" s="1" t="s">
        <v>1155</v>
      </c>
      <c r="F67" s="1" t="str">
        <f>UnitControlCenter!$B$14</f>
        <v>2024 dollars / employee-year</v>
      </c>
      <c r="G67" s="1" t="s">
        <v>1316</v>
      </c>
    </row>
    <row r="68" spans="1:10" ht="29.4" thickBot="1">
      <c r="A68" s="180" t="s">
        <v>1264</v>
      </c>
      <c r="B68" s="182" t="s">
        <v>1317</v>
      </c>
      <c r="C68" s="187">
        <v>1</v>
      </c>
      <c r="D68" s="181" t="s">
        <v>1166</v>
      </c>
      <c r="E68" s="181" t="s">
        <v>1155</v>
      </c>
      <c r="F68" s="181" t="str">
        <f>UnitControlCenter!$B$9</f>
        <v>billion 2024 dollars / year</v>
      </c>
      <c r="G68" s="181" t="s">
        <v>1318</v>
      </c>
      <c r="H68" s="181" t="s">
        <v>1301</v>
      </c>
      <c r="I68" s="181" t="s">
        <v>1302</v>
      </c>
      <c r="J68" s="181"/>
    </row>
    <row r="69" spans="1:10" ht="72">
      <c r="A69" s="2" t="s">
        <v>1319</v>
      </c>
      <c r="B69" s="2" t="s">
        <v>1320</v>
      </c>
      <c r="C69" s="41">
        <v>0</v>
      </c>
      <c r="D69" s="1" t="s">
        <v>1166</v>
      </c>
      <c r="E69" s="1" t="s">
        <v>1155</v>
      </c>
      <c r="F69" s="1" t="str">
        <f>UnitControlCenter!$B$9</f>
        <v>billion 2024 dollars / year</v>
      </c>
      <c r="G69" s="1" t="s">
        <v>1321</v>
      </c>
      <c r="H69" s="1" t="s">
        <v>1322</v>
      </c>
      <c r="I69" s="1" t="s">
        <v>1323</v>
      </c>
    </row>
    <row r="70" spans="1:10" ht="43.2">
      <c r="A70" s="2" t="s">
        <v>1319</v>
      </c>
      <c r="B70" s="2" t="s">
        <v>1324</v>
      </c>
      <c r="C70" s="41">
        <v>0</v>
      </c>
      <c r="D70" s="1" t="s">
        <v>1166</v>
      </c>
      <c r="E70" s="1" t="s">
        <v>1155</v>
      </c>
      <c r="F70" s="1" t="str">
        <f>UnitControlCenter!$B$9</f>
        <v>billion 2024 dollars / year</v>
      </c>
      <c r="G70" s="1" t="s">
        <v>1325</v>
      </c>
      <c r="H70" s="1" t="s">
        <v>1326</v>
      </c>
      <c r="I70" s="1" t="s">
        <v>1327</v>
      </c>
    </row>
    <row r="71" spans="1:10" ht="57.6">
      <c r="A71" s="2" t="s">
        <v>1319</v>
      </c>
      <c r="B71" s="2" t="s">
        <v>1328</v>
      </c>
      <c r="C71" s="41">
        <v>0</v>
      </c>
      <c r="D71" s="1" t="s">
        <v>1166</v>
      </c>
      <c r="E71" s="1" t="s">
        <v>1155</v>
      </c>
      <c r="F71" s="1" t="str">
        <f>UnitControlCenter!$B$9</f>
        <v>billion 2024 dollars / year</v>
      </c>
      <c r="G71" s="1" t="s">
        <v>1329</v>
      </c>
      <c r="H71" s="1" t="s">
        <v>1330</v>
      </c>
      <c r="I71" s="1" t="s">
        <v>1331</v>
      </c>
    </row>
    <row r="72" spans="1:10" ht="43.2">
      <c r="A72" s="2" t="s">
        <v>1319</v>
      </c>
      <c r="B72" s="2" t="s">
        <v>1332</v>
      </c>
      <c r="C72" s="41">
        <v>0</v>
      </c>
      <c r="D72" s="1" t="s">
        <v>1166</v>
      </c>
      <c r="E72" s="1" t="s">
        <v>1155</v>
      </c>
      <c r="F72" s="1" t="str">
        <f>UnitControlCenter!$B$9</f>
        <v>billion 2024 dollars / year</v>
      </c>
      <c r="G72" s="1" t="s">
        <v>1333</v>
      </c>
      <c r="H72" s="1" t="s">
        <v>1326</v>
      </c>
      <c r="I72" s="1" t="s">
        <v>1334</v>
      </c>
    </row>
    <row r="73" spans="1:10" ht="43.2">
      <c r="A73" s="2" t="s">
        <v>1319</v>
      </c>
      <c r="B73" s="2" t="s">
        <v>1335</v>
      </c>
      <c r="C73" s="41">
        <v>0</v>
      </c>
      <c r="D73" s="1" t="s">
        <v>1166</v>
      </c>
      <c r="E73" s="1" t="s">
        <v>1155</v>
      </c>
      <c r="F73" s="1" t="str">
        <f>UnitControlCenter!$B$9</f>
        <v>billion 2024 dollars / year</v>
      </c>
      <c r="G73" s="1" t="s">
        <v>1336</v>
      </c>
      <c r="H73" s="1" t="s">
        <v>1326</v>
      </c>
      <c r="I73" s="1" t="s">
        <v>1337</v>
      </c>
    </row>
    <row r="74" spans="1:10" ht="57.6">
      <c r="A74" s="2" t="s">
        <v>1319</v>
      </c>
      <c r="B74" s="2" t="s">
        <v>1338</v>
      </c>
      <c r="C74" s="41">
        <v>0</v>
      </c>
      <c r="D74" s="1" t="s">
        <v>1166</v>
      </c>
      <c r="E74" s="1" t="s">
        <v>1155</v>
      </c>
      <c r="F74" s="1" t="str">
        <f>UnitControlCenter!$B$9</f>
        <v>billion 2024 dollars / year</v>
      </c>
      <c r="G74" s="1" t="s">
        <v>1339</v>
      </c>
      <c r="H74" s="1" t="s">
        <v>1330</v>
      </c>
      <c r="I74" s="1" t="s">
        <v>1331</v>
      </c>
    </row>
    <row r="75" spans="1:10" ht="57.6">
      <c r="A75" s="2" t="s">
        <v>1319</v>
      </c>
      <c r="B75" s="2" t="s">
        <v>1340</v>
      </c>
      <c r="C75" s="41">
        <v>0</v>
      </c>
      <c r="D75" s="1" t="s">
        <v>1166</v>
      </c>
      <c r="E75" s="1" t="s">
        <v>1155</v>
      </c>
      <c r="F75" s="1" t="str">
        <f>UnitControlCenter!$B$9</f>
        <v>billion 2024 dollars / year</v>
      </c>
      <c r="G75" s="1" t="s">
        <v>1341</v>
      </c>
      <c r="H75" s="1" t="s">
        <v>1330</v>
      </c>
      <c r="I75" s="1" t="s">
        <v>1331</v>
      </c>
    </row>
    <row r="76" spans="1:10" ht="72">
      <c r="A76" s="2" t="s">
        <v>1319</v>
      </c>
      <c r="B76" s="2" t="s">
        <v>1342</v>
      </c>
      <c r="C76" s="41">
        <v>0</v>
      </c>
      <c r="D76" s="1" t="s">
        <v>1166</v>
      </c>
      <c r="E76" s="1" t="s">
        <v>1155</v>
      </c>
      <c r="F76" s="1" t="str">
        <f>UnitControlCenter!$B$9</f>
        <v>billion 2024 dollars / year</v>
      </c>
      <c r="G76" s="1" t="s">
        <v>1343</v>
      </c>
      <c r="H76" s="1" t="s">
        <v>1330</v>
      </c>
      <c r="I76" s="1" t="s">
        <v>1331</v>
      </c>
    </row>
    <row r="77" spans="1:10" ht="57.6">
      <c r="A77" s="2" t="s">
        <v>1319</v>
      </c>
      <c r="B77" s="2" t="s">
        <v>1344</v>
      </c>
      <c r="C77" s="41">
        <v>0</v>
      </c>
      <c r="D77" s="1" t="s">
        <v>1166</v>
      </c>
      <c r="E77" s="1" t="s">
        <v>1155</v>
      </c>
      <c r="F77" s="1" t="str">
        <f>UnitControlCenter!$B$9</f>
        <v>billion 2024 dollars / year</v>
      </c>
      <c r="G77" s="1" t="s">
        <v>1345</v>
      </c>
      <c r="H77" s="1" t="s">
        <v>1330</v>
      </c>
      <c r="I77" s="1" t="s">
        <v>1346</v>
      </c>
    </row>
    <row r="78" spans="1:10" ht="58.2" thickBot="1">
      <c r="A78" s="180" t="s">
        <v>1319</v>
      </c>
      <c r="B78" s="180" t="s">
        <v>1347</v>
      </c>
      <c r="C78" s="187">
        <v>0</v>
      </c>
      <c r="D78" s="181" t="s">
        <v>1166</v>
      </c>
      <c r="E78" s="181" t="s">
        <v>1155</v>
      </c>
      <c r="F78" s="181" t="str">
        <f>UnitControlCenter!$B$9</f>
        <v>billion 2024 dollars / year</v>
      </c>
      <c r="G78" s="181" t="s">
        <v>1348</v>
      </c>
      <c r="H78" s="181" t="s">
        <v>1330</v>
      </c>
      <c r="I78" s="181" t="s">
        <v>1349</v>
      </c>
      <c r="J78" s="181"/>
    </row>
    <row r="79" spans="1:10">
      <c r="A79" s="2" t="s">
        <v>1350</v>
      </c>
      <c r="B79" s="2" t="s">
        <v>1351</v>
      </c>
      <c r="C79" s="41">
        <v>1</v>
      </c>
      <c r="D79" s="1" t="s">
        <v>1154</v>
      </c>
      <c r="E79" s="1" t="s">
        <v>1352</v>
      </c>
      <c r="F79" s="1" t="str">
        <f>UnitControlCenter!$B$12</f>
        <v>incidents / year</v>
      </c>
      <c r="G79" s="1" t="s">
        <v>1353</v>
      </c>
    </row>
    <row r="80" spans="1:10">
      <c r="A80" s="2" t="s">
        <v>1350</v>
      </c>
      <c r="B80" s="2" t="s">
        <v>1354</v>
      </c>
      <c r="C80" s="41">
        <v>1</v>
      </c>
      <c r="D80" s="1" t="s">
        <v>1154</v>
      </c>
      <c r="E80" s="1" t="s">
        <v>1155</v>
      </c>
      <c r="F80" s="1" t="str">
        <f>UnitControlCenter!$B$13</f>
        <v>% change</v>
      </c>
      <c r="G80" s="1" t="s">
        <v>1355</v>
      </c>
    </row>
    <row r="81" spans="1:10" ht="28.8">
      <c r="A81" s="2" t="s">
        <v>1350</v>
      </c>
      <c r="B81" s="2" t="s">
        <v>1356</v>
      </c>
      <c r="C81" s="41">
        <v>1</v>
      </c>
      <c r="D81" s="1" t="s">
        <v>1166</v>
      </c>
      <c r="E81" s="1" t="s">
        <v>1167</v>
      </c>
      <c r="F81" s="1" t="str">
        <f>UnitControlCenter!$B$12</f>
        <v>incidents / year</v>
      </c>
      <c r="G81" s="1" t="s">
        <v>1357</v>
      </c>
      <c r="H81" s="1" t="s">
        <v>1271</v>
      </c>
      <c r="I81" s="1" t="s">
        <v>1272</v>
      </c>
    </row>
    <row r="82" spans="1:10" ht="28.8">
      <c r="A82" s="2" t="s">
        <v>1350</v>
      </c>
      <c r="B82" s="2" t="s">
        <v>1358</v>
      </c>
      <c r="C82" s="41">
        <v>1</v>
      </c>
      <c r="D82" s="1" t="s">
        <v>1166</v>
      </c>
      <c r="E82" s="1" t="s">
        <v>1155</v>
      </c>
      <c r="F82" s="1" t="str">
        <f>UnitControlCenter!$B$13</f>
        <v>% change</v>
      </c>
      <c r="G82" s="1" t="s">
        <v>1359</v>
      </c>
      <c r="H82" s="1" t="s">
        <v>1271</v>
      </c>
      <c r="I82" s="1" t="s">
        <v>1272</v>
      </c>
    </row>
    <row r="83" spans="1:10" ht="43.2">
      <c r="A83" s="2" t="s">
        <v>1350</v>
      </c>
      <c r="B83" s="2" t="s">
        <v>1360</v>
      </c>
      <c r="C83" s="41">
        <v>1</v>
      </c>
      <c r="D83" s="1" t="s">
        <v>1166</v>
      </c>
      <c r="E83" s="1" t="s">
        <v>1167</v>
      </c>
      <c r="F83" s="1" t="str">
        <f>UnitControlCenter!$B$12</f>
        <v>incidents / year</v>
      </c>
      <c r="G83" s="1" t="s">
        <v>1361</v>
      </c>
      <c r="H83" s="1" t="s">
        <v>1277</v>
      </c>
      <c r="I83" s="18" t="s">
        <v>1278</v>
      </c>
      <c r="J83" s="18"/>
    </row>
    <row r="84" spans="1:10" ht="43.2">
      <c r="A84" s="2" t="s">
        <v>1350</v>
      </c>
      <c r="B84" s="2" t="s">
        <v>1362</v>
      </c>
      <c r="C84" s="41">
        <v>1</v>
      </c>
      <c r="D84" s="1" t="s">
        <v>1166</v>
      </c>
      <c r="E84" s="1" t="s">
        <v>1155</v>
      </c>
      <c r="F84" s="1" t="str">
        <f>UnitControlCenter!$B$13</f>
        <v>% change</v>
      </c>
      <c r="G84" s="1" t="s">
        <v>1363</v>
      </c>
      <c r="H84" s="1" t="s">
        <v>1277</v>
      </c>
      <c r="I84" s="18" t="s">
        <v>1278</v>
      </c>
      <c r="J84" s="18"/>
    </row>
    <row r="85" spans="1:10" ht="28.8">
      <c r="A85" s="2" t="s">
        <v>1350</v>
      </c>
      <c r="B85" s="2" t="s">
        <v>1364</v>
      </c>
      <c r="C85" s="41">
        <v>1</v>
      </c>
      <c r="D85" s="1" t="s">
        <v>1166</v>
      </c>
      <c r="E85" s="1" t="s">
        <v>1167</v>
      </c>
      <c r="F85" s="1" t="str">
        <f>UnitControlCenter!$B$12</f>
        <v>incidents / year</v>
      </c>
      <c r="G85" s="1" t="s">
        <v>1365</v>
      </c>
      <c r="H85" s="1" t="s">
        <v>1283</v>
      </c>
      <c r="I85" s="1" t="s">
        <v>1284</v>
      </c>
    </row>
    <row r="86" spans="1:10" ht="28.8">
      <c r="A86" s="2" t="s">
        <v>1350</v>
      </c>
      <c r="B86" s="2" t="s">
        <v>1366</v>
      </c>
      <c r="C86" s="41">
        <v>1</v>
      </c>
      <c r="D86" s="1" t="s">
        <v>1166</v>
      </c>
      <c r="E86" s="1" t="s">
        <v>1155</v>
      </c>
      <c r="F86" s="1" t="str">
        <f>UnitControlCenter!$B$13</f>
        <v>% change</v>
      </c>
      <c r="G86" s="1" t="s">
        <v>1367</v>
      </c>
      <c r="H86" s="1" t="s">
        <v>1283</v>
      </c>
      <c r="I86" s="1" t="s">
        <v>1284</v>
      </c>
    </row>
    <row r="87" spans="1:10">
      <c r="A87" s="2" t="s">
        <v>1350</v>
      </c>
      <c r="B87" s="2" t="s">
        <v>1368</v>
      </c>
      <c r="C87" s="41">
        <v>0</v>
      </c>
      <c r="D87" s="1" t="s">
        <v>1154</v>
      </c>
      <c r="E87" s="1" t="s">
        <v>1155</v>
      </c>
      <c r="F87" s="1" t="str">
        <f>UnitControlCenter!$B$12</f>
        <v>incidents / year</v>
      </c>
      <c r="G87" s="1" t="s">
        <v>1353</v>
      </c>
    </row>
    <row r="88" spans="1:10" ht="28.8">
      <c r="A88" s="2" t="s">
        <v>1350</v>
      </c>
      <c r="B88" s="2" t="s">
        <v>1369</v>
      </c>
      <c r="C88" s="41">
        <v>1</v>
      </c>
      <c r="D88" s="1" t="s">
        <v>1154</v>
      </c>
      <c r="E88" s="1" t="s">
        <v>1155</v>
      </c>
      <c r="F88" s="1" t="str">
        <f>UnitControlCenter!$B$9</f>
        <v>billion 2024 dollars / year</v>
      </c>
      <c r="G88" s="1" t="s">
        <v>1370</v>
      </c>
    </row>
    <row r="89" spans="1:10">
      <c r="A89" s="2" t="s">
        <v>1350</v>
      </c>
      <c r="B89" s="2" t="s">
        <v>1371</v>
      </c>
      <c r="C89" s="41">
        <v>1</v>
      </c>
      <c r="D89" s="1" t="s">
        <v>1154</v>
      </c>
      <c r="E89" s="1" t="s">
        <v>1155</v>
      </c>
      <c r="F89" s="1" t="str">
        <f>UnitControlCenter!$B$12</f>
        <v>incidents / year</v>
      </c>
      <c r="G89" s="1" t="s">
        <v>1372</v>
      </c>
    </row>
    <row r="90" spans="1:10" ht="28.8">
      <c r="A90" s="2" t="s">
        <v>1350</v>
      </c>
      <c r="B90" s="2" t="s">
        <v>1373</v>
      </c>
      <c r="C90" s="41">
        <v>1</v>
      </c>
      <c r="D90" s="1" t="s">
        <v>1154</v>
      </c>
      <c r="E90" s="1" t="s">
        <v>1155</v>
      </c>
      <c r="F90" s="1" t="str">
        <f>UnitControlCenter!$B$12</f>
        <v>incidents / year</v>
      </c>
      <c r="G90" s="1" t="s">
        <v>1374</v>
      </c>
    </row>
    <row r="91" spans="1:10">
      <c r="A91" s="2" t="s">
        <v>1350</v>
      </c>
      <c r="B91" s="2" t="s">
        <v>1375</v>
      </c>
      <c r="C91" s="41">
        <v>1</v>
      </c>
      <c r="D91" s="1" t="s">
        <v>1154</v>
      </c>
      <c r="E91" s="1" t="s">
        <v>1155</v>
      </c>
      <c r="F91" s="1" t="str">
        <f>UnitControlCenter!$B$12</f>
        <v>incidents / year</v>
      </c>
      <c r="G91" s="1" t="s">
        <v>1376</v>
      </c>
    </row>
    <row r="92" spans="1:10">
      <c r="A92" s="2" t="s">
        <v>1350</v>
      </c>
      <c r="B92" s="2" t="s">
        <v>1377</v>
      </c>
      <c r="C92" s="41">
        <v>1</v>
      </c>
      <c r="D92" s="1" t="s">
        <v>1154</v>
      </c>
      <c r="E92" s="1" t="s">
        <v>1155</v>
      </c>
      <c r="F92" s="1" t="str">
        <f>UnitControlCenter!$B$12</f>
        <v>incidents / year</v>
      </c>
      <c r="G92" s="1" t="s">
        <v>1378</v>
      </c>
    </row>
    <row r="93" spans="1:10">
      <c r="A93" s="2" t="s">
        <v>1350</v>
      </c>
      <c r="B93" s="2" t="s">
        <v>1379</v>
      </c>
      <c r="C93" s="41">
        <v>1</v>
      </c>
      <c r="D93" s="1" t="s">
        <v>1154</v>
      </c>
      <c r="E93" s="1" t="s">
        <v>1155</v>
      </c>
      <c r="F93" s="1" t="str">
        <f>UnitControlCenter!$B$12</f>
        <v>incidents / year</v>
      </c>
      <c r="G93" s="1" t="s">
        <v>1380</v>
      </c>
    </row>
    <row r="94" spans="1:10">
      <c r="A94" s="2" t="s">
        <v>1350</v>
      </c>
      <c r="B94" s="2" t="s">
        <v>1381</v>
      </c>
      <c r="C94" s="41">
        <v>1</v>
      </c>
      <c r="D94" s="1" t="s">
        <v>1154</v>
      </c>
      <c r="E94" s="1" t="s">
        <v>1155</v>
      </c>
      <c r="F94" s="1" t="str">
        <f>UnitControlCenter!$B$12</f>
        <v>incidents / year</v>
      </c>
      <c r="G94" s="1" t="s">
        <v>1382</v>
      </c>
    </row>
    <row r="95" spans="1:10" ht="29.4" thickBot="1">
      <c r="A95" s="180" t="s">
        <v>1350</v>
      </c>
      <c r="B95" s="180" t="s">
        <v>1383</v>
      </c>
      <c r="C95" s="187">
        <v>1</v>
      </c>
      <c r="D95" s="181" t="s">
        <v>1154</v>
      </c>
      <c r="E95" s="181" t="s">
        <v>1155</v>
      </c>
      <c r="F95" s="181" t="str">
        <f>UnitControlCenter!$B$12</f>
        <v>incidents / year</v>
      </c>
      <c r="G95" s="181" t="s">
        <v>1384</v>
      </c>
      <c r="H95" s="181"/>
      <c r="I95" s="181"/>
      <c r="J95" s="181"/>
    </row>
    <row r="96" spans="1:10" ht="216">
      <c r="A96" s="2" t="s">
        <v>1385</v>
      </c>
      <c r="B96" s="2" t="s">
        <v>1386</v>
      </c>
      <c r="C96" s="41">
        <v>1</v>
      </c>
      <c r="D96" s="1" t="s">
        <v>1166</v>
      </c>
      <c r="E96" s="1" t="s">
        <v>1167</v>
      </c>
      <c r="F96" s="1" t="str">
        <f>UnitControlCenter!$B$16</f>
        <v>terawatt-hours (TWh) / year</v>
      </c>
      <c r="G96" s="1" t="s">
        <v>1387</v>
      </c>
      <c r="H96" s="1" t="s">
        <v>1388</v>
      </c>
      <c r="I96" s="1" t="s">
        <v>1389</v>
      </c>
    </row>
    <row r="97" spans="1:10" ht="259.2">
      <c r="A97" s="2" t="s">
        <v>1385</v>
      </c>
      <c r="B97" s="2" t="s">
        <v>1390</v>
      </c>
      <c r="C97" s="41">
        <v>1</v>
      </c>
      <c r="D97" s="1" t="s">
        <v>1166</v>
      </c>
      <c r="E97" s="1" t="s">
        <v>1155</v>
      </c>
      <c r="F97" s="1" t="str">
        <f>UnitControlCenter!$B$16</f>
        <v>terawatt-hours (TWh) / year</v>
      </c>
      <c r="G97" s="1" t="s">
        <v>1391</v>
      </c>
      <c r="H97" s="1" t="s">
        <v>1388</v>
      </c>
      <c r="I97" s="1" t="s">
        <v>1389</v>
      </c>
    </row>
    <row r="98" spans="1:10" ht="216">
      <c r="A98" s="2" t="s">
        <v>1385</v>
      </c>
      <c r="B98" s="2" t="s">
        <v>1392</v>
      </c>
      <c r="C98" s="41">
        <v>1</v>
      </c>
      <c r="D98" s="1" t="s">
        <v>1166</v>
      </c>
      <c r="E98" s="1" t="s">
        <v>1167</v>
      </c>
      <c r="F98" s="1" t="str">
        <f>UnitControlCenter!$B$21</f>
        <v>gigawatts (GW) / year</v>
      </c>
      <c r="G98" s="1" t="s">
        <v>1393</v>
      </c>
      <c r="H98" s="1" t="s">
        <v>1394</v>
      </c>
      <c r="I98" s="1" t="s">
        <v>1395</v>
      </c>
    </row>
    <row r="99" spans="1:10" ht="244.8">
      <c r="A99" s="2" t="s">
        <v>1385</v>
      </c>
      <c r="B99" s="2" t="s">
        <v>1396</v>
      </c>
      <c r="C99" s="41">
        <v>1</v>
      </c>
      <c r="D99" s="1" t="s">
        <v>1166</v>
      </c>
      <c r="E99" s="1" t="s">
        <v>1155</v>
      </c>
      <c r="F99" s="1" t="str">
        <f>UnitControlCenter!$B$21</f>
        <v>gigawatts (GW) / year</v>
      </c>
      <c r="G99" s="1" t="s">
        <v>1397</v>
      </c>
      <c r="H99" s="1" t="s">
        <v>1394</v>
      </c>
      <c r="I99" s="1" t="s">
        <v>1395</v>
      </c>
    </row>
    <row r="100" spans="1:10" ht="72">
      <c r="A100" s="2" t="s">
        <v>1385</v>
      </c>
      <c r="B100" s="2" t="s">
        <v>1398</v>
      </c>
      <c r="C100" s="41">
        <v>1</v>
      </c>
      <c r="D100" s="1" t="s">
        <v>1166</v>
      </c>
      <c r="E100" s="1" t="s">
        <v>1167</v>
      </c>
      <c r="F100" s="1" t="str">
        <f>UnitControlCenter!$B$16</f>
        <v>terawatt-hours (TWh) / year</v>
      </c>
      <c r="G100" s="1" t="s">
        <v>1399</v>
      </c>
      <c r="H100" s="1" t="s">
        <v>1400</v>
      </c>
      <c r="I100" s="1" t="s">
        <v>1401</v>
      </c>
    </row>
    <row r="101" spans="1:10" ht="28.8">
      <c r="A101" s="2" t="s">
        <v>1385</v>
      </c>
      <c r="B101" s="2" t="s">
        <v>1402</v>
      </c>
      <c r="C101" s="41">
        <v>1</v>
      </c>
      <c r="D101" s="1" t="s">
        <v>1154</v>
      </c>
      <c r="E101" s="1" t="s">
        <v>1155</v>
      </c>
      <c r="F101" s="1" t="str">
        <f>UnitControlCenter!B18</f>
        <v>%</v>
      </c>
      <c r="G101" s="1" t="s">
        <v>1403</v>
      </c>
    </row>
    <row r="102" spans="1:10" ht="28.8">
      <c r="A102" s="2" t="s">
        <v>1385</v>
      </c>
      <c r="B102" s="2" t="s">
        <v>1404</v>
      </c>
      <c r="C102" s="41">
        <v>1</v>
      </c>
      <c r="D102" s="1" t="s">
        <v>1154</v>
      </c>
      <c r="E102" s="1" t="s">
        <v>1155</v>
      </c>
      <c r="F102" s="1" t="str">
        <f>UnitControlCenter!B19</f>
        <v>metric tons CO2e / megawatt-hour (MWh)</v>
      </c>
      <c r="G102" s="1" t="s">
        <v>1405</v>
      </c>
    </row>
    <row r="103" spans="1:10" ht="29.4" thickBot="1">
      <c r="A103" s="180" t="s">
        <v>1385</v>
      </c>
      <c r="B103" s="180" t="s">
        <v>1406</v>
      </c>
      <c r="C103" s="187">
        <v>1</v>
      </c>
      <c r="D103" s="181" t="s">
        <v>1154</v>
      </c>
      <c r="E103" s="181" t="s">
        <v>1155</v>
      </c>
      <c r="F103" s="181" t="str">
        <f>UnitControlCenter!B20</f>
        <v>kilowatt-hour / 2024 dollar</v>
      </c>
      <c r="G103" s="181" t="s">
        <v>1407</v>
      </c>
      <c r="H103" s="181"/>
      <c r="I103" s="181"/>
      <c r="J103" s="181"/>
    </row>
    <row r="104" spans="1:10" ht="172.8">
      <c r="A104" s="2" t="s">
        <v>1408</v>
      </c>
      <c r="B104" s="2" t="s">
        <v>1409</v>
      </c>
      <c r="C104" s="41">
        <v>1</v>
      </c>
      <c r="D104" s="1" t="s">
        <v>1166</v>
      </c>
      <c r="E104" s="1" t="s">
        <v>1410</v>
      </c>
      <c r="F104" s="1" t="str">
        <f>UnitControlCenter!$B$22</f>
        <v>2024 dollars / megawatt-hour (MWh)</v>
      </c>
      <c r="G104" s="1" t="s">
        <v>1411</v>
      </c>
      <c r="H104" s="1" t="s">
        <v>1412</v>
      </c>
      <c r="I104" s="41" t="s">
        <v>1413</v>
      </c>
    </row>
    <row r="105" spans="1:10" ht="28.8">
      <c r="A105" s="2" t="s">
        <v>1408</v>
      </c>
      <c r="B105" s="2" t="s">
        <v>1414</v>
      </c>
      <c r="C105" s="41">
        <v>1</v>
      </c>
      <c r="D105" s="1" t="s">
        <v>1154</v>
      </c>
      <c r="E105" s="1" t="s">
        <v>1155</v>
      </c>
      <c r="F105" s="1" t="str">
        <f>UnitControlCenter!B22</f>
        <v>2024 dollars / megawatt-hour (MWh)</v>
      </c>
      <c r="G105" s="1" t="s">
        <v>1415</v>
      </c>
    </row>
    <row r="106" spans="1:10" ht="28.8">
      <c r="A106" s="2" t="s">
        <v>1408</v>
      </c>
      <c r="B106" s="2" t="s">
        <v>1416</v>
      </c>
      <c r="C106" s="41">
        <v>1</v>
      </c>
      <c r="D106" s="1" t="s">
        <v>1166</v>
      </c>
      <c r="E106" s="1" t="s">
        <v>1167</v>
      </c>
      <c r="F106" s="1" t="str">
        <f>UnitControlCenter!$B$16</f>
        <v>terawatt-hours (TWh) / year</v>
      </c>
      <c r="G106" s="1" t="s">
        <v>1417</v>
      </c>
      <c r="H106" s="1" t="s">
        <v>1418</v>
      </c>
      <c r="I106" s="1" t="s">
        <v>1419</v>
      </c>
    </row>
    <row r="107" spans="1:10" ht="100.8">
      <c r="A107" s="2" t="s">
        <v>1408</v>
      </c>
      <c r="B107" s="2" t="s">
        <v>1420</v>
      </c>
      <c r="C107" s="41">
        <v>1</v>
      </c>
      <c r="D107" s="1" t="s">
        <v>1166</v>
      </c>
      <c r="E107" s="1" t="s">
        <v>1167</v>
      </c>
      <c r="F107" s="1" t="str">
        <f>UnitControlCenter!$B$3</f>
        <v>million metric tons / year</v>
      </c>
      <c r="G107" s="1" t="s">
        <v>1421</v>
      </c>
      <c r="H107" s="1" t="s">
        <v>1422</v>
      </c>
      <c r="I107" s="41" t="s">
        <v>1423</v>
      </c>
    </row>
    <row r="108" spans="1:10" ht="187.2">
      <c r="A108" s="2" t="s">
        <v>1408</v>
      </c>
      <c r="B108" s="2" t="s">
        <v>1424</v>
      </c>
      <c r="C108" s="41">
        <v>1</v>
      </c>
      <c r="D108" s="1" t="s">
        <v>1166</v>
      </c>
      <c r="E108" s="1" t="s">
        <v>1167</v>
      </c>
      <c r="F108" s="1" t="str">
        <f>UnitControlCenter!$B$23</f>
        <v>cubic km / yr</v>
      </c>
      <c r="G108" s="1" t="s">
        <v>1425</v>
      </c>
      <c r="H108" s="1" t="s">
        <v>1412</v>
      </c>
      <c r="I108" s="41" t="s">
        <v>1413</v>
      </c>
    </row>
    <row r="109" spans="1:10" s="181" customFormat="1" ht="187.8" thickBot="1">
      <c r="A109" s="180" t="s">
        <v>1408</v>
      </c>
      <c r="B109" s="180" t="s">
        <v>1426</v>
      </c>
      <c r="C109" s="187">
        <v>1</v>
      </c>
      <c r="D109" s="181" t="s">
        <v>1166</v>
      </c>
      <c r="E109" s="181" t="s">
        <v>1167</v>
      </c>
      <c r="F109" s="181" t="str">
        <f>UnitControlCenter!$B$23</f>
        <v>cubic km / yr</v>
      </c>
      <c r="G109" s="181" t="s">
        <v>1427</v>
      </c>
      <c r="H109" s="1" t="s">
        <v>1412</v>
      </c>
      <c r="I109" s="41" t="s">
        <v>1413</v>
      </c>
    </row>
    <row r="110" spans="1:10" ht="409.6">
      <c r="A110" s="2" t="s">
        <v>1428</v>
      </c>
      <c r="B110" s="2" t="s">
        <v>1429</v>
      </c>
      <c r="C110" s="41">
        <v>1</v>
      </c>
      <c r="D110" s="1" t="s">
        <v>1166</v>
      </c>
      <c r="E110" s="1" t="s">
        <v>1430</v>
      </c>
      <c r="F110" s="1" t="str">
        <f>UnitControlCenter!$B$17</f>
        <v>terawatt-hours (TWh)</v>
      </c>
      <c r="G110" s="1" t="s">
        <v>1431</v>
      </c>
      <c r="H110" s="1" t="s">
        <v>1432</v>
      </c>
      <c r="I110" s="1" t="s">
        <v>1433</v>
      </c>
    </row>
    <row r="111" spans="1:10" ht="403.2">
      <c r="A111" s="2" t="s">
        <v>1428</v>
      </c>
      <c r="B111" s="2" t="s">
        <v>1434</v>
      </c>
      <c r="C111" s="41">
        <v>1</v>
      </c>
      <c r="D111" s="1" t="s">
        <v>1166</v>
      </c>
      <c r="E111" s="1" t="s">
        <v>1430</v>
      </c>
      <c r="F111" s="1" t="str">
        <f>UnitControlCenter!$B$17</f>
        <v>terawatt-hours (TWh)</v>
      </c>
      <c r="G111" s="1" t="s">
        <v>1435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1428</v>
      </c>
      <c r="B112" s="2" t="s">
        <v>1436</v>
      </c>
      <c r="C112" s="41">
        <v>1</v>
      </c>
      <c r="D112" s="1" t="s">
        <v>1166</v>
      </c>
      <c r="E112" s="1" t="s">
        <v>1430</v>
      </c>
      <c r="F112" s="1" t="str">
        <f>UnitControlCenter!$B$17</f>
        <v>terawatt-hours (TWh)</v>
      </c>
      <c r="G112" s="1" t="s">
        <v>1437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1428</v>
      </c>
      <c r="B113" s="2" t="s">
        <v>1438</v>
      </c>
      <c r="C113" s="41">
        <v>1</v>
      </c>
      <c r="D113" s="1" t="s">
        <v>1166</v>
      </c>
      <c r="E113" s="1" t="s">
        <v>1430</v>
      </c>
      <c r="F113" s="1" t="str">
        <f>UnitControlCenter!$B$17</f>
        <v>terawatt-hours (TWh)</v>
      </c>
      <c r="G113" s="1" t="s">
        <v>1439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1428</v>
      </c>
      <c r="B114" s="2" t="s">
        <v>1440</v>
      </c>
      <c r="C114" s="41">
        <v>1</v>
      </c>
      <c r="D114" s="1" t="s">
        <v>1166</v>
      </c>
      <c r="E114" s="1" t="s">
        <v>1430</v>
      </c>
      <c r="F114" s="1" t="str">
        <f>UnitControlCenter!$B$17</f>
        <v>terawatt-hours (TWh)</v>
      </c>
      <c r="G114" s="1" t="s">
        <v>1441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1428</v>
      </c>
      <c r="B115" s="2" t="s">
        <v>1442</v>
      </c>
      <c r="C115" s="41">
        <v>1</v>
      </c>
      <c r="D115" s="1" t="s">
        <v>1166</v>
      </c>
      <c r="E115" s="1" t="s">
        <v>1430</v>
      </c>
      <c r="F115" s="1" t="str">
        <f>UnitControlCenter!$B$17</f>
        <v>terawatt-hours (TWh)</v>
      </c>
      <c r="G115" s="1" t="s">
        <v>1443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1428</v>
      </c>
      <c r="B116" s="2" t="s">
        <v>1444</v>
      </c>
      <c r="C116" s="41">
        <v>1</v>
      </c>
      <c r="D116" s="1" t="s">
        <v>1166</v>
      </c>
      <c r="E116" s="1" t="s">
        <v>1445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3.2">
      <c r="A117" s="2" t="s">
        <v>1428</v>
      </c>
      <c r="B117" s="2" t="s">
        <v>1446</v>
      </c>
      <c r="C117" s="41">
        <v>1</v>
      </c>
      <c r="D117" s="1" t="s">
        <v>1166</v>
      </c>
      <c r="E117" s="1" t="s">
        <v>1445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6">
      <c r="A118" s="2" t="s">
        <v>1428</v>
      </c>
      <c r="B118" s="2" t="s">
        <v>1447</v>
      </c>
      <c r="C118" s="41">
        <v>1</v>
      </c>
      <c r="D118" s="1" t="s">
        <v>1166</v>
      </c>
      <c r="E118" s="1" t="s">
        <v>1445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6">
      <c r="A119" s="2" t="s">
        <v>1428</v>
      </c>
      <c r="B119" s="2" t="s">
        <v>1448</v>
      </c>
      <c r="C119" s="41">
        <v>1</v>
      </c>
      <c r="D119" s="1" t="s">
        <v>1166</v>
      </c>
      <c r="E119" s="1" t="s">
        <v>1445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6">
      <c r="A120" s="2" t="s">
        <v>1428</v>
      </c>
      <c r="B120" s="2" t="s">
        <v>1449</v>
      </c>
      <c r="C120" s="41">
        <v>1</v>
      </c>
      <c r="D120" s="1" t="s">
        <v>1166</v>
      </c>
      <c r="E120" s="1" t="s">
        <v>1445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1428</v>
      </c>
      <c r="B121" s="180" t="s">
        <v>1450</v>
      </c>
      <c r="C121" s="187">
        <v>1</v>
      </c>
      <c r="D121" s="181" t="s">
        <v>1166</v>
      </c>
      <c r="E121" s="181" t="s">
        <v>1445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
      <c r="A122" s="2" t="s">
        <v>1451</v>
      </c>
      <c r="B122" s="2" t="s">
        <v>1452</v>
      </c>
      <c r="C122" s="41">
        <v>1</v>
      </c>
      <c r="D122" s="1" t="s">
        <v>1166</v>
      </c>
      <c r="E122" s="1" t="s">
        <v>1167</v>
      </c>
      <c r="F122" s="1" t="str">
        <f>UnitControlCenter!$B$26</f>
        <v>million vehicles / year</v>
      </c>
      <c r="G122" s="1" t="s">
        <v>1453</v>
      </c>
      <c r="H122" s="1" t="s">
        <v>1454</v>
      </c>
      <c r="I122" s="1" t="s">
        <v>1455</v>
      </c>
    </row>
    <row r="123" spans="1:10" ht="72">
      <c r="A123" s="2" t="s">
        <v>1451</v>
      </c>
      <c r="B123" s="2" t="s">
        <v>1456</v>
      </c>
      <c r="C123" s="41">
        <v>1</v>
      </c>
      <c r="D123" s="1" t="s">
        <v>1166</v>
      </c>
      <c r="E123" s="1" t="s">
        <v>1167</v>
      </c>
      <c r="F123" s="1" t="str">
        <f>UnitControlCenter!$B$27</f>
        <v>thousand vehicles / year</v>
      </c>
      <c r="G123" s="1" t="s">
        <v>1457</v>
      </c>
      <c r="H123" s="1" t="s">
        <v>1458</v>
      </c>
      <c r="I123" s="1" t="s">
        <v>1459</v>
      </c>
    </row>
    <row r="124" spans="1:10" ht="72">
      <c r="A124" s="2" t="s">
        <v>1451</v>
      </c>
      <c r="B124" s="2" t="s">
        <v>1460</v>
      </c>
      <c r="C124" s="41">
        <v>1</v>
      </c>
      <c r="D124" s="1" t="s">
        <v>1166</v>
      </c>
      <c r="E124" s="1" t="s">
        <v>1167</v>
      </c>
      <c r="F124" s="1" t="str">
        <f>UnitControlCenter!$B$27</f>
        <v>thousand vehicles / year</v>
      </c>
      <c r="G124" s="1" t="s">
        <v>1461</v>
      </c>
      <c r="H124" s="1" t="s">
        <v>1454</v>
      </c>
      <c r="I124" s="1" t="s">
        <v>1455</v>
      </c>
    </row>
    <row r="125" spans="1:10" ht="72">
      <c r="A125" s="2" t="s">
        <v>1451</v>
      </c>
      <c r="B125" s="2" t="s">
        <v>1462</v>
      </c>
      <c r="C125" s="41">
        <v>1</v>
      </c>
      <c r="D125" s="1" t="s">
        <v>1166</v>
      </c>
      <c r="E125" s="1" t="s">
        <v>1167</v>
      </c>
      <c r="F125" s="1" t="str">
        <f>UnitControlCenter!$B$27</f>
        <v>thousand vehicles / year</v>
      </c>
      <c r="G125" s="1" t="s">
        <v>1463</v>
      </c>
      <c r="H125" s="1" t="s">
        <v>1458</v>
      </c>
      <c r="I125" s="1" t="s">
        <v>1459</v>
      </c>
    </row>
    <row r="126" spans="1:10" ht="28.8">
      <c r="A126" s="2" t="s">
        <v>1451</v>
      </c>
      <c r="B126" s="2" t="s">
        <v>1464</v>
      </c>
      <c r="C126" s="41">
        <v>1</v>
      </c>
      <c r="D126" s="1" t="s">
        <v>1166</v>
      </c>
      <c r="E126" s="1" t="s">
        <v>1167</v>
      </c>
      <c r="F126" s="1" t="str">
        <f>UnitControlCenter!$B$27</f>
        <v>thousand vehicles / year</v>
      </c>
      <c r="G126" s="1" t="s">
        <v>1465</v>
      </c>
      <c r="H126" s="1" t="s">
        <v>1466</v>
      </c>
      <c r="I126" s="1" t="s">
        <v>1467</v>
      </c>
    </row>
    <row r="127" spans="1:10" ht="28.8">
      <c r="A127" s="2" t="s">
        <v>1451</v>
      </c>
      <c r="B127" s="2" t="s">
        <v>1468</v>
      </c>
      <c r="C127" s="41">
        <v>0</v>
      </c>
      <c r="D127" s="1" t="s">
        <v>1166</v>
      </c>
      <c r="E127" s="1" t="s">
        <v>1167</v>
      </c>
      <c r="F127" s="1" t="str">
        <f>UnitControlCenter!$B$27</f>
        <v>thousand vehicles / year</v>
      </c>
      <c r="G127" s="1" t="s">
        <v>1469</v>
      </c>
      <c r="H127" s="1" t="s">
        <v>1466</v>
      </c>
      <c r="I127" s="1" t="s">
        <v>1467</v>
      </c>
    </row>
    <row r="128" spans="1:10" ht="57.6">
      <c r="A128" s="2" t="s">
        <v>1451</v>
      </c>
      <c r="B128" s="2" t="s">
        <v>1470</v>
      </c>
      <c r="C128" s="41">
        <v>1</v>
      </c>
      <c r="D128" s="1" t="s">
        <v>1166</v>
      </c>
      <c r="E128" s="1" t="s">
        <v>1167</v>
      </c>
      <c r="F128" s="1" t="str">
        <f>UnitControlCenter!$B$28</f>
        <v>million vehicles</v>
      </c>
      <c r="G128" s="1" t="s">
        <v>1471</v>
      </c>
      <c r="H128" s="1" t="s">
        <v>1454</v>
      </c>
      <c r="I128" s="1" t="s">
        <v>1455</v>
      </c>
    </row>
    <row r="129" spans="1:10" ht="72">
      <c r="A129" s="2" t="s">
        <v>1451</v>
      </c>
      <c r="B129" s="2" t="s">
        <v>1472</v>
      </c>
      <c r="C129" s="41">
        <v>1</v>
      </c>
      <c r="D129" s="1" t="s">
        <v>1166</v>
      </c>
      <c r="E129" s="1" t="s">
        <v>1167</v>
      </c>
      <c r="F129" s="1" t="str">
        <f>UnitControlCenter!$B$29</f>
        <v>thousand vehicles</v>
      </c>
      <c r="G129" s="1" t="s">
        <v>1473</v>
      </c>
      <c r="H129" s="1" t="s">
        <v>1458</v>
      </c>
      <c r="I129" s="1" t="s">
        <v>1459</v>
      </c>
    </row>
    <row r="130" spans="1:10" ht="57.6">
      <c r="A130" s="2" t="s">
        <v>1451</v>
      </c>
      <c r="B130" s="2" t="s">
        <v>1474</v>
      </c>
      <c r="C130" s="41">
        <v>1</v>
      </c>
      <c r="D130" s="1" t="s">
        <v>1166</v>
      </c>
      <c r="E130" s="1" t="s">
        <v>1167</v>
      </c>
      <c r="F130" s="1" t="str">
        <f>UnitControlCenter!$B$28</f>
        <v>million vehicles</v>
      </c>
      <c r="G130" s="1" t="s">
        <v>1475</v>
      </c>
      <c r="H130" s="1" t="s">
        <v>1454</v>
      </c>
      <c r="I130" s="1" t="s">
        <v>1455</v>
      </c>
    </row>
    <row r="131" spans="1:10" ht="57.6">
      <c r="A131" s="2" t="s">
        <v>1451</v>
      </c>
      <c r="B131" s="2" t="s">
        <v>1476</v>
      </c>
      <c r="C131" s="41">
        <v>1</v>
      </c>
      <c r="D131" s="1" t="s">
        <v>1166</v>
      </c>
      <c r="E131" s="1" t="s">
        <v>1167</v>
      </c>
      <c r="F131" s="1" t="str">
        <f>UnitControlCenter!$B$28</f>
        <v>million vehicles</v>
      </c>
      <c r="G131" s="1" t="s">
        <v>1477</v>
      </c>
      <c r="H131" s="1" t="s">
        <v>1458</v>
      </c>
      <c r="I131" s="1" t="s">
        <v>1459</v>
      </c>
    </row>
    <row r="132" spans="1:10" ht="28.8">
      <c r="A132" s="2" t="s">
        <v>1451</v>
      </c>
      <c r="B132" s="2" t="s">
        <v>1478</v>
      </c>
      <c r="C132" s="41">
        <v>1</v>
      </c>
      <c r="D132" s="1" t="s">
        <v>1166</v>
      </c>
      <c r="E132" s="1" t="s">
        <v>1167</v>
      </c>
      <c r="F132" s="1" t="str">
        <f>UnitControlCenter!$B$28</f>
        <v>million vehicles</v>
      </c>
      <c r="G132" s="1" t="s">
        <v>1479</v>
      </c>
      <c r="H132" s="1" t="s">
        <v>1466</v>
      </c>
      <c r="I132" s="1" t="s">
        <v>1467</v>
      </c>
    </row>
    <row r="133" spans="1:10" s="181" customFormat="1" ht="29.4" thickBot="1">
      <c r="A133" s="180" t="s">
        <v>1451</v>
      </c>
      <c r="B133" s="180" t="s">
        <v>1480</v>
      </c>
      <c r="C133" s="187">
        <v>0</v>
      </c>
      <c r="D133" s="181" t="s">
        <v>1166</v>
      </c>
      <c r="E133" s="181" t="s">
        <v>1167</v>
      </c>
      <c r="F133" s="181" t="str">
        <f>UnitControlCenter!$B$28</f>
        <v>million vehicles</v>
      </c>
      <c r="G133" s="181" t="s">
        <v>1481</v>
      </c>
      <c r="H133" s="181" t="s">
        <v>1466</v>
      </c>
      <c r="I133" s="181" t="s">
        <v>1467</v>
      </c>
    </row>
    <row r="134" spans="1:10" ht="129.6">
      <c r="A134" s="2" t="s">
        <v>1482</v>
      </c>
      <c r="B134" s="2" t="s">
        <v>1483</v>
      </c>
      <c r="C134" s="41">
        <v>1</v>
      </c>
      <c r="D134" s="1" t="s">
        <v>1166</v>
      </c>
      <c r="E134" s="1" t="s">
        <v>1167</v>
      </c>
      <c r="F134" s="1" t="str">
        <f>UnitControlCenter!$B$3</f>
        <v>million metric tons / year</v>
      </c>
      <c r="G134" s="1" t="s">
        <v>1484</v>
      </c>
      <c r="H134" s="1" t="s">
        <v>1485</v>
      </c>
      <c r="I134" s="1" t="s">
        <v>1486</v>
      </c>
    </row>
    <row r="135" spans="1:10" ht="86.4">
      <c r="A135" s="2" t="s">
        <v>1482</v>
      </c>
      <c r="B135" s="2" t="s">
        <v>1487</v>
      </c>
      <c r="C135" s="41">
        <v>1</v>
      </c>
      <c r="D135" s="1" t="s">
        <v>1166</v>
      </c>
      <c r="E135" s="1" t="s">
        <v>1167</v>
      </c>
      <c r="F135" s="1" t="str">
        <f>UnitControlCenter!$B$30</f>
        <v>quads / year</v>
      </c>
      <c r="G135" s="1" t="s">
        <v>1488</v>
      </c>
      <c r="H135" s="1" t="s">
        <v>1489</v>
      </c>
      <c r="I135" s="1" t="s">
        <v>1490</v>
      </c>
    </row>
    <row r="136" spans="1:10" ht="115.2">
      <c r="A136" s="2" t="s">
        <v>1482</v>
      </c>
      <c r="B136" s="2" t="s">
        <v>1491</v>
      </c>
      <c r="C136" s="41">
        <v>1</v>
      </c>
      <c r="D136" s="1" t="s">
        <v>1166</v>
      </c>
      <c r="E136" s="1" t="s">
        <v>1167</v>
      </c>
      <c r="F136" s="1" t="str">
        <f>UnitControlCenter!$B$30</f>
        <v>quads / year</v>
      </c>
      <c r="G136" s="1" t="s">
        <v>1492</v>
      </c>
      <c r="H136" s="1" t="s">
        <v>1485</v>
      </c>
      <c r="I136" s="1" t="s">
        <v>1486</v>
      </c>
    </row>
    <row r="137" spans="1:10" ht="28.8">
      <c r="A137" s="2" t="s">
        <v>1482</v>
      </c>
      <c r="B137" s="2" t="s">
        <v>1493</v>
      </c>
      <c r="C137" s="41">
        <v>1</v>
      </c>
      <c r="D137" s="1" t="s">
        <v>1154</v>
      </c>
      <c r="E137" s="1" t="s">
        <v>1155</v>
      </c>
      <c r="F137" s="1" t="str">
        <f>UnitControlCenter!$B$30</f>
        <v>quads / year</v>
      </c>
      <c r="G137" s="1" t="s">
        <v>1494</v>
      </c>
    </row>
    <row r="138" spans="1:10" ht="43.2">
      <c r="A138" s="2" t="s">
        <v>1482</v>
      </c>
      <c r="B138" s="2" t="s">
        <v>1495</v>
      </c>
      <c r="C138" s="41">
        <v>1</v>
      </c>
      <c r="D138" s="1" t="s">
        <v>1166</v>
      </c>
      <c r="E138" s="1" t="s">
        <v>1167</v>
      </c>
      <c r="F138" s="1" t="str">
        <f>UnitControlCenter!$B$24</f>
        <v>trillion passenger-miles / year</v>
      </c>
      <c r="G138" s="1" t="s">
        <v>1496</v>
      </c>
      <c r="H138" s="1" t="s">
        <v>1497</v>
      </c>
      <c r="I138" s="1" t="s">
        <v>1498</v>
      </c>
    </row>
    <row r="139" spans="1:10" ht="43.8" thickBot="1">
      <c r="A139" s="180" t="s">
        <v>1482</v>
      </c>
      <c r="B139" s="180" t="s">
        <v>1499</v>
      </c>
      <c r="C139" s="187">
        <v>1</v>
      </c>
      <c r="D139" s="181" t="s">
        <v>1166</v>
      </c>
      <c r="E139" s="181" t="s">
        <v>1167</v>
      </c>
      <c r="F139" s="181" t="str">
        <f>UnitControlCenter!$B$25</f>
        <v>trillion freight ton-miles / year</v>
      </c>
      <c r="G139" s="181" t="s">
        <v>1500</v>
      </c>
      <c r="H139" s="181" t="s">
        <v>1501</v>
      </c>
      <c r="I139" s="181" t="s">
        <v>1502</v>
      </c>
      <c r="J139" s="181"/>
    </row>
    <row r="140" spans="1:10" ht="273.60000000000002">
      <c r="A140" s="2" t="s">
        <v>1503</v>
      </c>
      <c r="B140" s="2" t="s">
        <v>1504</v>
      </c>
      <c r="C140" s="41">
        <v>1</v>
      </c>
      <c r="D140" s="1" t="s">
        <v>1166</v>
      </c>
      <c r="E140" s="1" t="s">
        <v>1167</v>
      </c>
      <c r="F140" s="1" t="str">
        <f>UnitControlCenter!$B$30</f>
        <v>quads / year</v>
      </c>
      <c r="G140" s="1" t="s">
        <v>1505</v>
      </c>
      <c r="H140" s="1" t="s">
        <v>1506</v>
      </c>
      <c r="I140" s="196" t="s">
        <v>1507</v>
      </c>
      <c r="J140" s="196"/>
    </row>
    <row r="141" spans="1:10" ht="100.8">
      <c r="A141" s="2" t="s">
        <v>1503</v>
      </c>
      <c r="B141" s="2" t="s">
        <v>1508</v>
      </c>
      <c r="C141" s="41">
        <v>1</v>
      </c>
      <c r="D141" s="1" t="s">
        <v>1166</v>
      </c>
      <c r="E141" s="1" t="s">
        <v>1167</v>
      </c>
      <c r="F141" s="1" t="str">
        <f>UnitControlCenter!$B$30</f>
        <v>quads / year</v>
      </c>
      <c r="G141" s="1" t="s">
        <v>1509</v>
      </c>
      <c r="H141" s="1" t="s">
        <v>1510</v>
      </c>
      <c r="I141" s="1" t="s">
        <v>1511</v>
      </c>
    </row>
    <row r="142" spans="1:10">
      <c r="A142" s="2" t="s">
        <v>1503</v>
      </c>
      <c r="B142" s="2" t="s">
        <v>1512</v>
      </c>
      <c r="C142" s="41">
        <v>1</v>
      </c>
      <c r="D142" s="1" t="s">
        <v>1154</v>
      </c>
      <c r="E142" s="1" t="s">
        <v>1155</v>
      </c>
      <c r="F142" s="1" t="str">
        <f>UnitControlCenter!$B$30</f>
        <v>quads / year</v>
      </c>
      <c r="G142" s="1" t="s">
        <v>1513</v>
      </c>
    </row>
    <row r="143" spans="1:10" ht="216">
      <c r="A143" s="2" t="s">
        <v>1503</v>
      </c>
      <c r="B143" s="2" t="s">
        <v>1514</v>
      </c>
      <c r="C143" s="41">
        <v>1</v>
      </c>
      <c r="D143" s="1" t="s">
        <v>1166</v>
      </c>
      <c r="E143" s="1" t="s">
        <v>1167</v>
      </c>
      <c r="F143" s="1" t="str">
        <f>UnitControlCenter!$B$30</f>
        <v>quads / year</v>
      </c>
      <c r="G143" s="1" t="s">
        <v>1515</v>
      </c>
      <c r="H143" s="1" t="s">
        <v>1506</v>
      </c>
      <c r="I143" s="196" t="s">
        <v>1507</v>
      </c>
      <c r="J143" s="196"/>
    </row>
    <row r="144" spans="1:10" ht="72">
      <c r="A144" s="2" t="s">
        <v>1503</v>
      </c>
      <c r="B144" s="2" t="s">
        <v>1516</v>
      </c>
      <c r="C144" s="41">
        <v>1</v>
      </c>
      <c r="D144" s="1" t="s">
        <v>1166</v>
      </c>
      <c r="E144" s="1" t="s">
        <v>1167</v>
      </c>
      <c r="F144" s="1" t="str">
        <f>UnitControlCenter!$B$30</f>
        <v>quads / year</v>
      </c>
      <c r="G144" s="1" t="s">
        <v>1517</v>
      </c>
      <c r="H144" s="1" t="s">
        <v>1510</v>
      </c>
      <c r="I144" s="1" t="s">
        <v>1511</v>
      </c>
    </row>
    <row r="145" spans="1:10">
      <c r="A145" s="2" t="s">
        <v>1503</v>
      </c>
      <c r="B145" s="2" t="s">
        <v>1518</v>
      </c>
      <c r="C145" s="41">
        <v>1</v>
      </c>
      <c r="D145" s="1" t="s">
        <v>1154</v>
      </c>
      <c r="E145" s="1" t="s">
        <v>1155</v>
      </c>
      <c r="F145" s="1" t="str">
        <f>UnitControlCenter!$B$30</f>
        <v>quads / year</v>
      </c>
      <c r="G145" s="1" t="s">
        <v>1519</v>
      </c>
    </row>
    <row r="146" spans="1:10" ht="129.6">
      <c r="A146" s="2" t="s">
        <v>1503</v>
      </c>
      <c r="B146" s="2" t="s">
        <v>1520</v>
      </c>
      <c r="C146" s="41">
        <v>1</v>
      </c>
      <c r="D146" s="1" t="s">
        <v>1166</v>
      </c>
      <c r="E146" s="1" t="s">
        <v>1167</v>
      </c>
      <c r="F146" s="1" t="str">
        <f>UnitControlCenter!$B$30</f>
        <v>quads / year</v>
      </c>
      <c r="G146" s="1" t="s">
        <v>1521</v>
      </c>
      <c r="H146" s="1" t="s">
        <v>1522</v>
      </c>
      <c r="I146" s="1" t="s">
        <v>1523</v>
      </c>
    </row>
    <row r="147" spans="1:10" s="181" customFormat="1" ht="87" thickBot="1">
      <c r="A147" s="180" t="s">
        <v>1503</v>
      </c>
      <c r="B147" s="180" t="s">
        <v>1524</v>
      </c>
      <c r="C147" s="187">
        <v>1</v>
      </c>
      <c r="D147" s="181" t="s">
        <v>1166</v>
      </c>
      <c r="E147" s="181" t="s">
        <v>1167</v>
      </c>
      <c r="F147" s="181" t="str">
        <f>UnitControlCenter!$B$16</f>
        <v>terawatt-hours (TWh) / year</v>
      </c>
      <c r="G147" s="181" t="s">
        <v>1525</v>
      </c>
      <c r="H147" s="181" t="s">
        <v>1526</v>
      </c>
      <c r="I147" s="181" t="s">
        <v>1527</v>
      </c>
    </row>
    <row r="148" spans="1:10" ht="259.2">
      <c r="A148" s="2" t="s">
        <v>1528</v>
      </c>
      <c r="B148" s="2" t="s">
        <v>1529</v>
      </c>
      <c r="C148" s="41">
        <v>1</v>
      </c>
      <c r="D148" s="1" t="s">
        <v>1166</v>
      </c>
      <c r="E148" s="1" t="s">
        <v>1167</v>
      </c>
      <c r="F148" s="1" t="str">
        <f>UnitControlCenter!$B$3</f>
        <v>million metric tons / year</v>
      </c>
      <c r="G148" s="1" t="s">
        <v>1530</v>
      </c>
      <c r="H148" s="1" t="s">
        <v>1506</v>
      </c>
      <c r="I148" s="196" t="s">
        <v>1507</v>
      </c>
      <c r="J148" s="196"/>
    </row>
    <row r="149" spans="1:10" ht="43.2">
      <c r="A149" s="2" t="s">
        <v>1528</v>
      </c>
      <c r="B149" s="2" t="s">
        <v>1531</v>
      </c>
      <c r="C149" s="41">
        <v>1</v>
      </c>
      <c r="D149" s="1" t="s">
        <v>1166</v>
      </c>
      <c r="E149" s="1" t="s">
        <v>1167</v>
      </c>
      <c r="F149" s="1" t="str">
        <f>UnitControlCenter!$B$3</f>
        <v>million metric tons / year</v>
      </c>
      <c r="G149" s="1" t="s">
        <v>1532</v>
      </c>
      <c r="H149" s="1" t="s">
        <v>1177</v>
      </c>
      <c r="I149" s="1" t="s">
        <v>1178</v>
      </c>
    </row>
    <row r="150" spans="1:10" ht="230.4">
      <c r="A150" s="2" t="s">
        <v>1528</v>
      </c>
      <c r="B150" s="2" t="s">
        <v>1533</v>
      </c>
      <c r="C150" s="41">
        <v>1</v>
      </c>
      <c r="D150" s="1" t="s">
        <v>1166</v>
      </c>
      <c r="E150" s="1" t="s">
        <v>1167</v>
      </c>
      <c r="F150" s="1" t="str">
        <f>UnitControlCenter!$B$3</f>
        <v>million metric tons / year</v>
      </c>
      <c r="G150" s="1" t="s">
        <v>1534</v>
      </c>
      <c r="H150" s="1" t="s">
        <v>1506</v>
      </c>
      <c r="I150" s="196" t="s">
        <v>1507</v>
      </c>
      <c r="J150" s="196"/>
    </row>
    <row r="151" spans="1:10" ht="28.8">
      <c r="A151" s="2" t="s">
        <v>1528</v>
      </c>
      <c r="B151" s="2" t="s">
        <v>1535</v>
      </c>
      <c r="C151" s="41">
        <v>1</v>
      </c>
      <c r="D151" s="1" t="s">
        <v>1166</v>
      </c>
      <c r="E151" s="1" t="s">
        <v>1167</v>
      </c>
      <c r="F151" s="1" t="str">
        <f>UnitControlCenter!$B$3</f>
        <v>million metric tons / year</v>
      </c>
      <c r="G151" s="1" t="s">
        <v>1536</v>
      </c>
      <c r="H151" s="1" t="s">
        <v>1177</v>
      </c>
      <c r="I151" s="1" t="s">
        <v>1178</v>
      </c>
    </row>
    <row r="152" spans="1:10" ht="302.39999999999998">
      <c r="A152" s="2" t="s">
        <v>1528</v>
      </c>
      <c r="B152" s="2" t="s">
        <v>1537</v>
      </c>
      <c r="C152" s="41">
        <v>1</v>
      </c>
      <c r="D152" s="1" t="s">
        <v>1166</v>
      </c>
      <c r="E152" s="1" t="s">
        <v>1167</v>
      </c>
      <c r="F152" s="1" t="str">
        <f>UnitControlCenter!$B$3</f>
        <v>million metric tons / year</v>
      </c>
      <c r="G152" s="1" t="s">
        <v>1538</v>
      </c>
      <c r="H152" s="1" t="s">
        <v>1506</v>
      </c>
      <c r="I152" s="196" t="s">
        <v>1507</v>
      </c>
      <c r="J152" s="196"/>
    </row>
    <row r="153" spans="1:10" ht="28.8">
      <c r="A153" s="2" t="s">
        <v>1528</v>
      </c>
      <c r="B153" s="2" t="s">
        <v>1539</v>
      </c>
      <c r="C153" s="41">
        <v>1</v>
      </c>
      <c r="D153" s="1" t="s">
        <v>1166</v>
      </c>
      <c r="E153" s="1" t="s">
        <v>1167</v>
      </c>
      <c r="F153" s="1" t="str">
        <f>UnitControlCenter!$B$3</f>
        <v>million metric tons / year</v>
      </c>
      <c r="G153" s="1" t="s">
        <v>1540</v>
      </c>
      <c r="H153" s="1" t="s">
        <v>1541</v>
      </c>
      <c r="I153" s="1" t="s">
        <v>1542</v>
      </c>
    </row>
    <row r="154" spans="1:10" ht="28.8">
      <c r="A154" s="2" t="s">
        <v>1528</v>
      </c>
      <c r="B154" s="2" t="s">
        <v>1543</v>
      </c>
      <c r="C154" s="41">
        <v>1</v>
      </c>
      <c r="D154" s="1" t="s">
        <v>1166</v>
      </c>
      <c r="E154" s="1" t="s">
        <v>1167</v>
      </c>
      <c r="F154" s="1" t="str">
        <f>UnitControlCenter!$B$3</f>
        <v>million metric tons / year</v>
      </c>
      <c r="G154" s="1" t="s">
        <v>1544</v>
      </c>
      <c r="H154" s="1" t="s">
        <v>1545</v>
      </c>
      <c r="I154" s="1" t="s">
        <v>1546</v>
      </c>
    </row>
    <row r="155" spans="1:10" ht="230.4">
      <c r="A155" s="2" t="s">
        <v>1528</v>
      </c>
      <c r="B155" s="2" t="s">
        <v>1547</v>
      </c>
      <c r="C155" s="41">
        <v>1</v>
      </c>
      <c r="D155" s="1" t="s">
        <v>1166</v>
      </c>
      <c r="E155" s="1" t="s">
        <v>1167</v>
      </c>
      <c r="F155" s="1" t="str">
        <f>UnitControlCenter!$B$3</f>
        <v>million metric tons / year</v>
      </c>
      <c r="G155" s="1" t="s">
        <v>1548</v>
      </c>
      <c r="H155" s="1" t="s">
        <v>1506</v>
      </c>
      <c r="I155" s="196" t="s">
        <v>1507</v>
      </c>
      <c r="J155" s="196"/>
    </row>
    <row r="156" spans="1:10" ht="288.60000000000002" thickBot="1">
      <c r="A156" s="180" t="s">
        <v>1528</v>
      </c>
      <c r="B156" s="180" t="s">
        <v>1549</v>
      </c>
      <c r="C156" s="187">
        <v>1</v>
      </c>
      <c r="D156" s="180" t="s">
        <v>1166</v>
      </c>
      <c r="E156" s="180" t="s">
        <v>1167</v>
      </c>
      <c r="F156" s="180" t="str">
        <f>UnitControlCenter!$B$3</f>
        <v>million metric tons / year</v>
      </c>
      <c r="G156" s="180" t="s">
        <v>1550</v>
      </c>
      <c r="H156" s="180" t="s">
        <v>1506</v>
      </c>
      <c r="I156" s="180" t="s">
        <v>1507</v>
      </c>
      <c r="J156" s="180"/>
    </row>
    <row r="157" spans="1:10" ht="43.2">
      <c r="A157" s="2" t="s">
        <v>1551</v>
      </c>
      <c r="B157" s="2" t="s">
        <v>1552</v>
      </c>
      <c r="C157" s="41">
        <v>1</v>
      </c>
      <c r="D157" s="1" t="s">
        <v>1166</v>
      </c>
      <c r="E157" s="1" t="s">
        <v>1167</v>
      </c>
      <c r="F157" s="1" t="str">
        <f>UnitControlCenter!$B$30</f>
        <v>quads / year</v>
      </c>
      <c r="G157" s="1" t="s">
        <v>1553</v>
      </c>
      <c r="H157" s="1" t="s">
        <v>1554</v>
      </c>
      <c r="I157" s="1" t="s">
        <v>1555</v>
      </c>
    </row>
    <row r="158" spans="1:10" s="2" customFormat="1" ht="28.8">
      <c r="A158" s="2" t="s">
        <v>1551</v>
      </c>
      <c r="B158" s="2" t="s">
        <v>1556</v>
      </c>
      <c r="C158" s="41">
        <v>1</v>
      </c>
      <c r="D158" s="2" t="s">
        <v>1166</v>
      </c>
      <c r="E158" s="2" t="s">
        <v>1167</v>
      </c>
      <c r="F158" s="2" t="str">
        <f>UnitControlCenter!$B$30</f>
        <v>quads / year</v>
      </c>
      <c r="G158" s="2" t="s">
        <v>1557</v>
      </c>
      <c r="H158" s="2" t="s">
        <v>1558</v>
      </c>
      <c r="I158" s="2" t="s">
        <v>1559</v>
      </c>
    </row>
    <row r="159" spans="1:10" ht="72">
      <c r="A159" s="2" t="s">
        <v>1551</v>
      </c>
      <c r="B159" s="2" t="s">
        <v>1560</v>
      </c>
      <c r="C159" s="41">
        <v>1</v>
      </c>
      <c r="D159" s="1" t="s">
        <v>1166</v>
      </c>
      <c r="E159" s="1" t="s">
        <v>1167</v>
      </c>
      <c r="F159" s="1" t="str">
        <f>UnitControlCenter!$B$30</f>
        <v>quads / year</v>
      </c>
      <c r="G159" s="1" t="s">
        <v>1561</v>
      </c>
      <c r="H159" s="1" t="s">
        <v>1562</v>
      </c>
      <c r="I159" s="1" t="s">
        <v>1563</v>
      </c>
    </row>
    <row r="160" spans="1:10" s="2" customFormat="1">
      <c r="A160" s="2" t="s">
        <v>1551</v>
      </c>
      <c r="B160" s="2" t="s">
        <v>1564</v>
      </c>
      <c r="C160" s="41">
        <v>1</v>
      </c>
      <c r="D160" s="2" t="s">
        <v>1154</v>
      </c>
      <c r="E160" s="2" t="s">
        <v>1155</v>
      </c>
      <c r="F160" s="2" t="str">
        <f>UnitControlCenter!$B$30</f>
        <v>quads / year</v>
      </c>
      <c r="G160" s="2" t="s">
        <v>1565</v>
      </c>
    </row>
    <row r="161" spans="1:10" ht="172.8">
      <c r="A161" s="2" t="s">
        <v>1551</v>
      </c>
      <c r="B161" s="2" t="s">
        <v>1566</v>
      </c>
      <c r="C161" s="41">
        <v>1</v>
      </c>
      <c r="D161" s="1" t="s">
        <v>1166</v>
      </c>
      <c r="E161" s="1" t="s">
        <v>1167</v>
      </c>
      <c r="F161" s="2" t="str">
        <f>UnitControlCenter!B3</f>
        <v>million metric tons / year</v>
      </c>
      <c r="G161" s="1" t="s">
        <v>1567</v>
      </c>
      <c r="H161" s="1" t="s">
        <v>1568</v>
      </c>
      <c r="I161" s="2" t="s">
        <v>1569</v>
      </c>
      <c r="J161" s="2"/>
    </row>
    <row r="162" spans="1:10" s="181" customFormat="1" ht="231" thickBot="1">
      <c r="A162" s="2" t="s">
        <v>1551</v>
      </c>
      <c r="B162" s="180" t="s">
        <v>1570</v>
      </c>
      <c r="C162" s="187">
        <v>1</v>
      </c>
      <c r="D162" s="181" t="s">
        <v>1166</v>
      </c>
      <c r="E162" s="181" t="s">
        <v>1167</v>
      </c>
      <c r="F162" s="180" t="str">
        <f>UnitControlCenter!B3</f>
        <v>million metric tons / year</v>
      </c>
      <c r="G162" s="181" t="s">
        <v>1571</v>
      </c>
      <c r="H162" s="181" t="s">
        <v>1568</v>
      </c>
      <c r="I162" s="180" t="s">
        <v>1569</v>
      </c>
      <c r="J162" s="180"/>
    </row>
    <row r="163" spans="1:10" ht="86.4">
      <c r="A163" s="2" t="s">
        <v>1572</v>
      </c>
      <c r="B163" s="2" t="s">
        <v>1573</v>
      </c>
      <c r="C163" s="41">
        <v>1</v>
      </c>
      <c r="D163" s="1" t="s">
        <v>1166</v>
      </c>
      <c r="E163" s="1" t="s">
        <v>1167</v>
      </c>
      <c r="F163" s="1" t="str">
        <f>UnitControlCenter!$B$30</f>
        <v>quads / year</v>
      </c>
      <c r="G163" s="1" t="s">
        <v>1574</v>
      </c>
      <c r="H163" s="1" t="s">
        <v>1575</v>
      </c>
      <c r="I163" s="1" t="s">
        <v>1576</v>
      </c>
    </row>
    <row r="164" spans="1:10" ht="72">
      <c r="A164" s="2" t="s">
        <v>1572</v>
      </c>
      <c r="B164" s="2" t="s">
        <v>1577</v>
      </c>
      <c r="C164" s="41">
        <v>1</v>
      </c>
      <c r="D164" s="1" t="s">
        <v>1166</v>
      </c>
      <c r="E164" s="1" t="s">
        <v>1167</v>
      </c>
      <c r="F164" s="1" t="str">
        <f>UnitControlCenter!$B$30</f>
        <v>quads / year</v>
      </c>
      <c r="G164" s="1" t="s">
        <v>1578</v>
      </c>
      <c r="H164" s="1" t="s">
        <v>1579</v>
      </c>
      <c r="I164" s="1" t="s">
        <v>1580</v>
      </c>
    </row>
    <row r="165" spans="1:10" ht="72">
      <c r="A165" s="2" t="s">
        <v>1572</v>
      </c>
      <c r="B165" s="2" t="s">
        <v>1581</v>
      </c>
      <c r="C165" s="41">
        <v>1</v>
      </c>
      <c r="D165" s="1" t="s">
        <v>1166</v>
      </c>
      <c r="E165" s="1" t="s">
        <v>1167</v>
      </c>
      <c r="F165" s="1" t="str">
        <f>UnitControlCenter!$B$30</f>
        <v>quads / year</v>
      </c>
      <c r="G165" s="1" t="s">
        <v>1582</v>
      </c>
      <c r="H165" s="1" t="s">
        <v>1583</v>
      </c>
      <c r="I165" s="41" t="s">
        <v>1584</v>
      </c>
    </row>
    <row r="166" spans="1:10" ht="57.6">
      <c r="A166" s="2" t="s">
        <v>1572</v>
      </c>
      <c r="B166" s="2" t="s">
        <v>1585</v>
      </c>
      <c r="C166" s="41">
        <v>1</v>
      </c>
      <c r="D166" s="1" t="s">
        <v>1166</v>
      </c>
      <c r="E166" s="1" t="s">
        <v>1167</v>
      </c>
      <c r="F166" s="1" t="str">
        <f>UnitControlCenter!$B$30</f>
        <v>quads / year</v>
      </c>
      <c r="G166" s="1" t="s">
        <v>1586</v>
      </c>
      <c r="H166" s="1" t="s">
        <v>1587</v>
      </c>
      <c r="I166" s="1" t="s">
        <v>1588</v>
      </c>
    </row>
    <row r="167" spans="1:10">
      <c r="A167" s="2" t="s">
        <v>1572</v>
      </c>
      <c r="B167" s="2" t="s">
        <v>1179</v>
      </c>
      <c r="C167" s="41">
        <v>0</v>
      </c>
      <c r="D167" s="1" t="s">
        <v>1154</v>
      </c>
      <c r="E167" s="1" t="s">
        <v>1155</v>
      </c>
      <c r="F167" s="1" t="str">
        <f>UnitControlCenter!$B$31</f>
        <v>thousand BTU / 2024 dollar</v>
      </c>
      <c r="G167" s="1" t="s">
        <v>1589</v>
      </c>
    </row>
    <row r="168" spans="1:10">
      <c r="A168" s="2" t="s">
        <v>1572</v>
      </c>
      <c r="B168" s="2" t="s">
        <v>1590</v>
      </c>
      <c r="C168" s="41">
        <v>1</v>
      </c>
      <c r="D168" s="1" t="s">
        <v>1154</v>
      </c>
      <c r="E168" s="1" t="s">
        <v>1155</v>
      </c>
      <c r="F168" s="1" t="str">
        <f>UnitControlCenter!$B$16</f>
        <v>terawatt-hours (TWh) / year</v>
      </c>
      <c r="G168" s="1" t="s">
        <v>1591</v>
      </c>
    </row>
    <row r="169" spans="1:10">
      <c r="A169" s="2" t="s">
        <v>1572</v>
      </c>
      <c r="B169" s="2" t="s">
        <v>1592</v>
      </c>
      <c r="C169" s="41">
        <v>1</v>
      </c>
      <c r="D169" s="1" t="s">
        <v>1154</v>
      </c>
      <c r="E169" s="1" t="s">
        <v>1155</v>
      </c>
      <c r="F169" s="1" t="str">
        <f>UnitControlCenter!$B$32</f>
        <v>millions of short tons / year</v>
      </c>
      <c r="G169" s="1" t="s">
        <v>1593</v>
      </c>
    </row>
    <row r="170" spans="1:10">
      <c r="A170" s="2" t="s">
        <v>1572</v>
      </c>
      <c r="B170" s="2" t="s">
        <v>1594</v>
      </c>
      <c r="C170" s="41">
        <v>1</v>
      </c>
      <c r="D170" s="1" t="s">
        <v>1154</v>
      </c>
      <c r="E170" s="1" t="s">
        <v>1155</v>
      </c>
      <c r="F170" s="1" t="str">
        <f>UnitControlCenter!$B$32</f>
        <v>millions of short tons / year</v>
      </c>
      <c r="G170" s="1" t="s">
        <v>1595</v>
      </c>
    </row>
    <row r="171" spans="1:10">
      <c r="A171" s="2" t="s">
        <v>1572</v>
      </c>
      <c r="B171" s="2" t="s">
        <v>1596</v>
      </c>
      <c r="C171" s="41">
        <v>1</v>
      </c>
      <c r="D171" s="1" t="s">
        <v>1154</v>
      </c>
      <c r="E171" s="1" t="s">
        <v>1155</v>
      </c>
      <c r="F171" s="1" t="str">
        <f>UnitControlCenter!$B$33</f>
        <v>trillion cubic feet / year</v>
      </c>
      <c r="G171" s="1" t="s">
        <v>1597</v>
      </c>
    </row>
    <row r="172" spans="1:10">
      <c r="A172" s="2" t="s">
        <v>1572</v>
      </c>
      <c r="B172" s="2" t="s">
        <v>1598</v>
      </c>
      <c r="C172" s="41">
        <v>1</v>
      </c>
      <c r="D172" s="1" t="s">
        <v>1154</v>
      </c>
      <c r="E172" s="1" t="s">
        <v>1155</v>
      </c>
      <c r="F172" s="1" t="str">
        <f>UnitControlCenter!$B$34</f>
        <v>million barrels of oil / year</v>
      </c>
      <c r="G172" s="1" t="s">
        <v>1599</v>
      </c>
    </row>
    <row r="173" spans="1:10">
      <c r="A173" s="2" t="s">
        <v>1572</v>
      </c>
      <c r="B173" s="2" t="s">
        <v>1600</v>
      </c>
      <c r="C173" s="41">
        <v>1</v>
      </c>
      <c r="D173" s="1" t="s">
        <v>1154</v>
      </c>
      <c r="E173" s="1" t="s">
        <v>1155</v>
      </c>
      <c r="F173" s="1" t="str">
        <f>UnitControlCenter!$B$34</f>
        <v>million barrels of oil / year</v>
      </c>
      <c r="G173" s="1" t="s">
        <v>1601</v>
      </c>
    </row>
    <row r="174" spans="1:10">
      <c r="A174" s="2" t="s">
        <v>1572</v>
      </c>
      <c r="B174" s="2" t="s">
        <v>1602</v>
      </c>
      <c r="C174" s="41">
        <v>1</v>
      </c>
      <c r="D174" s="1" t="s">
        <v>1154</v>
      </c>
      <c r="E174" s="1" t="s">
        <v>1155</v>
      </c>
      <c r="F174" s="1" t="str">
        <f>UnitControlCenter!$B$32</f>
        <v>millions of short tons / year</v>
      </c>
      <c r="G174" s="1" t="s">
        <v>1603</v>
      </c>
    </row>
    <row r="175" spans="1:10" ht="28.8">
      <c r="A175" s="2" t="s">
        <v>1572</v>
      </c>
      <c r="B175" s="2" t="s">
        <v>1604</v>
      </c>
      <c r="C175" s="41">
        <v>1</v>
      </c>
      <c r="D175" s="1" t="s">
        <v>1154</v>
      </c>
      <c r="E175" s="1" t="s">
        <v>1155</v>
      </c>
      <c r="F175" s="1" t="str">
        <f>UnitControlCenter!$B$35</f>
        <v>million gallons / year</v>
      </c>
      <c r="G175" s="1" t="s">
        <v>1605</v>
      </c>
    </row>
    <row r="176" spans="1:10" ht="28.8">
      <c r="A176" s="2" t="s">
        <v>1572</v>
      </c>
      <c r="B176" s="2" t="s">
        <v>1606</v>
      </c>
      <c r="C176" s="41">
        <v>1</v>
      </c>
      <c r="D176" s="1" t="s">
        <v>1154</v>
      </c>
      <c r="E176" s="1" t="s">
        <v>1155</v>
      </c>
      <c r="F176" s="1" t="str">
        <f>UnitControlCenter!$B$32</f>
        <v>millions of short tons / year</v>
      </c>
      <c r="G176" s="1" t="s">
        <v>1607</v>
      </c>
    </row>
    <row r="177" spans="1:10" ht="15" thickBot="1">
      <c r="A177" s="180" t="s">
        <v>1572</v>
      </c>
      <c r="B177" s="180" t="s">
        <v>1608</v>
      </c>
      <c r="C177" s="187">
        <v>1</v>
      </c>
      <c r="D177" s="181" t="s">
        <v>1154</v>
      </c>
      <c r="E177" s="181" t="s">
        <v>1155</v>
      </c>
      <c r="F177" s="181" t="str">
        <f>UnitControlCenter!$B$6</f>
        <v>thousand metric tons / year</v>
      </c>
      <c r="G177" s="181" t="s">
        <v>1609</v>
      </c>
      <c r="H177" s="181"/>
      <c r="I177" s="181"/>
      <c r="J177" s="181"/>
    </row>
    <row r="178" spans="1:10" ht="43.2">
      <c r="A178" s="2" t="s">
        <v>1610</v>
      </c>
      <c r="B178" s="2" t="s">
        <v>1611</v>
      </c>
      <c r="C178" s="41">
        <v>1</v>
      </c>
      <c r="D178" s="1" t="s">
        <v>1166</v>
      </c>
      <c r="E178" s="1" t="s">
        <v>1167</v>
      </c>
      <c r="F178" s="1" t="str">
        <f>UnitControlCenter!$B$36</f>
        <v>trillion BTU / year</v>
      </c>
      <c r="G178" s="1" t="s">
        <v>1612</v>
      </c>
      <c r="H178" s="1" t="s">
        <v>1613</v>
      </c>
      <c r="I178" s="1" t="s">
        <v>1614</v>
      </c>
    </row>
    <row r="179" spans="1:10" ht="57.6">
      <c r="A179" s="2" t="s">
        <v>1610</v>
      </c>
      <c r="B179" s="2" t="s">
        <v>1615</v>
      </c>
      <c r="C179" s="41">
        <v>1</v>
      </c>
      <c r="D179" s="1" t="s">
        <v>1166</v>
      </c>
      <c r="E179" s="1" t="s">
        <v>1167</v>
      </c>
      <c r="F179" s="1" t="str">
        <f>UnitControlCenter!$B$36</f>
        <v>trillion BTU / year</v>
      </c>
      <c r="G179" s="1" t="s">
        <v>1616</v>
      </c>
      <c r="H179" s="1" t="s">
        <v>1613</v>
      </c>
      <c r="I179" s="1" t="s">
        <v>1614</v>
      </c>
    </row>
    <row r="180" spans="1:10" ht="57.6">
      <c r="A180" s="2" t="s">
        <v>1610</v>
      </c>
      <c r="B180" s="2" t="s">
        <v>1617</v>
      </c>
      <c r="C180" s="41">
        <v>1</v>
      </c>
      <c r="D180" s="1" t="s">
        <v>1166</v>
      </c>
      <c r="E180" s="1" t="s">
        <v>1167</v>
      </c>
      <c r="F180" s="1" t="str">
        <f>UnitControlCenter!$B$9</f>
        <v>billion 2024 dollars / year</v>
      </c>
      <c r="G180" s="1" t="s">
        <v>1618</v>
      </c>
      <c r="H180" s="1" t="s">
        <v>1613</v>
      </c>
      <c r="I180" s="1" t="s">
        <v>1614</v>
      </c>
    </row>
    <row r="181" spans="1:10" ht="72">
      <c r="A181" s="2" t="s">
        <v>1610</v>
      </c>
      <c r="B181" s="2" t="s">
        <v>1619</v>
      </c>
      <c r="C181" s="41">
        <v>1</v>
      </c>
      <c r="D181" s="1" t="s">
        <v>1166</v>
      </c>
      <c r="E181" s="1" t="s">
        <v>1167</v>
      </c>
      <c r="F181" s="1" t="str">
        <f>UnitControlCenter!$B$9</f>
        <v>billion 2024 dollars / year</v>
      </c>
      <c r="G181" s="1" t="s">
        <v>1620</v>
      </c>
      <c r="H181" s="1" t="s">
        <v>1613</v>
      </c>
      <c r="I181" s="1" t="s">
        <v>1614</v>
      </c>
    </row>
    <row r="182" spans="1:10" ht="43.2">
      <c r="A182" s="2" t="s">
        <v>1610</v>
      </c>
      <c r="B182" s="2" t="s">
        <v>1621</v>
      </c>
      <c r="C182" s="41">
        <v>1</v>
      </c>
      <c r="D182" s="1" t="s">
        <v>1166</v>
      </c>
      <c r="E182" s="1" t="s">
        <v>1167</v>
      </c>
      <c r="F182" s="1" t="str">
        <f>UnitControlCenter!B3</f>
        <v>million metric tons / year</v>
      </c>
      <c r="G182" s="1" t="s">
        <v>1622</v>
      </c>
      <c r="H182" s="1" t="s">
        <v>1623</v>
      </c>
      <c r="I182" s="1" t="s">
        <v>1624</v>
      </c>
    </row>
    <row r="183" spans="1:10" ht="57.6">
      <c r="A183" s="2" t="s">
        <v>1610</v>
      </c>
      <c r="B183" s="2" t="s">
        <v>1625</v>
      </c>
      <c r="C183" s="41">
        <v>1</v>
      </c>
      <c r="D183" s="1" t="s">
        <v>1166</v>
      </c>
      <c r="E183" s="1" t="s">
        <v>1167</v>
      </c>
      <c r="F183" s="1" t="str">
        <f>UnitControlCenter!B3</f>
        <v>million metric tons / year</v>
      </c>
      <c r="G183" s="1" t="s">
        <v>1626</v>
      </c>
      <c r="H183" s="1" t="s">
        <v>1623</v>
      </c>
      <c r="I183" s="1" t="s">
        <v>1624</v>
      </c>
    </row>
    <row r="184" spans="1:10" ht="57.6">
      <c r="A184" s="2" t="s">
        <v>1610</v>
      </c>
      <c r="B184" s="2" t="s">
        <v>1627</v>
      </c>
      <c r="C184" s="41">
        <v>1</v>
      </c>
      <c r="D184" s="1" t="s">
        <v>1166</v>
      </c>
      <c r="E184" s="1" t="s">
        <v>1167</v>
      </c>
      <c r="F184" s="1" t="str">
        <f>UnitControlCenter!$B$36</f>
        <v>trillion BTU / year</v>
      </c>
      <c r="G184" s="1" t="s">
        <v>1628</v>
      </c>
      <c r="H184" s="1" t="s">
        <v>1629</v>
      </c>
      <c r="I184" s="1" t="s">
        <v>1630</v>
      </c>
    </row>
    <row r="185" spans="1:10" ht="72">
      <c r="A185" s="2" t="s">
        <v>1610</v>
      </c>
      <c r="B185" s="2" t="s">
        <v>1631</v>
      </c>
      <c r="C185" s="41">
        <v>1</v>
      </c>
      <c r="D185" s="1" t="s">
        <v>1166</v>
      </c>
      <c r="E185" s="1" t="s">
        <v>1167</v>
      </c>
      <c r="F185" s="1" t="str">
        <f>UnitControlCenter!$B$36</f>
        <v>trillion BTU / year</v>
      </c>
      <c r="G185" s="1" t="s">
        <v>1632</v>
      </c>
      <c r="H185" s="1" t="s">
        <v>1629</v>
      </c>
      <c r="I185" s="1" t="s">
        <v>1633</v>
      </c>
    </row>
    <row r="186" spans="1:10" ht="72">
      <c r="A186" s="2" t="s">
        <v>1610</v>
      </c>
      <c r="B186" s="2" t="s">
        <v>1634</v>
      </c>
      <c r="C186" s="41">
        <v>1</v>
      </c>
      <c r="D186" s="1" t="s">
        <v>1166</v>
      </c>
      <c r="E186" s="1" t="s">
        <v>1167</v>
      </c>
      <c r="F186" s="1" t="str">
        <f>UnitControlCenter!$B$9</f>
        <v>billion 2024 dollars / year</v>
      </c>
      <c r="G186" s="1" t="s">
        <v>1635</v>
      </c>
      <c r="H186" s="1" t="s">
        <v>1629</v>
      </c>
      <c r="I186" s="1" t="s">
        <v>1636</v>
      </c>
    </row>
    <row r="187" spans="1:10" ht="86.4">
      <c r="A187" s="2" t="s">
        <v>1610</v>
      </c>
      <c r="B187" s="2" t="s">
        <v>1637</v>
      </c>
      <c r="C187" s="41">
        <v>1</v>
      </c>
      <c r="D187" s="1" t="s">
        <v>1166</v>
      </c>
      <c r="E187" s="1" t="s">
        <v>1167</v>
      </c>
      <c r="F187" s="1" t="str">
        <f>UnitControlCenter!$B$9</f>
        <v>billion 2024 dollars / year</v>
      </c>
      <c r="G187" s="1" t="s">
        <v>1638</v>
      </c>
      <c r="H187" s="1" t="s">
        <v>1629</v>
      </c>
      <c r="I187" s="1" t="s">
        <v>1639</v>
      </c>
    </row>
    <row r="188" spans="1:10" ht="100.8">
      <c r="A188" s="2" t="s">
        <v>1610</v>
      </c>
      <c r="B188" s="2" t="s">
        <v>1640</v>
      </c>
      <c r="C188" s="41">
        <v>1</v>
      </c>
      <c r="D188" s="1" t="s">
        <v>1166</v>
      </c>
      <c r="E188" s="1" t="s">
        <v>1167</v>
      </c>
      <c r="F188" s="1" t="str">
        <f>UnitControlCenter!$B$30</f>
        <v>quads / year</v>
      </c>
      <c r="G188" s="1" t="s">
        <v>1641</v>
      </c>
      <c r="H188" s="1" t="s">
        <v>1642</v>
      </c>
      <c r="I188" s="1" t="s">
        <v>1643</v>
      </c>
    </row>
    <row r="189" spans="1:10" ht="115.2">
      <c r="A189" s="2" t="s">
        <v>1610</v>
      </c>
      <c r="B189" s="2" t="s">
        <v>1644</v>
      </c>
      <c r="C189" s="41">
        <v>1</v>
      </c>
      <c r="D189" s="1" t="s">
        <v>1166</v>
      </c>
      <c r="E189" s="1" t="s">
        <v>1167</v>
      </c>
      <c r="F189" s="1" t="str">
        <f>UnitControlCenter!$B$30</f>
        <v>quads / year</v>
      </c>
      <c r="G189" s="1" t="s">
        <v>1645</v>
      </c>
      <c r="H189" s="1" t="s">
        <v>1642</v>
      </c>
      <c r="I189" s="1" t="s">
        <v>1643</v>
      </c>
    </row>
    <row r="190" spans="1:10" ht="101.4" customHeight="1">
      <c r="A190" s="2" t="s">
        <v>1610</v>
      </c>
      <c r="B190" s="2" t="s">
        <v>1646</v>
      </c>
      <c r="C190" s="41">
        <v>1</v>
      </c>
      <c r="D190" s="1" t="s">
        <v>1166</v>
      </c>
      <c r="E190" s="1" t="s">
        <v>1167</v>
      </c>
      <c r="F190" s="1" t="s">
        <v>1097</v>
      </c>
      <c r="G190" s="1" t="s">
        <v>1647</v>
      </c>
      <c r="H190" s="1" t="s">
        <v>1648</v>
      </c>
      <c r="I190" s="1" t="s">
        <v>1649</v>
      </c>
    </row>
    <row r="191" spans="1:10" ht="201.6">
      <c r="A191" s="2" t="s">
        <v>1610</v>
      </c>
      <c r="B191" s="2" t="s">
        <v>1650</v>
      </c>
      <c r="C191" s="41">
        <v>1</v>
      </c>
      <c r="D191" s="1" t="s">
        <v>1166</v>
      </c>
      <c r="E191" s="1" t="s">
        <v>1167</v>
      </c>
      <c r="F191" s="1" t="str">
        <f>UnitControlCenter!$B$10</f>
        <v>billion 2024 dollars</v>
      </c>
      <c r="G191" s="1" t="s">
        <v>1651</v>
      </c>
      <c r="H191" s="1" t="s">
        <v>1652</v>
      </c>
      <c r="I191" s="196" t="s">
        <v>1653</v>
      </c>
      <c r="J191" s="196"/>
    </row>
    <row r="192" spans="1:10" ht="230.4">
      <c r="A192" s="2" t="s">
        <v>1610</v>
      </c>
      <c r="B192" s="2" t="s">
        <v>1654</v>
      </c>
      <c r="C192" s="41">
        <v>1</v>
      </c>
      <c r="D192" s="1" t="s">
        <v>1166</v>
      </c>
      <c r="E192" s="1" t="s">
        <v>1167</v>
      </c>
      <c r="F192" s="1" t="str">
        <f>UnitControlCenter!$B$10</f>
        <v>billion 2024 dollars</v>
      </c>
      <c r="G192" s="1" t="s">
        <v>1655</v>
      </c>
      <c r="H192" s="1" t="s">
        <v>1652</v>
      </c>
      <c r="I192" s="196" t="s">
        <v>1656</v>
      </c>
      <c r="J192" s="196"/>
    </row>
    <row r="193" spans="1:10" ht="201.6">
      <c r="A193" s="2" t="s">
        <v>1610</v>
      </c>
      <c r="B193" s="2" t="s">
        <v>1657</v>
      </c>
      <c r="C193" s="41">
        <v>1</v>
      </c>
      <c r="D193" s="1" t="s">
        <v>1166</v>
      </c>
      <c r="E193" s="1" t="s">
        <v>1167</v>
      </c>
      <c r="F193" s="1" t="str">
        <f>UnitControlCenter!$B$10</f>
        <v>billion 2024 dollars</v>
      </c>
      <c r="G193" s="1" t="s">
        <v>1658</v>
      </c>
      <c r="H193" s="1" t="s">
        <v>1652</v>
      </c>
      <c r="I193" s="196" t="s">
        <v>1659</v>
      </c>
      <c r="J193" s="196"/>
    </row>
    <row r="194" spans="1:10" ht="230.4">
      <c r="A194" s="2" t="s">
        <v>1610</v>
      </c>
      <c r="B194" s="2" t="s">
        <v>1660</v>
      </c>
      <c r="C194" s="41">
        <v>1</v>
      </c>
      <c r="D194" s="1" t="s">
        <v>1166</v>
      </c>
      <c r="E194" s="1" t="s">
        <v>1167</v>
      </c>
      <c r="F194" s="1" t="str">
        <f>UnitControlCenter!$B$10</f>
        <v>billion 2024 dollars</v>
      </c>
      <c r="G194" s="1" t="s">
        <v>1661</v>
      </c>
      <c r="H194" s="1" t="s">
        <v>1652</v>
      </c>
      <c r="I194" s="196" t="s">
        <v>1662</v>
      </c>
      <c r="J194" s="196"/>
    </row>
    <row r="195" spans="1:10" ht="187.2">
      <c r="A195" s="2" t="s">
        <v>1610</v>
      </c>
      <c r="B195" s="2" t="s">
        <v>1663</v>
      </c>
      <c r="C195" s="41">
        <v>1</v>
      </c>
      <c r="D195" s="1" t="s">
        <v>1166</v>
      </c>
      <c r="E195" s="1" t="s">
        <v>1167</v>
      </c>
      <c r="F195" s="1" t="str">
        <f>UnitControlCenter!$B$10</f>
        <v>billion 2024 dollars</v>
      </c>
      <c r="G195" s="1" t="s">
        <v>1664</v>
      </c>
      <c r="H195" s="1" t="s">
        <v>1652</v>
      </c>
      <c r="I195" s="196" t="s">
        <v>1665</v>
      </c>
      <c r="J195" s="196"/>
    </row>
    <row r="196" spans="1:10" ht="201.6">
      <c r="A196" s="2" t="s">
        <v>1610</v>
      </c>
      <c r="B196" s="2" t="s">
        <v>1666</v>
      </c>
      <c r="C196" s="41">
        <v>1</v>
      </c>
      <c r="D196" s="1" t="s">
        <v>1166</v>
      </c>
      <c r="E196" s="1" t="s">
        <v>1167</v>
      </c>
      <c r="F196" s="1" t="str">
        <f>UnitControlCenter!$B$10</f>
        <v>billion 2024 dollars</v>
      </c>
      <c r="G196" s="1" t="s">
        <v>1667</v>
      </c>
      <c r="H196" s="1" t="s">
        <v>1652</v>
      </c>
      <c r="I196" s="196" t="s">
        <v>1668</v>
      </c>
      <c r="J196" s="196"/>
    </row>
    <row r="197" spans="1:10" ht="244.8">
      <c r="A197" s="2" t="s">
        <v>1610</v>
      </c>
      <c r="B197" s="2" t="s">
        <v>1669</v>
      </c>
      <c r="C197" s="41">
        <v>1</v>
      </c>
      <c r="D197" s="1" t="s">
        <v>1166</v>
      </c>
      <c r="E197" s="1" t="s">
        <v>1167</v>
      </c>
      <c r="F197" s="1" t="str">
        <f>UnitControlCenter!$B$10</f>
        <v>billion 2024 dollars</v>
      </c>
      <c r="G197" s="1" t="s">
        <v>1670</v>
      </c>
      <c r="H197" s="1" t="s">
        <v>1652</v>
      </c>
      <c r="I197" s="196" t="s">
        <v>1671</v>
      </c>
      <c r="J197" s="196"/>
    </row>
    <row r="198" spans="1:10" ht="274.2" thickBot="1">
      <c r="A198" s="180" t="s">
        <v>1610</v>
      </c>
      <c r="B198" s="180" t="s">
        <v>1672</v>
      </c>
      <c r="C198" s="187">
        <v>1</v>
      </c>
      <c r="D198" s="181" t="s">
        <v>1166</v>
      </c>
      <c r="E198" s="181" t="s">
        <v>1167</v>
      </c>
      <c r="F198" s="181" t="str">
        <f>UnitControlCenter!$B$10</f>
        <v>billion 2024 dollars</v>
      </c>
      <c r="G198" s="181" t="s">
        <v>1673</v>
      </c>
      <c r="H198" s="181" t="s">
        <v>1652</v>
      </c>
      <c r="I198" s="239" t="s">
        <v>1674</v>
      </c>
      <c r="J198" s="239"/>
    </row>
    <row r="199" spans="1:10" ht="72">
      <c r="A199" s="2" t="s">
        <v>1675</v>
      </c>
      <c r="B199" s="2" t="s">
        <v>996</v>
      </c>
      <c r="C199" s="41">
        <v>1</v>
      </c>
      <c r="D199" s="1" t="s">
        <v>1166</v>
      </c>
      <c r="E199" s="1" t="s">
        <v>1410</v>
      </c>
      <c r="F199" s="1" t="str">
        <f>UnitControlCenter!$B$22</f>
        <v>2024 dollars / megawatt-hour (MWh)</v>
      </c>
      <c r="G199" s="1" t="s">
        <v>1676</v>
      </c>
      <c r="H199" s="1" t="s">
        <v>1677</v>
      </c>
      <c r="I199" s="1" t="s">
        <v>1678</v>
      </c>
    </row>
    <row r="200" spans="1:10" ht="43.2">
      <c r="A200" s="2" t="s">
        <v>1675</v>
      </c>
      <c r="B200" s="2" t="s">
        <v>798</v>
      </c>
      <c r="C200" s="41">
        <v>1</v>
      </c>
      <c r="D200" s="1" t="s">
        <v>1166</v>
      </c>
      <c r="E200" s="1" t="s">
        <v>1410</v>
      </c>
      <c r="F200" s="1" t="str">
        <f>UnitControlCenter!$B$37</f>
        <v>2024 dollars / short ton</v>
      </c>
      <c r="G200" s="1" t="s">
        <v>1679</v>
      </c>
      <c r="H200" s="1" t="s">
        <v>1680</v>
      </c>
      <c r="I200" s="1" t="s">
        <v>1681</v>
      </c>
    </row>
    <row r="201" spans="1:10">
      <c r="A201" s="2" t="s">
        <v>1675</v>
      </c>
      <c r="B201" s="2" t="s">
        <v>822</v>
      </c>
      <c r="C201" s="41">
        <v>1</v>
      </c>
      <c r="D201" s="1" t="s">
        <v>1166</v>
      </c>
      <c r="E201" s="1" t="s">
        <v>1410</v>
      </c>
      <c r="F201" s="1" t="str">
        <f>UnitControlCenter!$B$37</f>
        <v>2024 dollars / short ton</v>
      </c>
      <c r="G201" s="1" t="s">
        <v>1682</v>
      </c>
      <c r="H201" s="1" t="s">
        <v>986</v>
      </c>
      <c r="I201" s="1" t="s">
        <v>1683</v>
      </c>
    </row>
    <row r="202" spans="1:10" ht="86.4">
      <c r="A202" s="2" t="s">
        <v>1675</v>
      </c>
      <c r="B202" s="2" t="s">
        <v>970</v>
      </c>
      <c r="C202" s="41">
        <v>1</v>
      </c>
      <c r="D202" s="1" t="s">
        <v>1166</v>
      </c>
      <c r="E202" s="1" t="s">
        <v>1410</v>
      </c>
      <c r="F202" s="1" t="str">
        <f>UnitControlCenter!$B$38</f>
        <v>2024 dollars / thousand cubic feet</v>
      </c>
      <c r="G202" s="1" t="s">
        <v>1684</v>
      </c>
      <c r="H202" s="1" t="s">
        <v>1685</v>
      </c>
      <c r="I202" s="1" t="s">
        <v>1686</v>
      </c>
    </row>
    <row r="203" spans="1:10">
      <c r="A203" s="2" t="s">
        <v>1675</v>
      </c>
      <c r="B203" s="2" t="s">
        <v>972</v>
      </c>
      <c r="C203" s="41">
        <v>1</v>
      </c>
      <c r="D203" s="1" t="s">
        <v>1166</v>
      </c>
      <c r="E203" s="1" t="s">
        <v>1410</v>
      </c>
      <c r="F203" s="1" t="str">
        <f>UnitControlCenter!$B$39</f>
        <v>2024 dollars / gallon</v>
      </c>
      <c r="G203" s="1" t="s">
        <v>1687</v>
      </c>
      <c r="H203" s="1" t="s">
        <v>984</v>
      </c>
      <c r="I203" s="41">
        <v>969696</v>
      </c>
      <c r="J203" s="41"/>
    </row>
    <row r="204" spans="1:10" ht="72">
      <c r="A204" s="2" t="s">
        <v>1675</v>
      </c>
      <c r="B204" s="2" t="s">
        <v>974</v>
      </c>
      <c r="C204" s="41">
        <v>1</v>
      </c>
      <c r="D204" s="1" t="s">
        <v>1166</v>
      </c>
      <c r="E204" s="1" t="s">
        <v>1410</v>
      </c>
      <c r="F204" s="1" t="str">
        <f>UnitControlCenter!$B$39</f>
        <v>2024 dollars / gallon</v>
      </c>
      <c r="G204" s="1" t="s">
        <v>1688</v>
      </c>
      <c r="H204" s="1" t="s">
        <v>1689</v>
      </c>
      <c r="I204" s="1" t="s">
        <v>1690</v>
      </c>
    </row>
    <row r="205" spans="1:10" ht="57.6">
      <c r="A205" s="2" t="s">
        <v>1675</v>
      </c>
      <c r="B205" s="2" t="s">
        <v>814</v>
      </c>
      <c r="C205" s="41">
        <v>1</v>
      </c>
      <c r="D205" s="1" t="s">
        <v>1166</v>
      </c>
      <c r="E205" s="1" t="s">
        <v>1410</v>
      </c>
      <c r="F205" s="1" t="str">
        <f>UnitControlCenter!$B$37</f>
        <v>2024 dollars / short ton</v>
      </c>
      <c r="G205" s="1" t="s">
        <v>1691</v>
      </c>
      <c r="H205" s="1" t="s">
        <v>1692</v>
      </c>
      <c r="I205" s="1" t="s">
        <v>1693</v>
      </c>
    </row>
    <row r="206" spans="1:10" ht="57.6">
      <c r="A206" s="2" t="s">
        <v>1675</v>
      </c>
      <c r="B206" s="2" t="s">
        <v>828</v>
      </c>
      <c r="C206" s="41">
        <v>1</v>
      </c>
      <c r="D206" s="1" t="s">
        <v>1166</v>
      </c>
      <c r="E206" s="1" t="s">
        <v>1410</v>
      </c>
      <c r="F206" s="1" t="str">
        <f>UnitControlCenter!$B$40</f>
        <v>2024 dollars / barrel of oil</v>
      </c>
      <c r="G206" s="1" t="s">
        <v>1694</v>
      </c>
      <c r="H206" s="1" t="s">
        <v>1695</v>
      </c>
      <c r="I206" s="1" t="s">
        <v>1696</v>
      </c>
    </row>
    <row r="207" spans="1:10" ht="57.6">
      <c r="A207" s="2" t="s">
        <v>1675</v>
      </c>
      <c r="B207" s="2" t="s">
        <v>1697</v>
      </c>
      <c r="C207" s="41">
        <v>1</v>
      </c>
      <c r="D207" s="1" t="s">
        <v>1166</v>
      </c>
      <c r="E207" s="1" t="s">
        <v>1410</v>
      </c>
      <c r="F207" s="1" t="str">
        <f>UnitControlCenter!$B$39</f>
        <v>2024 dollars / gallon</v>
      </c>
      <c r="G207" s="1" t="s">
        <v>1698</v>
      </c>
      <c r="H207" s="1" t="s">
        <v>1699</v>
      </c>
      <c r="I207" s="1" t="s">
        <v>1700</v>
      </c>
    </row>
    <row r="208" spans="1:10" ht="29.4" thickBot="1">
      <c r="A208" s="180" t="s">
        <v>1675</v>
      </c>
      <c r="B208" s="180" t="s">
        <v>1014</v>
      </c>
      <c r="C208" s="187">
        <v>1</v>
      </c>
      <c r="D208" s="181" t="s">
        <v>1166</v>
      </c>
      <c r="E208" s="181" t="s">
        <v>1410</v>
      </c>
      <c r="F208" s="181" t="str">
        <f>UnitControlCenter!$B$41</f>
        <v>2024 dollars / kg</v>
      </c>
      <c r="G208" s="181" t="s">
        <v>1701</v>
      </c>
      <c r="H208" s="181" t="s">
        <v>1702</v>
      </c>
      <c r="I208" s="181" t="s">
        <v>1703</v>
      </c>
      <c r="J208" s="181"/>
    </row>
    <row r="209" spans="1:10">
      <c r="A209" s="2" t="s">
        <v>1704</v>
      </c>
      <c r="B209" s="2" t="s">
        <v>1705</v>
      </c>
      <c r="C209" s="41">
        <v>1</v>
      </c>
      <c r="D209" s="1" t="s">
        <v>1154</v>
      </c>
      <c r="E209" s="1" t="s">
        <v>1155</v>
      </c>
      <c r="F209" s="1" t="str">
        <f>UnitControlCenter!$B$42</f>
        <v>2024 dollars / kilowatt-hour (kWh)</v>
      </c>
      <c r="G209" s="1" t="s">
        <v>1706</v>
      </c>
    </row>
    <row r="210" spans="1:10" ht="28.8">
      <c r="A210" s="2" t="s">
        <v>1704</v>
      </c>
      <c r="B210" s="2" t="s">
        <v>1707</v>
      </c>
      <c r="C210" s="41">
        <v>0</v>
      </c>
      <c r="D210" s="1" t="s">
        <v>1166</v>
      </c>
      <c r="E210" s="1" t="s">
        <v>1155</v>
      </c>
      <c r="F210" s="1" t="str">
        <f>UnitControlCenter!$B$44</f>
        <v>cost of eqpt. to capture 1 metric ton CO2e/yr (2020 dollars)</v>
      </c>
      <c r="G210" s="1" t="s">
        <v>1708</v>
      </c>
      <c r="H210" s="1" t="s">
        <v>1709</v>
      </c>
      <c r="I210" s="1" t="s">
        <v>1710</v>
      </c>
    </row>
    <row r="211" spans="1:10">
      <c r="A211" s="2" t="s">
        <v>1704</v>
      </c>
      <c r="B211" s="2" t="s">
        <v>1711</v>
      </c>
      <c r="C211" s="41">
        <v>1</v>
      </c>
      <c r="D211" s="1" t="s">
        <v>1154</v>
      </c>
      <c r="E211" s="1" t="s">
        <v>1155</v>
      </c>
      <c r="F211" s="1" t="str">
        <f>UnitControlCenter!$B$45</f>
        <v>million 2024 dollars / megawatt (MW)</v>
      </c>
      <c r="G211" s="1" t="s">
        <v>1712</v>
      </c>
    </row>
    <row r="212" spans="1:10">
      <c r="A212" s="2" t="s">
        <v>1704</v>
      </c>
      <c r="B212" s="2" t="s">
        <v>1713</v>
      </c>
      <c r="C212" s="41">
        <v>1</v>
      </c>
      <c r="D212" s="1" t="s">
        <v>1154</v>
      </c>
      <c r="E212" s="1" t="s">
        <v>1155</v>
      </c>
      <c r="F212" s="1" t="str">
        <f>UnitControlCenter!$B$45</f>
        <v>million 2024 dollars / megawatt (MW)</v>
      </c>
      <c r="G212" s="1" t="s">
        <v>1714</v>
      </c>
    </row>
    <row r="213" spans="1:10">
      <c r="A213" s="2" t="s">
        <v>1704</v>
      </c>
      <c r="B213" s="2" t="s">
        <v>1715</v>
      </c>
      <c r="C213" s="41">
        <v>1</v>
      </c>
      <c r="D213" s="1" t="s">
        <v>1154</v>
      </c>
      <c r="E213" s="1" t="s">
        <v>1155</v>
      </c>
      <c r="F213" s="1" t="str">
        <f>UnitControlCenter!$B$45</f>
        <v>million 2024 dollars / megawatt (MW)</v>
      </c>
      <c r="G213" s="1" t="s">
        <v>1716</v>
      </c>
    </row>
    <row r="214" spans="1:10" ht="29.4" thickBot="1">
      <c r="A214" s="180" t="s">
        <v>1704</v>
      </c>
      <c r="B214" s="180" t="s">
        <v>1717</v>
      </c>
      <c r="C214" s="187">
        <v>1</v>
      </c>
      <c r="D214" s="181" t="s">
        <v>1154</v>
      </c>
      <c r="E214" s="181" t="s">
        <v>1155</v>
      </c>
      <c r="F214" s="181" t="str">
        <f>UnitControlCenter!$B$46</f>
        <v>cost of eqpt. to produce 1 kg H2/yr (2024 dollars)</v>
      </c>
      <c r="G214" s="181" t="s">
        <v>1718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18"/>
    <col min="4" max="4" width="46" customWidth="1"/>
  </cols>
  <sheetData>
    <row r="1" spans="1:5">
      <c r="A1" s="40" t="s">
        <v>1719</v>
      </c>
      <c r="B1" s="157"/>
      <c r="C1" s="147"/>
      <c r="D1" s="147"/>
    </row>
    <row r="2" spans="1:5">
      <c r="A2" s="7" t="s">
        <v>1720</v>
      </c>
      <c r="B2" s="158" t="s">
        <v>1721</v>
      </c>
      <c r="C2" s="7" t="s">
        <v>1722</v>
      </c>
      <c r="D2" s="7" t="s">
        <v>1723</v>
      </c>
    </row>
    <row r="3" spans="1:5">
      <c r="A3" s="270" t="s">
        <v>1724</v>
      </c>
      <c r="B3" s="275" t="s">
        <v>1725</v>
      </c>
      <c r="C3" s="256"/>
      <c r="D3" s="270" t="s">
        <v>1726</v>
      </c>
    </row>
    <row r="4" spans="1:5">
      <c r="A4" t="s">
        <v>1727</v>
      </c>
      <c r="B4" s="18" t="s">
        <v>1728</v>
      </c>
      <c r="C4" s="176"/>
      <c r="D4" s="270" t="s">
        <v>1729</v>
      </c>
      <c r="E4" t="s">
        <v>1730</v>
      </c>
    </row>
    <row r="5" spans="1:5">
      <c r="A5" t="s">
        <v>1731</v>
      </c>
      <c r="B5" s="159" t="s">
        <v>1732</v>
      </c>
      <c r="C5" s="258"/>
      <c r="D5" s="270" t="s">
        <v>1733</v>
      </c>
      <c r="E5" t="s">
        <v>1734</v>
      </c>
    </row>
    <row r="6" spans="1:5">
      <c r="A6" t="s">
        <v>1735</v>
      </c>
      <c r="B6" s="159" t="s">
        <v>1736</v>
      </c>
      <c r="C6" s="273"/>
      <c r="D6" s="270" t="s">
        <v>1737</v>
      </c>
    </row>
    <row r="7" spans="1:5">
      <c r="A7" t="s">
        <v>1738</v>
      </c>
      <c r="B7" s="159" t="s">
        <v>1739</v>
      </c>
      <c r="C7" s="271"/>
      <c r="D7" s="270" t="s">
        <v>1740</v>
      </c>
    </row>
    <row r="8" spans="1:5">
      <c r="A8" t="s">
        <v>1741</v>
      </c>
      <c r="B8" s="18">
        <v>6699</v>
      </c>
      <c r="C8" s="272"/>
      <c r="D8" s="270" t="s">
        <v>1742</v>
      </c>
    </row>
    <row r="9" spans="1:5">
      <c r="A9" t="s">
        <v>1735</v>
      </c>
      <c r="B9" s="159" t="s">
        <v>1743</v>
      </c>
      <c r="C9" s="193"/>
      <c r="D9" t="s">
        <v>1744</v>
      </c>
    </row>
    <row r="10" spans="1:5">
      <c r="A10" t="s">
        <v>1745</v>
      </c>
      <c r="B10" s="159" t="s">
        <v>1746</v>
      </c>
      <c r="C10" s="259"/>
      <c r="D10" s="270" t="s">
        <v>844</v>
      </c>
    </row>
    <row r="11" spans="1:5">
      <c r="A11" t="s">
        <v>1747</v>
      </c>
      <c r="B11" s="18" t="s">
        <v>1748</v>
      </c>
      <c r="C11" s="164"/>
      <c r="D11" t="s">
        <v>816</v>
      </c>
    </row>
    <row r="12" spans="1:5">
      <c r="A12" t="s">
        <v>1749</v>
      </c>
      <c r="B12" s="18" t="s">
        <v>1750</v>
      </c>
      <c r="C12" s="248"/>
      <c r="D12" t="s">
        <v>836</v>
      </c>
    </row>
    <row r="13" spans="1:5">
      <c r="A13" t="s">
        <v>1751</v>
      </c>
      <c r="B13" s="159" t="s">
        <v>1752</v>
      </c>
      <c r="C13" s="163"/>
      <c r="D13" t="s">
        <v>814</v>
      </c>
    </row>
    <row r="14" spans="1:5">
      <c r="A14" t="s">
        <v>1753</v>
      </c>
      <c r="B14" s="18" t="s">
        <v>1754</v>
      </c>
      <c r="C14" s="173"/>
      <c r="D14" t="s">
        <v>812</v>
      </c>
    </row>
    <row r="15" spans="1:5">
      <c r="A15" t="s">
        <v>1755</v>
      </c>
      <c r="B15" s="18" t="s">
        <v>1683</v>
      </c>
      <c r="C15" s="168"/>
      <c r="D15" t="s">
        <v>1756</v>
      </c>
    </row>
    <row r="16" spans="1:5">
      <c r="A16" t="s">
        <v>1757</v>
      </c>
      <c r="B16" s="18" t="s">
        <v>1758</v>
      </c>
      <c r="C16" s="172"/>
      <c r="D16" t="s">
        <v>1759</v>
      </c>
    </row>
    <row r="17" spans="1:4">
      <c r="A17" t="s">
        <v>1760</v>
      </c>
      <c r="B17" s="18" t="s">
        <v>1761</v>
      </c>
      <c r="C17" s="175"/>
      <c r="D17" t="s">
        <v>808</v>
      </c>
    </row>
    <row r="18" spans="1:4">
      <c r="A18" t="s">
        <v>1762</v>
      </c>
      <c r="B18" s="18" t="s">
        <v>1763</v>
      </c>
      <c r="C18" s="167"/>
      <c r="D18" t="s">
        <v>824</v>
      </c>
    </row>
    <row r="19" spans="1:4">
      <c r="A19" t="s">
        <v>1764</v>
      </c>
      <c r="B19" s="160" t="s">
        <v>1765</v>
      </c>
      <c r="C19" s="156"/>
      <c r="D19" t="s">
        <v>806</v>
      </c>
    </row>
    <row r="20" spans="1:4">
      <c r="A20" t="s">
        <v>1766</v>
      </c>
      <c r="B20" t="s">
        <v>1767</v>
      </c>
      <c r="C20" s="194"/>
      <c r="D20" t="s">
        <v>840</v>
      </c>
    </row>
    <row r="21" spans="1:4">
      <c r="A21" t="s">
        <v>1768</v>
      </c>
      <c r="B21" s="18" t="s">
        <v>1769</v>
      </c>
      <c r="C21" s="169"/>
      <c r="D21" t="s">
        <v>804</v>
      </c>
    </row>
    <row r="22" spans="1:4">
      <c r="A22" t="s">
        <v>1770</v>
      </c>
      <c r="B22" s="159" t="s">
        <v>1771</v>
      </c>
      <c r="C22" s="165"/>
      <c r="D22" t="s">
        <v>1772</v>
      </c>
    </row>
    <row r="23" spans="1:4">
      <c r="A23" t="s">
        <v>1773</v>
      </c>
      <c r="B23" s="18" t="s">
        <v>1774</v>
      </c>
      <c r="C23" s="174"/>
      <c r="D23" t="s">
        <v>830</v>
      </c>
    </row>
    <row r="24" spans="1:4">
      <c r="A24" t="s">
        <v>1775</v>
      </c>
      <c r="B24" s="159" t="s">
        <v>1776</v>
      </c>
      <c r="C24" s="155"/>
      <c r="D24" t="s">
        <v>1777</v>
      </c>
    </row>
    <row r="25" spans="1:4">
      <c r="A25" t="s">
        <v>1778</v>
      </c>
      <c r="B25" s="159" t="s">
        <v>1779</v>
      </c>
      <c r="C25" s="177"/>
      <c r="D25" t="s">
        <v>828</v>
      </c>
    </row>
    <row r="26" spans="1:4">
      <c r="A26" t="s">
        <v>1780</v>
      </c>
      <c r="B26" s="159">
        <v>740000</v>
      </c>
      <c r="C26" s="178"/>
      <c r="D26" t="s">
        <v>826</v>
      </c>
    </row>
    <row r="27" spans="1:4">
      <c r="A27" t="s">
        <v>1781</v>
      </c>
      <c r="B27" s="18" t="s">
        <v>1782</v>
      </c>
      <c r="C27" s="170"/>
      <c r="D27" t="s">
        <v>820</v>
      </c>
    </row>
    <row r="28" spans="1:4">
      <c r="A28" t="s">
        <v>1783</v>
      </c>
      <c r="B28" s="18" t="s">
        <v>1784</v>
      </c>
      <c r="C28" s="247"/>
      <c r="D28" t="s">
        <v>834</v>
      </c>
    </row>
    <row r="29" spans="1:4">
      <c r="A29" t="s">
        <v>1785</v>
      </c>
      <c r="B29" s="159" t="s">
        <v>1786</v>
      </c>
      <c r="C29" s="162"/>
      <c r="D29" t="s">
        <v>802</v>
      </c>
    </row>
    <row r="30" spans="1:4">
      <c r="A30" t="s">
        <v>1787</v>
      </c>
      <c r="B30" s="159" t="s">
        <v>1788</v>
      </c>
      <c r="C30" s="246"/>
      <c r="D30" t="s">
        <v>800</v>
      </c>
    </row>
    <row r="31" spans="1:4">
      <c r="A31" t="s">
        <v>1789</v>
      </c>
      <c r="B31" s="15" t="s">
        <v>1790</v>
      </c>
      <c r="C31" s="195"/>
      <c r="D31" t="s">
        <v>838</v>
      </c>
    </row>
    <row r="32" spans="1:4">
      <c r="A32" t="s">
        <v>1791</v>
      </c>
      <c r="B32" s="18" t="s">
        <v>1792</v>
      </c>
      <c r="C32" s="171"/>
      <c r="D32" t="s">
        <v>822</v>
      </c>
    </row>
    <row r="33" spans="1:5">
      <c r="A33" t="s">
        <v>1793</v>
      </c>
      <c r="B33" s="192" t="s">
        <v>1794</v>
      </c>
      <c r="C33" s="191"/>
      <c r="D33" t="s">
        <v>832</v>
      </c>
    </row>
    <row r="34" spans="1:5">
      <c r="A34" t="s">
        <v>1795</v>
      </c>
      <c r="B34" s="159" t="s">
        <v>1796</v>
      </c>
      <c r="C34" s="161"/>
      <c r="D34" t="s">
        <v>798</v>
      </c>
    </row>
    <row r="35" spans="1:5">
      <c r="A35" t="s">
        <v>1731</v>
      </c>
      <c r="B35" s="159" t="s">
        <v>1732</v>
      </c>
      <c r="C35" s="258"/>
      <c r="D35" t="s">
        <v>1797</v>
      </c>
      <c r="E35" t="s">
        <v>1798</v>
      </c>
    </row>
    <row r="36" spans="1:5">
      <c r="A36" t="s">
        <v>1727</v>
      </c>
      <c r="B36" s="18" t="s">
        <v>1728</v>
      </c>
      <c r="C36" s="176"/>
      <c r="D36" s="270" t="s">
        <v>1799</v>
      </c>
      <c r="E36" t="s">
        <v>1800</v>
      </c>
    </row>
    <row r="38" spans="1:5">
      <c r="A38" s="40" t="s">
        <v>1801</v>
      </c>
      <c r="B38" s="157"/>
      <c r="C38" s="147"/>
      <c r="D38" s="147"/>
    </row>
    <row r="39" spans="1:5" s="7" customFormat="1">
      <c r="A39" s="7" t="s">
        <v>1720</v>
      </c>
      <c r="B39" s="158" t="s">
        <v>1721</v>
      </c>
      <c r="C39" s="7" t="s">
        <v>1722</v>
      </c>
      <c r="D39" s="7" t="s">
        <v>1802</v>
      </c>
    </row>
    <row r="40" spans="1:5">
      <c r="A40" t="s">
        <v>1762</v>
      </c>
      <c r="B40" s="18" t="s">
        <v>1763</v>
      </c>
      <c r="C40" s="167"/>
      <c r="D40" t="s">
        <v>1803</v>
      </c>
    </row>
    <row r="41" spans="1:5">
      <c r="A41" t="s">
        <v>1764</v>
      </c>
      <c r="B41" s="160" t="s">
        <v>1765</v>
      </c>
      <c r="C41" s="156"/>
      <c r="D41" t="s">
        <v>1016</v>
      </c>
    </row>
    <row r="42" spans="1:5">
      <c r="A42" t="s">
        <v>1785</v>
      </c>
      <c r="B42" s="18" t="s">
        <v>1786</v>
      </c>
      <c r="C42" s="162"/>
      <c r="D42" t="s">
        <v>58</v>
      </c>
    </row>
    <row r="43" spans="1:5">
      <c r="A43" t="s">
        <v>1755</v>
      </c>
      <c r="B43" s="18" t="s">
        <v>1683</v>
      </c>
      <c r="C43" s="168"/>
      <c r="D43" t="s">
        <v>996</v>
      </c>
    </row>
    <row r="44" spans="1:5">
      <c r="A44" t="s">
        <v>1795</v>
      </c>
      <c r="B44" s="18">
        <v>969696</v>
      </c>
      <c r="C44" s="161"/>
      <c r="D44" t="s">
        <v>374</v>
      </c>
    </row>
    <row r="45" spans="1:5">
      <c r="A45" t="s">
        <v>1751</v>
      </c>
      <c r="B45" s="18" t="s">
        <v>1752</v>
      </c>
      <c r="C45" s="163"/>
      <c r="D45" t="s">
        <v>1019</v>
      </c>
    </row>
    <row r="46" spans="1:5">
      <c r="A46" t="s">
        <v>1768</v>
      </c>
      <c r="B46" s="18" t="s">
        <v>1769</v>
      </c>
      <c r="C46" s="169"/>
      <c r="D46" t="s">
        <v>1181</v>
      </c>
    </row>
    <row r="47" spans="1:5">
      <c r="A47" t="s">
        <v>1781</v>
      </c>
      <c r="B47" s="18" t="s">
        <v>1782</v>
      </c>
      <c r="C47" s="170"/>
      <c r="D47" t="s">
        <v>1190</v>
      </c>
    </row>
    <row r="48" spans="1:5">
      <c r="A48" t="s">
        <v>1747</v>
      </c>
      <c r="B48" s="18" t="s">
        <v>1748</v>
      </c>
      <c r="C48" s="166"/>
      <c r="D48" t="s">
        <v>1804</v>
      </c>
    </row>
    <row r="49" spans="1:4">
      <c r="A49" t="s">
        <v>1753</v>
      </c>
      <c r="B49" s="18" t="s">
        <v>1754</v>
      </c>
      <c r="C49" s="173"/>
      <c r="D49" t="s">
        <v>1805</v>
      </c>
    </row>
    <row r="50" spans="1:4">
      <c r="A50" t="s">
        <v>1755</v>
      </c>
      <c r="B50" s="18" t="s">
        <v>1683</v>
      </c>
      <c r="C50" s="168"/>
      <c r="D50" t="s">
        <v>1806</v>
      </c>
    </row>
    <row r="51" spans="1:4">
      <c r="A51" t="s">
        <v>1778</v>
      </c>
      <c r="B51" s="159" t="s">
        <v>1779</v>
      </c>
      <c r="C51" s="177"/>
      <c r="D51" t="s">
        <v>1021</v>
      </c>
    </row>
    <row r="53" spans="1:4">
      <c r="A53" s="40" t="s">
        <v>1807</v>
      </c>
      <c r="B53" s="157"/>
      <c r="C53" s="147"/>
      <c r="D53" s="147"/>
    </row>
    <row r="54" spans="1:4">
      <c r="A54" s="7" t="s">
        <v>1720</v>
      </c>
      <c r="B54" s="158" t="s">
        <v>1721</v>
      </c>
      <c r="C54" s="7" t="s">
        <v>1722</v>
      </c>
      <c r="D54" s="7" t="s">
        <v>1723</v>
      </c>
    </row>
    <row r="55" spans="1:4">
      <c r="A55" t="s">
        <v>1785</v>
      </c>
      <c r="B55" s="159" t="s">
        <v>1786</v>
      </c>
      <c r="C55" s="162"/>
      <c r="D55" t="s">
        <v>1808</v>
      </c>
    </row>
    <row r="56" spans="1:4">
      <c r="A56" t="s">
        <v>1795</v>
      </c>
      <c r="B56" s="18">
        <v>969696</v>
      </c>
      <c r="C56" s="161"/>
      <c r="D56" t="s">
        <v>897</v>
      </c>
    </row>
    <row r="57" spans="1:4">
      <c r="A57" t="s">
        <v>1751</v>
      </c>
      <c r="B57" s="18" t="s">
        <v>1752</v>
      </c>
      <c r="C57" s="163"/>
      <c r="D57" t="s">
        <v>1809</v>
      </c>
    </row>
    <row r="58" spans="1:4">
      <c r="A58" t="s">
        <v>1778</v>
      </c>
      <c r="B58" s="159" t="s">
        <v>1779</v>
      </c>
      <c r="C58" s="177"/>
      <c r="D58" t="s">
        <v>1810</v>
      </c>
    </row>
    <row r="60" spans="1:4">
      <c r="A60" s="40" t="s">
        <v>1811</v>
      </c>
      <c r="B60" s="157"/>
      <c r="C60" s="147"/>
      <c r="D60" s="147"/>
    </row>
    <row r="61" spans="1:4">
      <c r="A61" s="7" t="s">
        <v>1720</v>
      </c>
      <c r="B61" s="158" t="s">
        <v>1721</v>
      </c>
      <c r="C61" s="7" t="s">
        <v>1722</v>
      </c>
      <c r="D61" s="7" t="s">
        <v>1723</v>
      </c>
    </row>
    <row r="62" spans="1:4">
      <c r="A62" t="s">
        <v>1751</v>
      </c>
      <c r="B62" s="18" t="s">
        <v>1752</v>
      </c>
      <c r="C62" s="163"/>
      <c r="D62" t="s">
        <v>742</v>
      </c>
    </row>
    <row r="63" spans="1:4">
      <c r="A63" t="s">
        <v>1775</v>
      </c>
      <c r="B63" s="159" t="s">
        <v>1776</v>
      </c>
      <c r="C63" s="155"/>
      <c r="D63" t="s">
        <v>1812</v>
      </c>
    </row>
    <row r="64" spans="1:4">
      <c r="A64" t="s">
        <v>1785</v>
      </c>
      <c r="B64" s="159" t="s">
        <v>1786</v>
      </c>
      <c r="C64" s="162"/>
      <c r="D64" t="s">
        <v>740</v>
      </c>
    </row>
    <row r="65" spans="1:4">
      <c r="A65" t="s">
        <v>1795</v>
      </c>
      <c r="B65" s="159" t="s">
        <v>1796</v>
      </c>
      <c r="C65" s="161"/>
      <c r="D65" t="s">
        <v>1197</v>
      </c>
    </row>
    <row r="66" spans="1:4">
      <c r="B66" s="159"/>
    </row>
    <row r="67" spans="1:4">
      <c r="A67" s="40" t="s">
        <v>1813</v>
      </c>
      <c r="B67" s="157"/>
      <c r="C67" s="147"/>
      <c r="D67" s="147"/>
    </row>
    <row r="68" spans="1:4">
      <c r="A68" s="7" t="s">
        <v>1720</v>
      </c>
      <c r="B68" s="158" t="s">
        <v>1721</v>
      </c>
      <c r="C68" s="7" t="s">
        <v>1722</v>
      </c>
      <c r="D68" s="7" t="s">
        <v>1723</v>
      </c>
    </row>
    <row r="69" spans="1:4">
      <c r="A69" t="s">
        <v>1785</v>
      </c>
      <c r="B69" s="159" t="s">
        <v>1786</v>
      </c>
      <c r="C69" s="162"/>
      <c r="D69" t="s">
        <v>1814</v>
      </c>
    </row>
    <row r="70" spans="1:4">
      <c r="A70" t="s">
        <v>1762</v>
      </c>
      <c r="B70" s="18" t="s">
        <v>1763</v>
      </c>
      <c r="C70" s="167"/>
      <c r="D70" t="s">
        <v>1815</v>
      </c>
    </row>
    <row r="71" spans="1:4">
      <c r="A71" t="s">
        <v>1755</v>
      </c>
      <c r="B71" s="18" t="s">
        <v>1683</v>
      </c>
      <c r="C71" s="168"/>
      <c r="D71" t="s">
        <v>1816</v>
      </c>
    </row>
    <row r="72" spans="1:4">
      <c r="A72" t="s">
        <v>1751</v>
      </c>
      <c r="B72" s="159" t="s">
        <v>1752</v>
      </c>
      <c r="C72" s="163"/>
      <c r="D72" t="s">
        <v>1817</v>
      </c>
    </row>
    <row r="73" spans="1:4">
      <c r="A73" t="s">
        <v>1775</v>
      </c>
      <c r="B73" s="159" t="s">
        <v>1776</v>
      </c>
      <c r="C73" s="155"/>
      <c r="D73" t="s">
        <v>1236</v>
      </c>
    </row>
    <row r="75" spans="1:4">
      <c r="A75" s="40" t="s">
        <v>1818</v>
      </c>
      <c r="B75" s="157"/>
      <c r="C75" s="147"/>
      <c r="D75" s="147"/>
    </row>
    <row r="76" spans="1:4">
      <c r="A76" s="7" t="s">
        <v>1720</v>
      </c>
      <c r="B76" s="158" t="s">
        <v>1721</v>
      </c>
      <c r="C76" s="7" t="s">
        <v>1722</v>
      </c>
      <c r="D76" s="7" t="s">
        <v>1723</v>
      </c>
    </row>
    <row r="77" spans="1:4">
      <c r="A77" t="s">
        <v>1762</v>
      </c>
      <c r="B77" s="18" t="s">
        <v>1763</v>
      </c>
      <c r="C77" s="167"/>
      <c r="D77" t="s">
        <v>1819</v>
      </c>
    </row>
    <row r="78" spans="1:4">
      <c r="A78" t="s">
        <v>1785</v>
      </c>
      <c r="B78" s="159" t="s">
        <v>1786</v>
      </c>
      <c r="C78" s="162"/>
      <c r="D78" t="s">
        <v>1820</v>
      </c>
    </row>
    <row r="79" spans="1:4">
      <c r="A79" t="s">
        <v>1747</v>
      </c>
      <c r="B79" s="18" t="s">
        <v>1748</v>
      </c>
      <c r="C79" s="166"/>
      <c r="D79" t="s">
        <v>1821</v>
      </c>
    </row>
    <row r="80" spans="1:4">
      <c r="A80" t="s">
        <v>1727</v>
      </c>
      <c r="B80" s="18" t="s">
        <v>1728</v>
      </c>
      <c r="C80" s="176"/>
      <c r="D80" t="s">
        <v>1822</v>
      </c>
    </row>
    <row r="81" spans="1:4">
      <c r="A81" t="s">
        <v>1781</v>
      </c>
      <c r="B81" s="18" t="s">
        <v>1782</v>
      </c>
      <c r="C81" s="170"/>
      <c r="D81" t="s">
        <v>1823</v>
      </c>
    </row>
    <row r="83" spans="1:4">
      <c r="A83" s="40" t="s">
        <v>1824</v>
      </c>
      <c r="B83" s="157"/>
      <c r="C83" s="147"/>
      <c r="D83" s="147"/>
    </row>
    <row r="84" spans="1:4">
      <c r="A84" s="7" t="s">
        <v>1720</v>
      </c>
      <c r="B84" s="158" t="s">
        <v>1721</v>
      </c>
      <c r="C84" s="7" t="s">
        <v>1722</v>
      </c>
      <c r="D84" s="7" t="s">
        <v>1723</v>
      </c>
    </row>
    <row r="85" spans="1:4">
      <c r="A85" t="s">
        <v>1778</v>
      </c>
      <c r="B85" s="159" t="s">
        <v>1779</v>
      </c>
      <c r="C85" s="177"/>
      <c r="D85" t="s">
        <v>679</v>
      </c>
    </row>
    <row r="86" spans="1:4">
      <c r="A86" t="s">
        <v>1762</v>
      </c>
      <c r="B86" s="18" t="s">
        <v>1763</v>
      </c>
      <c r="C86" s="167"/>
      <c r="D86" t="s">
        <v>685</v>
      </c>
    </row>
    <row r="87" spans="1:4">
      <c r="A87" t="s">
        <v>1781</v>
      </c>
      <c r="B87" s="18" t="s">
        <v>1782</v>
      </c>
      <c r="C87" s="170"/>
      <c r="D87" t="s">
        <v>1825</v>
      </c>
    </row>
    <row r="88" spans="1:4">
      <c r="A88" t="s">
        <v>1727</v>
      </c>
      <c r="B88" s="18" t="s">
        <v>1728</v>
      </c>
      <c r="C88" s="176"/>
      <c r="D88" t="s">
        <v>690</v>
      </c>
    </row>
    <row r="89" spans="1:4">
      <c r="A89" t="s">
        <v>1753</v>
      </c>
      <c r="B89" s="18" t="s">
        <v>1754</v>
      </c>
      <c r="C89" s="173"/>
      <c r="D89" t="s">
        <v>704</v>
      </c>
    </row>
    <row r="90" spans="1:4">
      <c r="A90" t="s">
        <v>1768</v>
      </c>
      <c r="B90" s="18" t="s">
        <v>1769</v>
      </c>
      <c r="C90" s="169"/>
      <c r="D90" t="s">
        <v>693</v>
      </c>
    </row>
    <row r="91" spans="1:4">
      <c r="A91" t="s">
        <v>1755</v>
      </c>
      <c r="B91" s="18" t="s">
        <v>1683</v>
      </c>
      <c r="C91" s="168"/>
      <c r="D91" t="s">
        <v>696</v>
      </c>
    </row>
    <row r="92" spans="1:4">
      <c r="A92" t="s">
        <v>1795</v>
      </c>
      <c r="B92" s="159" t="s">
        <v>1796</v>
      </c>
      <c r="C92" s="161"/>
      <c r="D92" t="s">
        <v>193</v>
      </c>
    </row>
    <row r="93" spans="1:4">
      <c r="A93" t="s">
        <v>1785</v>
      </c>
      <c r="B93" s="159" t="s">
        <v>1786</v>
      </c>
      <c r="C93" s="162"/>
      <c r="D93" t="s">
        <v>701</v>
      </c>
    </row>
    <row r="94" spans="1:4">
      <c r="A94" t="s">
        <v>1751</v>
      </c>
      <c r="B94" s="159" t="s">
        <v>1752</v>
      </c>
      <c r="C94" s="163"/>
      <c r="D94" t="s">
        <v>707</v>
      </c>
    </row>
    <row r="95" spans="1:4">
      <c r="A95" t="s">
        <v>1747</v>
      </c>
      <c r="B95" s="18" t="s">
        <v>1748</v>
      </c>
      <c r="C95" s="166"/>
      <c r="D95" t="s">
        <v>710</v>
      </c>
    </row>
    <row r="96" spans="1:4">
      <c r="A96" t="s">
        <v>1775</v>
      </c>
      <c r="B96" s="159" t="s">
        <v>1776</v>
      </c>
      <c r="C96" s="155"/>
      <c r="D96" t="s">
        <v>1236</v>
      </c>
    </row>
    <row r="97" spans="1:4">
      <c r="B97" s="159"/>
    </row>
    <row r="98" spans="1:4">
      <c r="A98" s="40" t="s">
        <v>1826</v>
      </c>
      <c r="B98" s="157"/>
      <c r="C98" s="147"/>
      <c r="D98" s="147"/>
    </row>
    <row r="99" spans="1:4">
      <c r="A99" s="7" t="s">
        <v>1720</v>
      </c>
      <c r="B99" s="158" t="s">
        <v>1721</v>
      </c>
      <c r="C99" s="7" t="s">
        <v>1722</v>
      </c>
      <c r="D99" s="7" t="s">
        <v>1723</v>
      </c>
    </row>
    <row r="100" spans="1:4">
      <c r="A100" t="s">
        <v>1785</v>
      </c>
      <c r="B100" s="159" t="s">
        <v>1786</v>
      </c>
      <c r="C100" s="162"/>
      <c r="D100" t="s">
        <v>1827</v>
      </c>
    </row>
    <row r="101" spans="1:4">
      <c r="A101" t="s">
        <v>1762</v>
      </c>
      <c r="B101" s="18" t="s">
        <v>1763</v>
      </c>
      <c r="C101" s="167"/>
      <c r="D101" t="s">
        <v>1828</v>
      </c>
    </row>
    <row r="102" spans="1:4">
      <c r="A102" t="s">
        <v>1755</v>
      </c>
      <c r="B102" s="18" t="s">
        <v>1683</v>
      </c>
      <c r="C102" s="168"/>
      <c r="D102" t="s">
        <v>1829</v>
      </c>
    </row>
    <row r="103" spans="1:4">
      <c r="A103" t="s">
        <v>1775</v>
      </c>
      <c r="B103" s="159" t="s">
        <v>1776</v>
      </c>
      <c r="C103" s="155"/>
      <c r="D103" t="s">
        <v>1236</v>
      </c>
    </row>
    <row r="105" spans="1:4">
      <c r="A105" s="40" t="s">
        <v>1269</v>
      </c>
      <c r="B105" s="157"/>
      <c r="C105" s="147"/>
      <c r="D105" s="147"/>
    </row>
    <row r="106" spans="1:4">
      <c r="A106" s="7" t="s">
        <v>1720</v>
      </c>
      <c r="B106" s="158" t="s">
        <v>1721</v>
      </c>
      <c r="C106" s="7" t="s">
        <v>1722</v>
      </c>
      <c r="D106" s="7" t="s">
        <v>1723</v>
      </c>
    </row>
    <row r="107" spans="1:4">
      <c r="A107" t="s">
        <v>1753</v>
      </c>
      <c r="B107" s="18" t="s">
        <v>1754</v>
      </c>
      <c r="C107" s="173"/>
      <c r="D107" t="s">
        <v>1830</v>
      </c>
    </row>
    <row r="108" spans="1:4">
      <c r="A108" t="s">
        <v>1751</v>
      </c>
      <c r="B108" s="159" t="s">
        <v>1752</v>
      </c>
      <c r="C108" s="163"/>
      <c r="D108" t="s">
        <v>1831</v>
      </c>
    </row>
    <row r="110" spans="1:4">
      <c r="A110" s="40" t="s">
        <v>1275</v>
      </c>
      <c r="B110" s="157"/>
      <c r="C110" s="147"/>
      <c r="D110" s="147"/>
    </row>
    <row r="111" spans="1:4">
      <c r="A111" s="7" t="s">
        <v>1720</v>
      </c>
      <c r="B111" s="158" t="s">
        <v>1721</v>
      </c>
      <c r="C111" s="7" t="s">
        <v>1722</v>
      </c>
      <c r="D111" s="7" t="s">
        <v>1723</v>
      </c>
    </row>
    <row r="112" spans="1:4">
      <c r="A112" t="s">
        <v>1785</v>
      </c>
      <c r="B112" s="159" t="s">
        <v>1786</v>
      </c>
      <c r="C112" s="162"/>
      <c r="D112" t="s">
        <v>1832</v>
      </c>
    </row>
    <row r="113" spans="1:4">
      <c r="A113" t="s">
        <v>1755</v>
      </c>
      <c r="B113" s="18" t="s">
        <v>1683</v>
      </c>
      <c r="C113" s="168"/>
      <c r="D113" t="s">
        <v>1833</v>
      </c>
    </row>
    <row r="114" spans="1:4">
      <c r="A114" t="s">
        <v>1751</v>
      </c>
      <c r="B114" s="159" t="s">
        <v>1752</v>
      </c>
      <c r="C114" s="163"/>
      <c r="D114" t="s">
        <v>1834</v>
      </c>
    </row>
    <row r="115" spans="1:4">
      <c r="A115" t="s">
        <v>1762</v>
      </c>
      <c r="B115" s="18" t="s">
        <v>1763</v>
      </c>
      <c r="C115" s="167"/>
      <c r="D115" t="s">
        <v>1835</v>
      </c>
    </row>
    <row r="117" spans="1:4">
      <c r="A117" s="40" t="s">
        <v>1281</v>
      </c>
      <c r="B117" s="157"/>
      <c r="C117" s="147"/>
      <c r="D117" s="147"/>
    </row>
    <row r="118" spans="1:4">
      <c r="A118" s="7" t="s">
        <v>1720</v>
      </c>
      <c r="B118" s="158" t="s">
        <v>1721</v>
      </c>
      <c r="C118" s="7" t="s">
        <v>1722</v>
      </c>
      <c r="D118" s="7" t="s">
        <v>1723</v>
      </c>
    </row>
    <row r="119" spans="1:4">
      <c r="A119" t="s">
        <v>1727</v>
      </c>
      <c r="B119" s="18" t="s">
        <v>1728</v>
      </c>
      <c r="C119" s="176"/>
      <c r="D119" t="s">
        <v>1836</v>
      </c>
    </row>
    <row r="120" spans="1:4">
      <c r="A120" t="s">
        <v>1768</v>
      </c>
      <c r="B120" s="18" t="s">
        <v>1769</v>
      </c>
      <c r="C120" s="169"/>
      <c r="D120" t="s">
        <v>1837</v>
      </c>
    </row>
    <row r="122" spans="1:4">
      <c r="A122" s="40" t="s">
        <v>1287</v>
      </c>
      <c r="B122" s="157"/>
      <c r="C122" s="147"/>
      <c r="D122" s="147"/>
    </row>
    <row r="123" spans="1:4">
      <c r="A123" s="7" t="s">
        <v>1720</v>
      </c>
      <c r="B123" s="158" t="s">
        <v>1721</v>
      </c>
      <c r="C123" s="7" t="s">
        <v>1722</v>
      </c>
      <c r="D123" s="7" t="s">
        <v>1723</v>
      </c>
    </row>
    <row r="124" spans="1:4">
      <c r="A124" t="s">
        <v>1753</v>
      </c>
      <c r="B124" s="18" t="s">
        <v>1754</v>
      </c>
      <c r="C124" s="173"/>
      <c r="D124" t="s">
        <v>1838</v>
      </c>
    </row>
    <row r="125" spans="1:4">
      <c r="A125" t="s">
        <v>1762</v>
      </c>
      <c r="B125" s="18" t="s">
        <v>1763</v>
      </c>
      <c r="C125" s="167"/>
      <c r="D125" t="s">
        <v>1839</v>
      </c>
    </row>
    <row r="126" spans="1:4">
      <c r="A126" t="s">
        <v>1781</v>
      </c>
      <c r="B126" s="18" t="s">
        <v>1782</v>
      </c>
      <c r="C126" s="170"/>
      <c r="D126" t="s">
        <v>1840</v>
      </c>
    </row>
    <row r="127" spans="1:4">
      <c r="A127" t="s">
        <v>1751</v>
      </c>
      <c r="B127" s="159" t="s">
        <v>1752</v>
      </c>
      <c r="C127" s="163"/>
      <c r="D127" t="s">
        <v>1841</v>
      </c>
    </row>
    <row r="128" spans="1:4">
      <c r="A128" t="s">
        <v>1755</v>
      </c>
      <c r="B128" s="18" t="s">
        <v>1683</v>
      </c>
      <c r="C128" s="168"/>
      <c r="D128" t="s">
        <v>1842</v>
      </c>
    </row>
    <row r="129" spans="1:4">
      <c r="A129" t="s">
        <v>1795</v>
      </c>
      <c r="B129" s="159" t="s">
        <v>1796</v>
      </c>
      <c r="C129" s="161"/>
      <c r="D129" t="s">
        <v>1843</v>
      </c>
    </row>
    <row r="130" spans="1:4">
      <c r="A130" t="s">
        <v>1785</v>
      </c>
      <c r="B130" s="159" t="s">
        <v>1786</v>
      </c>
      <c r="C130" s="162"/>
      <c r="D130" t="s">
        <v>1844</v>
      </c>
    </row>
    <row r="132" spans="1:4">
      <c r="A132" s="40" t="s">
        <v>1845</v>
      </c>
      <c r="B132" s="157"/>
      <c r="C132" s="147"/>
      <c r="D132" s="147"/>
    </row>
    <row r="133" spans="1:4">
      <c r="A133" s="7" t="s">
        <v>1720</v>
      </c>
      <c r="B133" s="158" t="s">
        <v>1721</v>
      </c>
      <c r="C133" s="7" t="s">
        <v>1722</v>
      </c>
      <c r="D133" s="7" t="s">
        <v>1723</v>
      </c>
    </row>
    <row r="134" spans="1:4">
      <c r="A134" t="s">
        <v>1762</v>
      </c>
      <c r="B134" s="18" t="s">
        <v>1763</v>
      </c>
      <c r="C134" s="167"/>
      <c r="D134" t="s">
        <v>1846</v>
      </c>
    </row>
    <row r="135" spans="1:4">
      <c r="A135" t="s">
        <v>1751</v>
      </c>
      <c r="B135" s="159" t="s">
        <v>1752</v>
      </c>
      <c r="C135" s="163"/>
      <c r="D135" t="s">
        <v>1847</v>
      </c>
    </row>
    <row r="136" spans="1:4">
      <c r="A136" t="s">
        <v>1775</v>
      </c>
      <c r="B136" s="159" t="s">
        <v>1776</v>
      </c>
      <c r="C136" s="155"/>
      <c r="D136" t="s">
        <v>1236</v>
      </c>
    </row>
    <row r="137" spans="1:4">
      <c r="B137" s="159"/>
    </row>
    <row r="138" spans="1:4">
      <c r="A138" s="40" t="s">
        <v>1848</v>
      </c>
      <c r="B138" s="157"/>
      <c r="C138" s="147"/>
      <c r="D138" s="147"/>
    </row>
    <row r="139" spans="1:4">
      <c r="A139" s="7" t="s">
        <v>1720</v>
      </c>
      <c r="B139" s="158" t="s">
        <v>1721</v>
      </c>
      <c r="C139" s="7" t="s">
        <v>1722</v>
      </c>
      <c r="D139" s="7" t="s">
        <v>1723</v>
      </c>
    </row>
    <row r="140" spans="1:4">
      <c r="A140" t="s">
        <v>1785</v>
      </c>
      <c r="B140" s="159" t="s">
        <v>1786</v>
      </c>
      <c r="C140" s="162"/>
      <c r="D140" t="s">
        <v>1849</v>
      </c>
    </row>
    <row r="141" spans="1:4">
      <c r="A141" t="s">
        <v>1727</v>
      </c>
      <c r="B141" s="18" t="s">
        <v>1728</v>
      </c>
      <c r="C141" s="176"/>
      <c r="D141" t="s">
        <v>1850</v>
      </c>
    </row>
    <row r="142" spans="1:4">
      <c r="A142" t="s">
        <v>1781</v>
      </c>
      <c r="B142" s="18" t="s">
        <v>1782</v>
      </c>
      <c r="C142" s="170"/>
      <c r="D142" t="s">
        <v>1851</v>
      </c>
    </row>
    <row r="143" spans="1:4">
      <c r="A143" t="s">
        <v>1775</v>
      </c>
      <c r="B143" s="159" t="s">
        <v>1776</v>
      </c>
      <c r="C143" s="155"/>
      <c r="D143" t="s">
        <v>1236</v>
      </c>
    </row>
    <row r="145" spans="1:4">
      <c r="A145" s="40" t="s">
        <v>1852</v>
      </c>
      <c r="B145" s="157"/>
      <c r="C145" s="147"/>
      <c r="D145" s="147"/>
    </row>
    <row r="146" spans="1:4">
      <c r="A146" s="7" t="s">
        <v>1720</v>
      </c>
      <c r="B146" s="158" t="s">
        <v>1721</v>
      </c>
      <c r="C146" s="7" t="s">
        <v>1722</v>
      </c>
      <c r="D146" s="7" t="s">
        <v>1723</v>
      </c>
    </row>
    <row r="147" spans="1:4">
      <c r="A147" t="s">
        <v>1775</v>
      </c>
      <c r="B147" s="159" t="s">
        <v>1776</v>
      </c>
      <c r="C147" s="155"/>
      <c r="D147" t="s">
        <v>1853</v>
      </c>
    </row>
    <row r="148" spans="1:4">
      <c r="A148" t="s">
        <v>1762</v>
      </c>
      <c r="B148" s="18" t="s">
        <v>1763</v>
      </c>
      <c r="C148" s="167"/>
      <c r="D148" t="s">
        <v>1854</v>
      </c>
    </row>
    <row r="149" spans="1:4">
      <c r="A149" t="s">
        <v>1781</v>
      </c>
      <c r="B149" s="18" t="s">
        <v>1782</v>
      </c>
      <c r="C149" s="170"/>
      <c r="D149" t="s">
        <v>1855</v>
      </c>
    </row>
    <row r="150" spans="1:4">
      <c r="A150" t="s">
        <v>1768</v>
      </c>
      <c r="B150" s="18" t="s">
        <v>1769</v>
      </c>
      <c r="C150" s="169"/>
      <c r="D150" t="s">
        <v>1856</v>
      </c>
    </row>
    <row r="151" spans="1:4">
      <c r="A151" t="s">
        <v>1755</v>
      </c>
      <c r="B151" s="18" t="s">
        <v>1683</v>
      </c>
      <c r="C151" s="168"/>
      <c r="D151" t="s">
        <v>1857</v>
      </c>
    </row>
    <row r="152" spans="1:4">
      <c r="A152" t="s">
        <v>1795</v>
      </c>
      <c r="B152" s="159" t="s">
        <v>1796</v>
      </c>
      <c r="C152" s="161"/>
      <c r="D152" t="s">
        <v>1858</v>
      </c>
    </row>
    <row r="153" spans="1:4">
      <c r="A153" t="s">
        <v>1785</v>
      </c>
      <c r="B153" s="159" t="s">
        <v>1786</v>
      </c>
      <c r="C153" s="162"/>
      <c r="D153" t="s">
        <v>1859</v>
      </c>
    </row>
    <row r="154" spans="1:4">
      <c r="A154" t="s">
        <v>1751</v>
      </c>
      <c r="B154" s="159" t="s">
        <v>1752</v>
      </c>
      <c r="C154" s="163"/>
      <c r="D154" t="s">
        <v>1860</v>
      </c>
    </row>
    <row r="155" spans="1:4">
      <c r="A155" t="s">
        <v>1747</v>
      </c>
      <c r="B155" s="18" t="s">
        <v>1748</v>
      </c>
      <c r="C155" s="166"/>
      <c r="D155" t="s">
        <v>1861</v>
      </c>
    </row>
    <row r="157" spans="1:4">
      <c r="A157" s="40" t="s">
        <v>1862</v>
      </c>
      <c r="B157" s="157"/>
      <c r="C157" s="147"/>
      <c r="D157" s="147"/>
    </row>
    <row r="158" spans="1:4">
      <c r="A158" s="7" t="s">
        <v>1720</v>
      </c>
      <c r="B158" s="158" t="s">
        <v>1721</v>
      </c>
      <c r="C158" s="7" t="s">
        <v>1722</v>
      </c>
      <c r="D158" s="7" t="s">
        <v>1723</v>
      </c>
    </row>
    <row r="159" spans="1:4">
      <c r="A159" t="s">
        <v>1751</v>
      </c>
      <c r="B159" s="159" t="s">
        <v>1752</v>
      </c>
      <c r="C159" s="163"/>
      <c r="D159" t="s">
        <v>1863</v>
      </c>
    </row>
    <row r="160" spans="1:4">
      <c r="A160" t="s">
        <v>1755</v>
      </c>
      <c r="B160" s="18" t="s">
        <v>1683</v>
      </c>
      <c r="C160" s="168"/>
      <c r="D160" t="s">
        <v>1864</v>
      </c>
    </row>
    <row r="161" spans="1:4">
      <c r="A161" t="s">
        <v>1785</v>
      </c>
      <c r="B161" s="159" t="s">
        <v>1786</v>
      </c>
      <c r="C161" s="162"/>
      <c r="D161" t="s">
        <v>1865</v>
      </c>
    </row>
    <row r="162" spans="1:4">
      <c r="A162" t="s">
        <v>1762</v>
      </c>
      <c r="B162" s="18" t="s">
        <v>1763</v>
      </c>
      <c r="C162" s="167"/>
      <c r="D162" t="s">
        <v>1866</v>
      </c>
    </row>
    <row r="163" spans="1:4">
      <c r="A163" t="s">
        <v>1775</v>
      </c>
      <c r="B163" s="159" t="s">
        <v>1776</v>
      </c>
      <c r="C163" s="155"/>
      <c r="D163" t="s">
        <v>1236</v>
      </c>
    </row>
    <row r="165" spans="1:4">
      <c r="A165" s="40" t="s">
        <v>1867</v>
      </c>
      <c r="B165" s="157"/>
      <c r="C165" s="147"/>
      <c r="D165" s="147"/>
    </row>
    <row r="166" spans="1:4">
      <c r="A166" s="7" t="s">
        <v>1720</v>
      </c>
      <c r="B166" s="158" t="s">
        <v>1721</v>
      </c>
      <c r="C166" s="7" t="s">
        <v>1722</v>
      </c>
      <c r="D166" s="7" t="s">
        <v>1723</v>
      </c>
    </row>
    <row r="167" spans="1:4">
      <c r="A167" t="s">
        <v>1755</v>
      </c>
      <c r="B167" s="18" t="s">
        <v>1683</v>
      </c>
      <c r="C167" s="168"/>
      <c r="D167" t="s">
        <v>753</v>
      </c>
    </row>
    <row r="168" spans="1:4">
      <c r="A168" t="s">
        <v>1795</v>
      </c>
      <c r="B168" s="159" t="s">
        <v>1796</v>
      </c>
      <c r="C168" s="161"/>
      <c r="D168" t="s">
        <v>758</v>
      </c>
    </row>
    <row r="169" spans="1:4">
      <c r="A169" t="s">
        <v>1785</v>
      </c>
      <c r="B169" s="159" t="s">
        <v>1786</v>
      </c>
      <c r="C169" s="162"/>
      <c r="D169" t="s">
        <v>756</v>
      </c>
    </row>
    <row r="170" spans="1:4">
      <c r="A170" t="s">
        <v>1747</v>
      </c>
      <c r="B170" s="18" t="s">
        <v>1748</v>
      </c>
      <c r="C170" s="164"/>
      <c r="D170" t="s">
        <v>765</v>
      </c>
    </row>
    <row r="171" spans="1:4">
      <c r="A171" t="s">
        <v>1762</v>
      </c>
      <c r="B171" s="18" t="s">
        <v>1763</v>
      </c>
      <c r="C171" s="167"/>
      <c r="D171" t="s">
        <v>764</v>
      </c>
    </row>
    <row r="172" spans="1:4">
      <c r="A172" t="s">
        <v>1775</v>
      </c>
      <c r="B172" s="159" t="s">
        <v>1776</v>
      </c>
      <c r="C172" s="155"/>
      <c r="D172" t="s">
        <v>760</v>
      </c>
    </row>
    <row r="173" spans="1:4">
      <c r="A173" t="s">
        <v>1751</v>
      </c>
      <c r="B173" s="159" t="s">
        <v>1752</v>
      </c>
      <c r="C173" s="163"/>
      <c r="D173" t="s">
        <v>1868</v>
      </c>
    </row>
    <row r="175" spans="1:4">
      <c r="A175" s="40" t="s">
        <v>1869</v>
      </c>
      <c r="B175" s="157"/>
      <c r="C175" s="147"/>
      <c r="D175" s="147"/>
    </row>
    <row r="176" spans="1:4">
      <c r="A176" s="7" t="s">
        <v>1720</v>
      </c>
      <c r="B176" s="158" t="s">
        <v>1721</v>
      </c>
      <c r="C176" s="7" t="s">
        <v>1722</v>
      </c>
      <c r="D176" s="7" t="s">
        <v>1723</v>
      </c>
    </row>
    <row r="177" spans="1:4">
      <c r="A177" t="s">
        <v>1785</v>
      </c>
      <c r="B177" s="159" t="s">
        <v>1786</v>
      </c>
      <c r="C177" s="162"/>
      <c r="D177" t="s">
        <v>771</v>
      </c>
    </row>
    <row r="178" spans="1:4">
      <c r="A178" t="s">
        <v>1764</v>
      </c>
      <c r="B178" s="160" t="s">
        <v>1765</v>
      </c>
      <c r="C178" s="156"/>
      <c r="D178" t="s">
        <v>1870</v>
      </c>
    </row>
    <row r="179" spans="1:4">
      <c r="A179" t="s">
        <v>1727</v>
      </c>
      <c r="B179" s="18" t="s">
        <v>1728</v>
      </c>
      <c r="C179" s="176"/>
      <c r="D179" t="s">
        <v>1871</v>
      </c>
    </row>
    <row r="180" spans="1:4">
      <c r="A180" t="s">
        <v>1751</v>
      </c>
      <c r="B180" s="159" t="s">
        <v>1752</v>
      </c>
      <c r="C180" s="163"/>
      <c r="D180" t="s">
        <v>1872</v>
      </c>
    </row>
    <row r="181" spans="1:4">
      <c r="A181" t="s">
        <v>1768</v>
      </c>
      <c r="B181" s="18" t="s">
        <v>1769</v>
      </c>
      <c r="C181" s="169"/>
      <c r="D181" t="s">
        <v>1873</v>
      </c>
    </row>
    <row r="182" spans="1:4">
      <c r="A182" t="s">
        <v>1762</v>
      </c>
      <c r="B182" s="18" t="s">
        <v>1763</v>
      </c>
      <c r="C182" s="167"/>
      <c r="D182" t="s">
        <v>1874</v>
      </c>
    </row>
    <row r="183" spans="1:4">
      <c r="A183" t="s">
        <v>1760</v>
      </c>
      <c r="B183" s="18" t="s">
        <v>1761</v>
      </c>
      <c r="C183" s="175"/>
      <c r="D183" t="s">
        <v>1875</v>
      </c>
    </row>
    <row r="184" spans="1:4">
      <c r="A184" t="s">
        <v>1775</v>
      </c>
      <c r="B184" s="159" t="s">
        <v>1776</v>
      </c>
      <c r="C184" s="155"/>
      <c r="D184" t="s">
        <v>1876</v>
      </c>
    </row>
    <row r="185" spans="1:4">
      <c r="A185" t="s">
        <v>1755</v>
      </c>
      <c r="B185" s="18" t="s">
        <v>1683</v>
      </c>
      <c r="C185" s="168"/>
      <c r="D185" t="s">
        <v>767</v>
      </c>
    </row>
    <row r="186" spans="1:4">
      <c r="A186" t="s">
        <v>1781</v>
      </c>
      <c r="B186" s="18" t="s">
        <v>1782</v>
      </c>
      <c r="C186" s="170"/>
      <c r="D186" t="s">
        <v>1877</v>
      </c>
    </row>
    <row r="187" spans="1:4">
      <c r="A187" t="s">
        <v>1795</v>
      </c>
      <c r="B187" s="159" t="s">
        <v>1796</v>
      </c>
      <c r="C187" s="161"/>
      <c r="D187" t="s">
        <v>1878</v>
      </c>
    </row>
    <row r="189" spans="1:4">
      <c r="A189" s="40" t="s">
        <v>1879</v>
      </c>
      <c r="B189" s="157"/>
      <c r="C189" s="147"/>
      <c r="D189" s="147"/>
    </row>
    <row r="190" spans="1:4">
      <c r="A190" s="7" t="s">
        <v>1720</v>
      </c>
      <c r="B190" s="158" t="s">
        <v>1721</v>
      </c>
      <c r="C190" s="7" t="s">
        <v>1722</v>
      </c>
      <c r="D190" s="7" t="s">
        <v>1723</v>
      </c>
    </row>
    <row r="191" spans="1:4">
      <c r="A191" t="s">
        <v>1795</v>
      </c>
      <c r="B191" s="159" t="s">
        <v>1796</v>
      </c>
      <c r="C191" s="161"/>
      <c r="D191" t="s">
        <v>848</v>
      </c>
    </row>
    <row r="192" spans="1:4">
      <c r="A192" t="s">
        <v>1785</v>
      </c>
      <c r="B192" s="159" t="s">
        <v>1786</v>
      </c>
      <c r="C192" s="162"/>
      <c r="D192" t="s">
        <v>850</v>
      </c>
    </row>
    <row r="193" spans="1:4">
      <c r="A193" t="s">
        <v>1747</v>
      </c>
      <c r="B193" s="18" t="s">
        <v>1748</v>
      </c>
      <c r="C193" s="164"/>
      <c r="D193" t="s">
        <v>852</v>
      </c>
    </row>
    <row r="194" spans="1:4">
      <c r="A194" t="s">
        <v>1753</v>
      </c>
      <c r="B194" s="18" t="s">
        <v>1754</v>
      </c>
      <c r="C194" s="173"/>
      <c r="D194" t="s">
        <v>854</v>
      </c>
    </row>
    <row r="195" spans="1:4">
      <c r="A195" t="s">
        <v>1757</v>
      </c>
      <c r="B195" s="18" t="s">
        <v>1758</v>
      </c>
      <c r="C195" s="172"/>
      <c r="D195" t="s">
        <v>856</v>
      </c>
    </row>
    <row r="196" spans="1:4">
      <c r="A196" t="s">
        <v>1751</v>
      </c>
      <c r="B196" s="159" t="s">
        <v>1752</v>
      </c>
      <c r="C196" s="163"/>
      <c r="D196" t="s">
        <v>858</v>
      </c>
    </row>
    <row r="197" spans="1:4">
      <c r="A197" t="s">
        <v>1768</v>
      </c>
      <c r="B197" s="18" t="s">
        <v>1769</v>
      </c>
      <c r="C197" s="169"/>
      <c r="D197" t="s">
        <v>860</v>
      </c>
    </row>
    <row r="198" spans="1:4">
      <c r="A198" t="s">
        <v>1775</v>
      </c>
      <c r="B198" s="159" t="s">
        <v>1776</v>
      </c>
      <c r="C198" s="155"/>
      <c r="D198" t="s">
        <v>862</v>
      </c>
    </row>
    <row r="199" spans="1:4">
      <c r="A199" t="s">
        <v>1755</v>
      </c>
      <c r="B199" s="18" t="s">
        <v>1683</v>
      </c>
      <c r="C199" s="168"/>
      <c r="D199" t="s">
        <v>864</v>
      </c>
    </row>
    <row r="200" spans="1:4">
      <c r="A200" t="s">
        <v>1773</v>
      </c>
      <c r="B200" s="18" t="s">
        <v>1774</v>
      </c>
      <c r="C200" s="174"/>
      <c r="D200" t="s">
        <v>866</v>
      </c>
    </row>
    <row r="201" spans="1:4">
      <c r="A201" t="s">
        <v>1778</v>
      </c>
      <c r="B201" s="159" t="s">
        <v>1779</v>
      </c>
      <c r="C201" s="177"/>
      <c r="D201" t="s">
        <v>868</v>
      </c>
    </row>
    <row r="202" spans="1:4">
      <c r="A202" t="s">
        <v>1760</v>
      </c>
      <c r="B202" s="18" t="s">
        <v>1761</v>
      </c>
      <c r="C202" s="175"/>
      <c r="D202" t="s">
        <v>870</v>
      </c>
    </row>
    <row r="203" spans="1:4">
      <c r="A203" t="s">
        <v>1764</v>
      </c>
      <c r="B203" s="160" t="s">
        <v>1765</v>
      </c>
      <c r="C203" s="156"/>
      <c r="D203" t="s">
        <v>872</v>
      </c>
    </row>
    <row r="204" spans="1:4">
      <c r="A204" t="s">
        <v>1762</v>
      </c>
      <c r="B204" s="18" t="s">
        <v>1763</v>
      </c>
      <c r="C204" s="167"/>
      <c r="D204" t="s">
        <v>874</v>
      </c>
    </row>
    <row r="205" spans="1:4">
      <c r="A205" t="s">
        <v>1780</v>
      </c>
      <c r="B205" s="159">
        <v>740000</v>
      </c>
      <c r="C205" s="178"/>
      <c r="D205" t="s">
        <v>876</v>
      </c>
    </row>
    <row r="206" spans="1:4">
      <c r="A206" t="s">
        <v>1781</v>
      </c>
      <c r="B206" s="18" t="s">
        <v>1782</v>
      </c>
      <c r="C206" s="170"/>
      <c r="D206" t="s">
        <v>878</v>
      </c>
    </row>
    <row r="207" spans="1:4">
      <c r="A207" t="s">
        <v>1791</v>
      </c>
      <c r="B207" s="18" t="s">
        <v>1792</v>
      </c>
      <c r="C207" s="171"/>
      <c r="D207" t="s">
        <v>880</v>
      </c>
    </row>
    <row r="208" spans="1:4">
      <c r="A208" t="s">
        <v>1727</v>
      </c>
      <c r="B208" s="18" t="s">
        <v>1728</v>
      </c>
      <c r="C208" s="176"/>
      <c r="D208" t="s">
        <v>882</v>
      </c>
    </row>
    <row r="209" spans="1:4">
      <c r="A209" t="s">
        <v>1770</v>
      </c>
      <c r="B209" s="159" t="s">
        <v>1771</v>
      </c>
      <c r="C209" s="165"/>
      <c r="D209" t="s">
        <v>884</v>
      </c>
    </row>
    <row r="210" spans="1:4">
      <c r="A210" t="s">
        <v>1793</v>
      </c>
      <c r="B210" s="192" t="s">
        <v>1794</v>
      </c>
      <c r="C210" s="191"/>
      <c r="D210" t="s">
        <v>886</v>
      </c>
    </row>
    <row r="211" spans="1:4">
      <c r="A211" t="s">
        <v>1880</v>
      </c>
      <c r="B211" s="159" t="s">
        <v>1881</v>
      </c>
      <c r="C211" s="193"/>
      <c r="D211" t="s">
        <v>888</v>
      </c>
    </row>
    <row r="212" spans="1:4">
      <c r="A212" t="s">
        <v>1766</v>
      </c>
      <c r="B212" t="s">
        <v>1882</v>
      </c>
      <c r="C212" s="194"/>
      <c r="D212" t="s">
        <v>890</v>
      </c>
    </row>
    <row r="213" spans="1:4">
      <c r="A213" t="s">
        <v>1789</v>
      </c>
      <c r="B213" s="15" t="s">
        <v>1883</v>
      </c>
      <c r="C213" s="195"/>
      <c r="D213" t="s">
        <v>894</v>
      </c>
    </row>
    <row r="215" spans="1:4">
      <c r="A215" s="40" t="s">
        <v>1884</v>
      </c>
      <c r="B215" s="157"/>
      <c r="C215" s="147"/>
      <c r="D215" s="147"/>
    </row>
    <row r="216" spans="1:4">
      <c r="A216" s="7" t="s">
        <v>1720</v>
      </c>
      <c r="B216" s="158" t="s">
        <v>1721</v>
      </c>
      <c r="C216" s="7" t="s">
        <v>1722</v>
      </c>
      <c r="D216" s="7" t="s">
        <v>1723</v>
      </c>
    </row>
    <row r="217" spans="1:4">
      <c r="A217" t="s">
        <v>1775</v>
      </c>
      <c r="B217" s="159" t="s">
        <v>1776</v>
      </c>
      <c r="C217" s="155"/>
      <c r="D217" t="s">
        <v>790</v>
      </c>
    </row>
    <row r="218" spans="1:4">
      <c r="A218" t="s">
        <v>1751</v>
      </c>
      <c r="B218" s="159" t="s">
        <v>1752</v>
      </c>
      <c r="C218" s="163"/>
      <c r="D218" t="s">
        <v>788</v>
      </c>
    </row>
    <row r="219" spans="1:4">
      <c r="A219" t="s">
        <v>1755</v>
      </c>
      <c r="B219" s="18" t="s">
        <v>1683</v>
      </c>
      <c r="C219" s="168"/>
      <c r="D219" t="s">
        <v>786</v>
      </c>
    </row>
    <row r="220" spans="1:4">
      <c r="A220" t="s">
        <v>1762</v>
      </c>
      <c r="B220" s="18" t="s">
        <v>1763</v>
      </c>
      <c r="C220" s="167"/>
      <c r="D220" t="s">
        <v>784</v>
      </c>
    </row>
    <row r="221" spans="1:4">
      <c r="A221" t="s">
        <v>1785</v>
      </c>
      <c r="B221" s="159" t="s">
        <v>1786</v>
      </c>
      <c r="C221" s="162"/>
      <c r="D221" t="s">
        <v>781</v>
      </c>
    </row>
    <row r="223" spans="1:4">
      <c r="A223" s="40" t="s">
        <v>1885</v>
      </c>
      <c r="B223" s="157"/>
      <c r="C223" s="147"/>
      <c r="D223" s="147"/>
    </row>
    <row r="224" spans="1:4">
      <c r="A224" s="7" t="s">
        <v>1720</v>
      </c>
      <c r="B224" s="158" t="s">
        <v>1721</v>
      </c>
      <c r="C224" s="7" t="s">
        <v>1722</v>
      </c>
      <c r="D224" s="7" t="s">
        <v>1723</v>
      </c>
    </row>
    <row r="225" spans="1:4">
      <c r="A225" t="s">
        <v>1764</v>
      </c>
      <c r="B225" s="160" t="s">
        <v>1765</v>
      </c>
      <c r="C225" s="156"/>
      <c r="D225" t="s">
        <v>794</v>
      </c>
    </row>
    <row r="226" spans="1:4">
      <c r="A226" t="s">
        <v>1751</v>
      </c>
      <c r="B226" s="159" t="s">
        <v>1752</v>
      </c>
      <c r="C226" s="163"/>
      <c r="D226" t="s">
        <v>792</v>
      </c>
    </row>
    <row r="227" spans="1:4">
      <c r="A227" t="s">
        <v>1795</v>
      </c>
      <c r="B227" s="159" t="s">
        <v>1796</v>
      </c>
      <c r="C227" s="161"/>
      <c r="D227" t="s">
        <v>782</v>
      </c>
    </row>
    <row r="229" spans="1:4">
      <c r="A229" s="40" t="s">
        <v>1886</v>
      </c>
      <c r="B229" s="157"/>
      <c r="C229" s="147"/>
      <c r="D229" s="147"/>
    </row>
    <row r="230" spans="1:4">
      <c r="A230" s="7" t="s">
        <v>1720</v>
      </c>
      <c r="B230" s="158" t="s">
        <v>1721</v>
      </c>
      <c r="C230" s="7" t="s">
        <v>1722</v>
      </c>
      <c r="D230" s="7" t="s">
        <v>1723</v>
      </c>
    </row>
    <row r="231" spans="1:4">
      <c r="A231" t="s">
        <v>1747</v>
      </c>
      <c r="B231" s="18" t="s">
        <v>1748</v>
      </c>
      <c r="C231" s="164"/>
      <c r="D231" t="s">
        <v>1014</v>
      </c>
    </row>
    <row r="232" spans="1:4">
      <c r="A232" t="s">
        <v>1755</v>
      </c>
      <c r="B232" s="18" t="s">
        <v>1683</v>
      </c>
      <c r="C232" s="168"/>
      <c r="D232" t="s">
        <v>996</v>
      </c>
    </row>
    <row r="233" spans="1:4">
      <c r="A233" t="s">
        <v>1785</v>
      </c>
      <c r="B233" s="159" t="s">
        <v>1786</v>
      </c>
      <c r="C233" s="162"/>
      <c r="D233" t="s">
        <v>970</v>
      </c>
    </row>
    <row r="234" spans="1:4">
      <c r="A234" t="s">
        <v>1760</v>
      </c>
      <c r="B234" s="18" t="s">
        <v>1761</v>
      </c>
      <c r="C234" s="175"/>
      <c r="D234" t="s">
        <v>1887</v>
      </c>
    </row>
    <row r="235" spans="1:4">
      <c r="A235" t="s">
        <v>1762</v>
      </c>
      <c r="B235" s="18" t="s">
        <v>1763</v>
      </c>
      <c r="C235" s="167"/>
      <c r="D235" t="s">
        <v>1888</v>
      </c>
    </row>
    <row r="236" spans="1:4">
      <c r="A236" t="s">
        <v>1751</v>
      </c>
      <c r="B236" s="159" t="s">
        <v>1752</v>
      </c>
      <c r="C236" s="163"/>
      <c r="D236" t="s">
        <v>1008</v>
      </c>
    </row>
    <row r="237" spans="1:4">
      <c r="A237" t="s">
        <v>1768</v>
      </c>
      <c r="B237" s="18" t="s">
        <v>1769</v>
      </c>
      <c r="C237" s="169"/>
      <c r="D237" t="s">
        <v>1006</v>
      </c>
    </row>
    <row r="238" spans="1:4">
      <c r="A238" t="s">
        <v>1775</v>
      </c>
      <c r="B238" s="159" t="s">
        <v>1776</v>
      </c>
      <c r="C238" s="155"/>
      <c r="D238" t="s">
        <v>974</v>
      </c>
    </row>
    <row r="239" spans="1:4">
      <c r="A239" t="s">
        <v>1795</v>
      </c>
      <c r="B239" s="159" t="s">
        <v>1796</v>
      </c>
      <c r="C239" s="161"/>
      <c r="D239" t="s">
        <v>972</v>
      </c>
    </row>
    <row r="241" spans="1:4">
      <c r="A241" s="40" t="s">
        <v>1889</v>
      </c>
      <c r="B241" s="157"/>
      <c r="C241" s="147"/>
      <c r="D241" s="147"/>
    </row>
    <row r="242" spans="1:4">
      <c r="A242" s="7" t="s">
        <v>1720</v>
      </c>
      <c r="B242" s="158" t="s">
        <v>1721</v>
      </c>
      <c r="C242" s="7" t="s">
        <v>1722</v>
      </c>
      <c r="D242" s="7" t="s">
        <v>1723</v>
      </c>
    </row>
    <row r="243" spans="1:4">
      <c r="A243" t="s">
        <v>1747</v>
      </c>
      <c r="B243" s="18" t="s">
        <v>1748</v>
      </c>
      <c r="C243" s="164"/>
      <c r="D243" t="s">
        <v>1014</v>
      </c>
    </row>
    <row r="244" spans="1:4">
      <c r="A244" t="s">
        <v>1781</v>
      </c>
      <c r="B244" s="18" t="s">
        <v>1782</v>
      </c>
      <c r="C244" s="170"/>
      <c r="D244" t="s">
        <v>1890</v>
      </c>
    </row>
    <row r="245" spans="1:4">
      <c r="A245" t="s">
        <v>1751</v>
      </c>
      <c r="B245" s="159" t="s">
        <v>1752</v>
      </c>
      <c r="C245" s="163"/>
      <c r="D245" t="s">
        <v>814</v>
      </c>
    </row>
    <row r="246" spans="1:4">
      <c r="A246" t="s">
        <v>1755</v>
      </c>
      <c r="B246" s="18" t="s">
        <v>1683</v>
      </c>
      <c r="C246" s="168"/>
      <c r="D246" t="s">
        <v>996</v>
      </c>
    </row>
    <row r="247" spans="1:4">
      <c r="A247" t="s">
        <v>1785</v>
      </c>
      <c r="B247" s="159" t="s">
        <v>1786</v>
      </c>
      <c r="C247" s="162"/>
      <c r="D247" t="s">
        <v>970</v>
      </c>
    </row>
    <row r="248" spans="1:4">
      <c r="A248" t="s">
        <v>1762</v>
      </c>
      <c r="B248" s="18" t="s">
        <v>1763</v>
      </c>
      <c r="C248" s="167"/>
      <c r="D248" t="s">
        <v>1891</v>
      </c>
    </row>
    <row r="249" spans="1:4">
      <c r="A249" t="s">
        <v>1795</v>
      </c>
      <c r="B249" s="159" t="s">
        <v>1796</v>
      </c>
      <c r="C249" s="161"/>
      <c r="D249" t="s">
        <v>798</v>
      </c>
    </row>
    <row r="250" spans="1:4">
      <c r="A250" t="s">
        <v>1778</v>
      </c>
      <c r="B250" s="159" t="s">
        <v>1779</v>
      </c>
      <c r="C250" s="177"/>
      <c r="D250" t="s">
        <v>828</v>
      </c>
    </row>
    <row r="251" spans="1:4">
      <c r="A251" t="s">
        <v>1780</v>
      </c>
      <c r="B251" s="159">
        <v>740000</v>
      </c>
      <c r="C251" s="178"/>
      <c r="D251" t="s">
        <v>826</v>
      </c>
    </row>
    <row r="252" spans="1:4">
      <c r="A252" t="s">
        <v>1775</v>
      </c>
      <c r="B252" s="159" t="s">
        <v>1776</v>
      </c>
      <c r="C252" s="155"/>
      <c r="D252" t="s">
        <v>1777</v>
      </c>
    </row>
    <row r="254" spans="1:4">
      <c r="A254" s="40" t="s">
        <v>1892</v>
      </c>
      <c r="B254" s="157"/>
      <c r="C254" s="147"/>
      <c r="D254" s="147"/>
    </row>
    <row r="255" spans="1:4">
      <c r="A255" s="7" t="s">
        <v>1720</v>
      </c>
      <c r="B255" s="158" t="s">
        <v>1721</v>
      </c>
      <c r="C255" s="7" t="s">
        <v>1722</v>
      </c>
      <c r="D255" s="7" t="s">
        <v>1723</v>
      </c>
    </row>
    <row r="256" spans="1:4">
      <c r="A256" t="s">
        <v>1757</v>
      </c>
      <c r="B256" s="18" t="s">
        <v>1758</v>
      </c>
      <c r="C256" s="172"/>
      <c r="D256" t="s">
        <v>900</v>
      </c>
    </row>
    <row r="257" spans="1:4">
      <c r="A257" t="s">
        <v>1755</v>
      </c>
      <c r="B257" s="18" t="s">
        <v>1683</v>
      </c>
      <c r="C257" s="168"/>
      <c r="D257" t="s">
        <v>902</v>
      </c>
    </row>
    <row r="258" spans="1:4">
      <c r="A258" t="s">
        <v>1753</v>
      </c>
      <c r="B258" s="18" t="s">
        <v>1754</v>
      </c>
      <c r="C258" s="173"/>
      <c r="D258" t="s">
        <v>904</v>
      </c>
    </row>
    <row r="259" spans="1:4">
      <c r="A259" t="s">
        <v>1785</v>
      </c>
      <c r="B259" s="159" t="s">
        <v>1786</v>
      </c>
      <c r="C259" s="162"/>
      <c r="D259" t="s">
        <v>906</v>
      </c>
    </row>
    <row r="260" spans="1:4">
      <c r="A260" t="s">
        <v>1762</v>
      </c>
      <c r="B260" s="18" t="s">
        <v>1763</v>
      </c>
      <c r="C260" s="167"/>
      <c r="D260" t="s">
        <v>908</v>
      </c>
    </row>
    <row r="261" spans="1:4">
      <c r="A261" t="s">
        <v>1795</v>
      </c>
      <c r="B261" s="159" t="s">
        <v>1796</v>
      </c>
      <c r="C261" s="161"/>
      <c r="D261" t="s">
        <v>910</v>
      </c>
    </row>
    <row r="262" spans="1:4">
      <c r="A262" t="s">
        <v>1768</v>
      </c>
      <c r="B262" s="18" t="s">
        <v>1769</v>
      </c>
      <c r="C262" s="169"/>
      <c r="D262" t="s">
        <v>912</v>
      </c>
    </row>
    <row r="263" spans="1:4">
      <c r="A263" t="s">
        <v>1727</v>
      </c>
      <c r="B263" s="18" t="s">
        <v>1728</v>
      </c>
      <c r="C263" s="176"/>
      <c r="D263" t="s">
        <v>1893</v>
      </c>
    </row>
    <row r="265" spans="1:4">
      <c r="A265" s="40" t="s">
        <v>1894</v>
      </c>
      <c r="B265" s="157"/>
      <c r="C265" s="147"/>
      <c r="D265" s="147"/>
    </row>
    <row r="266" spans="1:4">
      <c r="A266" s="7" t="s">
        <v>1720</v>
      </c>
      <c r="B266" s="158" t="s">
        <v>1721</v>
      </c>
      <c r="C266" s="7" t="s">
        <v>1722</v>
      </c>
      <c r="D266" s="7" t="s">
        <v>1723</v>
      </c>
    </row>
    <row r="267" spans="1:4">
      <c r="A267" t="s">
        <v>1747</v>
      </c>
      <c r="B267" s="18" t="s">
        <v>1748</v>
      </c>
      <c r="C267" s="164"/>
      <c r="D267" t="s">
        <v>1014</v>
      </c>
    </row>
    <row r="268" spans="1:4">
      <c r="A268" t="s">
        <v>1795</v>
      </c>
      <c r="B268" s="159" t="s">
        <v>1796</v>
      </c>
      <c r="C268" s="161"/>
      <c r="D268" t="s">
        <v>798</v>
      </c>
    </row>
    <row r="269" spans="1:4">
      <c r="A269" t="s">
        <v>1781</v>
      </c>
      <c r="B269" s="18" t="s">
        <v>1782</v>
      </c>
      <c r="C269" s="170"/>
      <c r="D269" t="s">
        <v>1890</v>
      </c>
    </row>
    <row r="270" spans="1:4">
      <c r="A270" t="s">
        <v>1751</v>
      </c>
      <c r="B270" s="159" t="s">
        <v>1752</v>
      </c>
      <c r="C270" s="163"/>
      <c r="D270" t="s">
        <v>814</v>
      </c>
    </row>
    <row r="271" spans="1:4">
      <c r="A271" t="s">
        <v>1760</v>
      </c>
      <c r="B271" s="18" t="s">
        <v>1761</v>
      </c>
      <c r="C271" s="175"/>
      <c r="D271" t="s">
        <v>1895</v>
      </c>
    </row>
    <row r="272" spans="1:4">
      <c r="A272" t="s">
        <v>1778</v>
      </c>
      <c r="B272" s="159" t="s">
        <v>1779</v>
      </c>
      <c r="C272" s="177"/>
      <c r="D272" t="s">
        <v>828</v>
      </c>
    </row>
    <row r="273" spans="1:4">
      <c r="A273" t="s">
        <v>1775</v>
      </c>
      <c r="B273" s="159" t="s">
        <v>1776</v>
      </c>
      <c r="C273" s="155"/>
      <c r="D273" t="s">
        <v>1777</v>
      </c>
    </row>
    <row r="274" spans="1:4">
      <c r="A274" t="s">
        <v>1762</v>
      </c>
      <c r="B274" s="18" t="s">
        <v>1763</v>
      </c>
      <c r="C274" s="167"/>
      <c r="D274" t="s">
        <v>1891</v>
      </c>
    </row>
    <row r="275" spans="1:4">
      <c r="A275" t="s">
        <v>1785</v>
      </c>
      <c r="B275" s="159" t="s">
        <v>1786</v>
      </c>
      <c r="C275" s="162"/>
      <c r="D275" t="s">
        <v>970</v>
      </c>
    </row>
    <row r="276" spans="1:4">
      <c r="A276" t="s">
        <v>1755</v>
      </c>
      <c r="B276" s="18" t="s">
        <v>1683</v>
      </c>
      <c r="C276" s="168"/>
      <c r="D276" t="s">
        <v>996</v>
      </c>
    </row>
    <row r="278" spans="1:4">
      <c r="A278" s="40" t="s">
        <v>1896</v>
      </c>
      <c r="B278" s="157"/>
      <c r="C278" s="147"/>
      <c r="D278" s="147"/>
    </row>
    <row r="279" spans="1:4">
      <c r="A279" s="7" t="s">
        <v>1720</v>
      </c>
      <c r="B279" s="158" t="s">
        <v>1721</v>
      </c>
      <c r="C279" s="7" t="s">
        <v>1722</v>
      </c>
      <c r="D279" s="7" t="s">
        <v>1723</v>
      </c>
    </row>
    <row r="280" spans="1:4">
      <c r="A280" t="s">
        <v>1747</v>
      </c>
      <c r="B280" s="18" t="s">
        <v>1748</v>
      </c>
      <c r="C280" s="164"/>
      <c r="D280" t="s">
        <v>816</v>
      </c>
    </row>
    <row r="281" spans="1:4">
      <c r="A281" t="s">
        <v>1773</v>
      </c>
      <c r="B281" s="18" t="s">
        <v>1774</v>
      </c>
      <c r="C281" s="174"/>
      <c r="D281" t="s">
        <v>830</v>
      </c>
    </row>
    <row r="282" spans="1:4">
      <c r="A282" t="s">
        <v>1751</v>
      </c>
      <c r="B282" s="159" t="s">
        <v>1752</v>
      </c>
      <c r="C282" s="163"/>
      <c r="D282" t="s">
        <v>814</v>
      </c>
    </row>
    <row r="283" spans="1:4">
      <c r="A283" t="s">
        <v>1755</v>
      </c>
      <c r="B283" s="18" t="s">
        <v>1683</v>
      </c>
      <c r="C283" s="168"/>
      <c r="D283" t="s">
        <v>1897</v>
      </c>
    </row>
    <row r="284" spans="1:4">
      <c r="A284" t="s">
        <v>1760</v>
      </c>
      <c r="B284" s="18" t="s">
        <v>1761</v>
      </c>
      <c r="C284" s="175"/>
      <c r="D284" t="s">
        <v>1898</v>
      </c>
    </row>
    <row r="285" spans="1:4">
      <c r="A285" t="s">
        <v>1764</v>
      </c>
      <c r="B285" s="160" t="s">
        <v>1765</v>
      </c>
      <c r="C285" s="156"/>
      <c r="D285" t="s">
        <v>806</v>
      </c>
    </row>
    <row r="286" spans="1:4">
      <c r="A286" t="s">
        <v>1768</v>
      </c>
      <c r="B286" s="18" t="s">
        <v>1769</v>
      </c>
      <c r="C286" s="169"/>
      <c r="D286" t="s">
        <v>998</v>
      </c>
    </row>
    <row r="287" spans="1:4">
      <c r="A287" t="s">
        <v>1785</v>
      </c>
      <c r="B287" s="159" t="s">
        <v>1786</v>
      </c>
      <c r="C287" s="162"/>
      <c r="D287" t="s">
        <v>970</v>
      </c>
    </row>
    <row r="288" spans="1:4">
      <c r="A288" t="s">
        <v>1791</v>
      </c>
      <c r="B288" s="18" t="s">
        <v>1792</v>
      </c>
      <c r="C288" s="171"/>
      <c r="D288" t="s">
        <v>822</v>
      </c>
    </row>
    <row r="289" spans="1:4">
      <c r="A289" t="s">
        <v>1795</v>
      </c>
      <c r="B289" s="159" t="s">
        <v>1796</v>
      </c>
      <c r="C289" s="161"/>
      <c r="D289" t="s">
        <v>798</v>
      </c>
    </row>
    <row r="290" spans="1:4">
      <c r="A290" t="s">
        <v>1780</v>
      </c>
      <c r="B290" s="159">
        <v>740000</v>
      </c>
      <c r="C290" s="178"/>
      <c r="D290" t="s">
        <v>826</v>
      </c>
    </row>
    <row r="291" spans="1:4">
      <c r="B291" s="159"/>
    </row>
    <row r="292" spans="1:4">
      <c r="A292" s="40" t="s">
        <v>1896</v>
      </c>
      <c r="B292" s="157"/>
      <c r="C292" s="147"/>
      <c r="D292" s="147"/>
    </row>
    <row r="293" spans="1:4">
      <c r="A293" s="7" t="s">
        <v>1720</v>
      </c>
      <c r="B293" s="158" t="s">
        <v>1721</v>
      </c>
      <c r="C293" s="7" t="s">
        <v>1722</v>
      </c>
      <c r="D293" s="7" t="s">
        <v>1723</v>
      </c>
    </row>
    <row r="294" spans="1:4">
      <c r="A294" t="s">
        <v>1747</v>
      </c>
      <c r="B294" s="18" t="s">
        <v>1748</v>
      </c>
      <c r="C294" s="164"/>
      <c r="D294" s="270" t="s">
        <v>1014</v>
      </c>
    </row>
    <row r="295" spans="1:4">
      <c r="A295" t="s">
        <v>1727</v>
      </c>
      <c r="B295" s="18" t="s">
        <v>1728</v>
      </c>
      <c r="C295" s="176"/>
      <c r="D295" t="s">
        <v>1899</v>
      </c>
    </row>
    <row r="296" spans="1:4">
      <c r="A296" t="s">
        <v>1751</v>
      </c>
      <c r="B296" s="159" t="s">
        <v>1752</v>
      </c>
      <c r="C296" s="163"/>
      <c r="D296" t="s">
        <v>814</v>
      </c>
    </row>
    <row r="297" spans="1:4">
      <c r="A297" t="s">
        <v>1775</v>
      </c>
      <c r="B297" s="159" t="s">
        <v>1776</v>
      </c>
      <c r="C297" s="155"/>
      <c r="D297" t="s">
        <v>1900</v>
      </c>
    </row>
    <row r="298" spans="1:4">
      <c r="A298" t="s">
        <v>1785</v>
      </c>
      <c r="B298" s="159" t="s">
        <v>1786</v>
      </c>
      <c r="C298" s="162"/>
      <c r="D298" t="s">
        <v>970</v>
      </c>
    </row>
    <row r="299" spans="1:4">
      <c r="A299" t="s">
        <v>1791</v>
      </c>
      <c r="B299" s="18" t="s">
        <v>1792</v>
      </c>
      <c r="C299" s="171"/>
      <c r="D299" t="s">
        <v>822</v>
      </c>
    </row>
    <row r="300" spans="1:4">
      <c r="A300" t="s">
        <v>1795</v>
      </c>
      <c r="B300" s="159" t="s">
        <v>1796</v>
      </c>
      <c r="C300" s="161"/>
      <c r="D300" t="s">
        <v>798</v>
      </c>
    </row>
    <row r="301" spans="1:4">
      <c r="A301" t="s">
        <v>1780</v>
      </c>
      <c r="B301" s="159">
        <v>740000</v>
      </c>
      <c r="C301" s="178"/>
      <c r="D301" t="s">
        <v>826</v>
      </c>
    </row>
    <row r="302" spans="1:4">
      <c r="A302" t="s">
        <v>1781</v>
      </c>
      <c r="B302" s="18" t="s">
        <v>1782</v>
      </c>
      <c r="C302" s="170"/>
      <c r="D302" t="s">
        <v>1890</v>
      </c>
    </row>
    <row r="303" spans="1:4">
      <c r="A303" t="s">
        <v>1755</v>
      </c>
      <c r="B303" s="18" t="s">
        <v>1683</v>
      </c>
      <c r="C303" s="168"/>
      <c r="D303" t="s">
        <v>996</v>
      </c>
    </row>
    <row r="304" spans="1:4">
      <c r="B304"/>
    </row>
    <row r="305" spans="1:4">
      <c r="A305" s="40" t="s">
        <v>1901</v>
      </c>
      <c r="B305" s="157"/>
      <c r="C305" s="147"/>
      <c r="D305" s="147"/>
    </row>
    <row r="306" spans="1:4">
      <c r="A306" s="7" t="s">
        <v>1720</v>
      </c>
      <c r="B306" s="158" t="s">
        <v>1721</v>
      </c>
      <c r="C306" s="7" t="s">
        <v>1722</v>
      </c>
      <c r="D306" s="7" t="s">
        <v>1723</v>
      </c>
    </row>
    <row r="307" spans="1:4">
      <c r="A307" t="s">
        <v>1747</v>
      </c>
      <c r="B307" s="18" t="s">
        <v>1748</v>
      </c>
      <c r="C307" s="164"/>
      <c r="D307" t="s">
        <v>1014</v>
      </c>
    </row>
    <row r="308" spans="1:4">
      <c r="A308" t="s">
        <v>1755</v>
      </c>
      <c r="B308" s="18" t="s">
        <v>1683</v>
      </c>
      <c r="C308" s="168"/>
      <c r="D308" t="s">
        <v>996</v>
      </c>
    </row>
    <row r="309" spans="1:4">
      <c r="A309" t="s">
        <v>1781</v>
      </c>
      <c r="B309" s="18" t="s">
        <v>1782</v>
      </c>
      <c r="C309" s="170"/>
      <c r="D309" t="s">
        <v>1890</v>
      </c>
    </row>
    <row r="310" spans="1:4">
      <c r="A310" t="s">
        <v>1773</v>
      </c>
      <c r="B310" s="18" t="s">
        <v>1774</v>
      </c>
      <c r="C310" s="174"/>
      <c r="D310" t="s">
        <v>830</v>
      </c>
    </row>
    <row r="311" spans="1:4">
      <c r="A311" t="s">
        <v>1727</v>
      </c>
      <c r="B311" s="18" t="s">
        <v>1728</v>
      </c>
      <c r="C311" s="176"/>
      <c r="D311" t="s">
        <v>1899</v>
      </c>
    </row>
    <row r="312" spans="1:4">
      <c r="A312" t="s">
        <v>1751</v>
      </c>
      <c r="B312" s="159" t="s">
        <v>1752</v>
      </c>
      <c r="C312" s="163"/>
      <c r="D312" t="s">
        <v>814</v>
      </c>
    </row>
    <row r="313" spans="1:4">
      <c r="A313" t="s">
        <v>1768</v>
      </c>
      <c r="B313" s="18" t="s">
        <v>1769</v>
      </c>
      <c r="C313" s="169"/>
      <c r="D313" t="s">
        <v>1902</v>
      </c>
    </row>
    <row r="314" spans="1:4">
      <c r="A314" t="s">
        <v>1795</v>
      </c>
      <c r="B314" s="159" t="s">
        <v>1796</v>
      </c>
      <c r="C314" s="161"/>
      <c r="D314" t="s">
        <v>1903</v>
      </c>
    </row>
    <row r="315" spans="1:4">
      <c r="A315" t="s">
        <v>1785</v>
      </c>
      <c r="B315" s="159" t="s">
        <v>1786</v>
      </c>
      <c r="C315" s="162"/>
      <c r="D315" t="s">
        <v>970</v>
      </c>
    </row>
    <row r="316" spans="1:4">
      <c r="A316" t="s">
        <v>1775</v>
      </c>
      <c r="B316" s="159" t="s">
        <v>1776</v>
      </c>
      <c r="C316" s="155"/>
      <c r="D316" t="s">
        <v>1900</v>
      </c>
    </row>
    <row r="317" spans="1:4">
      <c r="A317" t="s">
        <v>1780</v>
      </c>
      <c r="B317" s="159">
        <v>740000</v>
      </c>
      <c r="C317" s="178"/>
      <c r="D317" t="s">
        <v>826</v>
      </c>
    </row>
    <row r="319" spans="1:4">
      <c r="A319" s="40" t="s">
        <v>1904</v>
      </c>
      <c r="B319" s="157"/>
      <c r="C319" s="147"/>
      <c r="D319" s="147"/>
    </row>
    <row r="320" spans="1:4">
      <c r="A320" s="7" t="s">
        <v>1720</v>
      </c>
      <c r="B320" s="158" t="s">
        <v>1721</v>
      </c>
      <c r="C320" s="7" t="s">
        <v>1722</v>
      </c>
      <c r="D320" s="7" t="s">
        <v>1723</v>
      </c>
    </row>
    <row r="321" spans="1:4">
      <c r="A321" t="s">
        <v>1755</v>
      </c>
      <c r="B321" s="18" t="s">
        <v>1683</v>
      </c>
      <c r="C321" s="168"/>
      <c r="D321" t="s">
        <v>1905</v>
      </c>
    </row>
    <row r="322" spans="1:4">
      <c r="A322" t="s">
        <v>1906</v>
      </c>
      <c r="B322" s="18" t="s">
        <v>1907</v>
      </c>
      <c r="C322" s="147"/>
      <c r="D322" t="s">
        <v>1908</v>
      </c>
    </row>
    <row r="323" spans="1:4">
      <c r="A323" t="s">
        <v>1775</v>
      </c>
      <c r="B323" s="159" t="s">
        <v>1776</v>
      </c>
      <c r="C323" s="155"/>
      <c r="D323" t="s">
        <v>1909</v>
      </c>
    </row>
    <row r="324" spans="1:4">
      <c r="A324" t="s">
        <v>1778</v>
      </c>
      <c r="B324" s="159" t="s">
        <v>1779</v>
      </c>
      <c r="C324" s="177"/>
      <c r="D324" t="s">
        <v>1910</v>
      </c>
    </row>
    <row r="325" spans="1:4">
      <c r="A325" t="s">
        <v>1911</v>
      </c>
      <c r="B325" s="159">
        <v>808080</v>
      </c>
      <c r="C325" s="274"/>
      <c r="D325" t="s">
        <v>1912</v>
      </c>
    </row>
    <row r="326" spans="1:4">
      <c r="A326" t="s">
        <v>1751</v>
      </c>
      <c r="B326" s="159" t="s">
        <v>1752</v>
      </c>
      <c r="C326" s="163"/>
      <c r="D326" t="s">
        <v>1913</v>
      </c>
    </row>
    <row r="327" spans="1:4">
      <c r="A327" t="s">
        <v>1762</v>
      </c>
      <c r="B327" s="18" t="s">
        <v>1763</v>
      </c>
      <c r="C327" s="167"/>
      <c r="D327" t="s">
        <v>1914</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88671875" defaultRowHeight="14.4"/>
  <cols>
    <col min="1" max="1" width="31.44140625" customWidth="1"/>
    <col min="2" max="2" width="28.109375" customWidth="1"/>
    <col min="3" max="3" width="85.44140625" customWidth="1"/>
  </cols>
  <sheetData>
    <row r="1" spans="1:3">
      <c r="A1" s="40" t="s">
        <v>1915</v>
      </c>
      <c r="B1" s="40" t="s">
        <v>1916</v>
      </c>
    </row>
    <row r="2" spans="1:3" ht="129.6">
      <c r="A2" t="s">
        <v>1917</v>
      </c>
      <c r="B2" t="s">
        <v>1918</v>
      </c>
      <c r="C2" s="151" t="s">
        <v>1919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55" customWidth="1"/>
    <col min="4" max="33" width="10.109375" customWidth="1"/>
  </cols>
  <sheetData>
    <row r="1" spans="1:33">
      <c r="A1" s="251" t="s">
        <v>1151</v>
      </c>
      <c r="B1" s="252" t="s">
        <v>1920</v>
      </c>
      <c r="C1" s="254" t="s">
        <v>1722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51" t="s">
        <v>1151</v>
      </c>
      <c r="B1" s="252" t="s">
        <v>1921</v>
      </c>
      <c r="C1" s="252" t="s">
        <v>1922</v>
      </c>
      <c r="D1" s="252" t="s">
        <v>1923</v>
      </c>
      <c r="E1" s="252" t="s">
        <v>1924</v>
      </c>
      <c r="F1" s="253" t="s">
        <v>1925</v>
      </c>
    </row>
    <row r="2" spans="1:6" ht="28.8">
      <c r="A2" s="278" t="s">
        <v>1157</v>
      </c>
      <c r="B2" s="278" t="s">
        <v>1926</v>
      </c>
      <c r="C2" s="278">
        <v>2035</v>
      </c>
      <c r="D2" s="278">
        <v>287</v>
      </c>
      <c r="E2" s="278">
        <v>349</v>
      </c>
      <c r="F2" s="279" t="s">
        <v>1927</v>
      </c>
    </row>
    <row r="3" spans="1:6">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1928</v>
      </c>
    </row>
    <row r="2" spans="1:35">
      <c r="A2" t="s">
        <v>1929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1930</v>
      </c>
    </row>
    <row r="3" spans="1:35">
      <c r="A3" t="s">
        <v>1197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1944</v>
      </c>
    </row>
    <row r="18" spans="1:17">
      <c r="A18" t="s">
        <v>1945</v>
      </c>
    </row>
    <row r="19" spans="1:17">
      <c r="A19" t="s">
        <v>1946</v>
      </c>
    </row>
    <row r="20" spans="1:17">
      <c r="A20" t="s">
        <v>1947</v>
      </c>
    </row>
    <row r="21" spans="1:17">
      <c r="A21" t="s">
        <v>1948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88"/>
      <c r="C1" s="188"/>
      <c r="D1" s="188"/>
      <c r="E1" s="3"/>
    </row>
    <row r="2" spans="1:8" ht="15.6">
      <c r="A2" s="443" t="s">
        <v>1949</v>
      </c>
      <c r="B2" s="443"/>
      <c r="C2" s="200"/>
      <c r="D2" s="200"/>
      <c r="E2" s="200"/>
      <c r="F2" s="200"/>
      <c r="G2" s="200"/>
      <c r="H2" s="45" t="s">
        <v>1950</v>
      </c>
    </row>
    <row r="3" spans="1:8" ht="15.6">
      <c r="A3" s="200" t="s">
        <v>1951</v>
      </c>
      <c r="B3" s="200"/>
      <c r="C3" s="200"/>
      <c r="D3" s="200"/>
      <c r="E3" s="200"/>
      <c r="F3" s="200"/>
      <c r="G3" s="200"/>
      <c r="H3" s="45" t="s">
        <v>1952</v>
      </c>
    </row>
    <row r="4" spans="1:8">
      <c r="A4" s="201"/>
      <c r="B4" s="201"/>
      <c r="C4" s="201"/>
      <c r="D4" s="201"/>
      <c r="E4" s="201"/>
      <c r="F4" s="201"/>
      <c r="G4" s="45"/>
      <c r="H4" s="45" t="s">
        <v>1953</v>
      </c>
    </row>
    <row r="5" spans="1:8">
      <c r="A5" s="201"/>
      <c r="B5" s="201"/>
      <c r="C5" s="201"/>
      <c r="D5" s="201"/>
      <c r="E5" s="201"/>
      <c r="F5" s="201"/>
      <c r="G5" s="201"/>
      <c r="H5" s="201"/>
    </row>
    <row r="6" spans="1:8">
      <c r="A6" s="448" t="s">
        <v>1954</v>
      </c>
      <c r="B6" s="419" t="s">
        <v>1955</v>
      </c>
      <c r="C6" s="419" t="s">
        <v>1956</v>
      </c>
      <c r="D6" s="419" t="s">
        <v>1957</v>
      </c>
      <c r="E6" s="419" t="s">
        <v>1958</v>
      </c>
      <c r="F6" s="419" t="s">
        <v>732</v>
      </c>
      <c r="G6" s="419" t="s">
        <v>1959</v>
      </c>
      <c r="H6" s="419" t="s">
        <v>1960</v>
      </c>
    </row>
    <row r="7" spans="1:8" ht="15" thickBot="1">
      <c r="A7" s="449"/>
      <c r="B7" s="450" t="s">
        <v>1961</v>
      </c>
      <c r="C7" s="451"/>
      <c r="D7" s="451"/>
      <c r="E7" s="451"/>
      <c r="F7" s="451"/>
      <c r="G7" s="451"/>
      <c r="H7" s="452"/>
    </row>
    <row r="8" spans="1:8" ht="15" thickTop="1">
      <c r="A8" s="226" t="s">
        <v>1962</v>
      </c>
      <c r="B8" s="282">
        <v>5935361.2048846316</v>
      </c>
      <c r="C8" s="282">
        <v>12331.35516763239</v>
      </c>
      <c r="D8" s="282">
        <v>255.41813011993699</v>
      </c>
      <c r="E8" s="282">
        <v>16601.736021301014</v>
      </c>
      <c r="F8" s="282">
        <v>64984.511311122282</v>
      </c>
      <c r="G8" s="282">
        <v>7345.4310275876951</v>
      </c>
      <c r="H8" s="282">
        <v>12364.091048770906</v>
      </c>
    </row>
    <row r="9" spans="1:8">
      <c r="A9" s="227" t="s">
        <v>1963</v>
      </c>
      <c r="B9" s="282">
        <v>5894246.3300794624</v>
      </c>
      <c r="C9" s="282">
        <v>474.07141405218891</v>
      </c>
      <c r="D9" s="282">
        <v>255.32625983564566</v>
      </c>
      <c r="E9" s="282">
        <v>16392.841699559172</v>
      </c>
      <c r="F9" s="282">
        <v>64879.039506516223</v>
      </c>
      <c r="G9" s="282">
        <v>6989.45692056402</v>
      </c>
      <c r="H9" s="282">
        <v>12298.979757295287</v>
      </c>
    </row>
    <row r="10" spans="1:8">
      <c r="A10" s="283" t="s">
        <v>1964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1965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1966</v>
      </c>
      <c r="B12" s="282">
        <v>94253.062008181601</v>
      </c>
      <c r="C12" s="282">
        <v>1.46027512323081</v>
      </c>
      <c r="D12" s="282">
        <v>0.26593010197444999</v>
      </c>
      <c r="E12" s="285">
        <v>111.9076723617019</v>
      </c>
      <c r="F12" s="285">
        <v>212.82703429437495</v>
      </c>
      <c r="G12" s="285">
        <v>154.03970449388117</v>
      </c>
      <c r="H12" s="285">
        <v>115.10746171582606</v>
      </c>
    </row>
    <row r="13" spans="1:8">
      <c r="A13" s="284" t="s">
        <v>1967</v>
      </c>
      <c r="B13" s="282">
        <v>45783.983149465937</v>
      </c>
      <c r="C13" s="282">
        <v>1.37229551691322</v>
      </c>
      <c r="D13" s="282">
        <v>0.19110373131999001</v>
      </c>
      <c r="E13" s="285" t="s">
        <v>1968</v>
      </c>
      <c r="F13" s="285" t="s">
        <v>1968</v>
      </c>
      <c r="G13" s="285" t="s">
        <v>1968</v>
      </c>
      <c r="H13" s="285" t="s">
        <v>1968</v>
      </c>
    </row>
    <row r="14" spans="1:8">
      <c r="A14" s="228" t="s">
        <v>1969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1970</v>
      </c>
      <c r="B15" s="282">
        <v>14978.572362155866</v>
      </c>
      <c r="C15" s="282">
        <v>0.23835740177008</v>
      </c>
      <c r="D15" s="282">
        <v>5.0815371746130003E-2</v>
      </c>
      <c r="E15" s="285" t="s">
        <v>1968</v>
      </c>
      <c r="F15" s="285" t="s">
        <v>1968</v>
      </c>
      <c r="G15" s="285" t="s">
        <v>1968</v>
      </c>
      <c r="H15" s="285" t="s">
        <v>1968</v>
      </c>
    </row>
    <row r="16" spans="1:8">
      <c r="A16" s="284" t="s">
        <v>1971</v>
      </c>
      <c r="B16" s="282">
        <v>5057.2748720254449</v>
      </c>
      <c r="C16" s="282">
        <v>0.25516926930848</v>
      </c>
      <c r="D16" s="282">
        <v>3.8004328346280002E-2</v>
      </c>
      <c r="E16" s="285" t="s">
        <v>1968</v>
      </c>
      <c r="F16" s="285" t="s">
        <v>1968</v>
      </c>
      <c r="G16" s="285" t="s">
        <v>1968</v>
      </c>
      <c r="H16" s="285" t="s">
        <v>1968</v>
      </c>
    </row>
    <row r="17" spans="1:8">
      <c r="A17" s="284" t="s">
        <v>1972</v>
      </c>
      <c r="B17" s="282">
        <v>67269.957813983725</v>
      </c>
      <c r="C17" s="282">
        <v>1.85662734289529</v>
      </c>
      <c r="D17" s="282">
        <v>0.29458061428601001</v>
      </c>
      <c r="E17" s="285" t="s">
        <v>1968</v>
      </c>
      <c r="F17" s="285" t="s">
        <v>1968</v>
      </c>
      <c r="G17" s="285" t="s">
        <v>1968</v>
      </c>
      <c r="H17" s="285" t="s">
        <v>1968</v>
      </c>
    </row>
    <row r="18" spans="1:8">
      <c r="A18" s="284" t="s">
        <v>1973</v>
      </c>
      <c r="B18" s="282">
        <v>45070.579654334128</v>
      </c>
      <c r="C18" s="282">
        <v>3.0283235843053902</v>
      </c>
      <c r="D18" s="282">
        <v>0.52839203850651995</v>
      </c>
      <c r="E18" s="285" t="s">
        <v>1968</v>
      </c>
      <c r="F18" s="285" t="s">
        <v>1968</v>
      </c>
      <c r="G18" s="285" t="s">
        <v>1968</v>
      </c>
      <c r="H18" s="285" t="s">
        <v>1968</v>
      </c>
    </row>
    <row r="19" spans="1:8">
      <c r="A19" s="284" t="s">
        <v>1974</v>
      </c>
      <c r="B19" s="282">
        <v>46357.764227420019</v>
      </c>
      <c r="C19" s="282">
        <v>3.41919088614388</v>
      </c>
      <c r="D19" s="282">
        <v>0.52415757023381004</v>
      </c>
      <c r="E19" s="285" t="s">
        <v>1968</v>
      </c>
      <c r="F19" s="285" t="s">
        <v>1968</v>
      </c>
      <c r="G19" s="285" t="s">
        <v>1968</v>
      </c>
      <c r="H19" s="285" t="s">
        <v>1968</v>
      </c>
    </row>
    <row r="20" spans="1:8">
      <c r="A20" s="284" t="s">
        <v>1975</v>
      </c>
      <c r="B20" s="282">
        <v>36302.033778109631</v>
      </c>
      <c r="C20" s="282">
        <v>2.4295382607283198</v>
      </c>
      <c r="D20" s="282">
        <v>0.36471649490099001</v>
      </c>
      <c r="E20" s="285" t="s">
        <v>1968</v>
      </c>
      <c r="F20" s="285" t="s">
        <v>1968</v>
      </c>
      <c r="G20" s="285" t="s">
        <v>1968</v>
      </c>
      <c r="H20" s="285" t="s">
        <v>1968</v>
      </c>
    </row>
    <row r="21" spans="1:8">
      <c r="A21" s="286" t="s">
        <v>1976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1977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1978</v>
      </c>
      <c r="B23" s="282">
        <v>170713.69036083069</v>
      </c>
      <c r="C23" s="282">
        <v>2.0771880881664</v>
      </c>
      <c r="D23" s="282">
        <v>5.2617344805668296</v>
      </c>
      <c r="E23" s="285">
        <v>40.811932568812999</v>
      </c>
      <c r="F23" s="285">
        <v>207.24271059858924</v>
      </c>
      <c r="G23" s="285">
        <v>20.972782413204179</v>
      </c>
      <c r="H23" s="285">
        <v>7.9863698191035404</v>
      </c>
    </row>
    <row r="24" spans="1:8">
      <c r="A24" s="284" t="s">
        <v>1979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1980</v>
      </c>
      <c r="B25" s="282">
        <v>46055.912865416671</v>
      </c>
      <c r="C25" s="282">
        <v>3.5201759225</v>
      </c>
      <c r="D25" s="282">
        <v>1.1264562951999999</v>
      </c>
      <c r="E25" s="285">
        <v>504.06504986911966</v>
      </c>
      <c r="F25" s="285">
        <v>79.731529299018959</v>
      </c>
      <c r="G25" s="285">
        <v>38.628071801561717</v>
      </c>
      <c r="H25" s="285">
        <v>59.549191471448658</v>
      </c>
    </row>
    <row r="26" spans="1:8">
      <c r="A26" s="284" t="s">
        <v>1981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1982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1983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1984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1985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1986</v>
      </c>
      <c r="B31" s="282">
        <v>257.90976890459297</v>
      </c>
      <c r="C31" s="282">
        <v>1.300499353749E-2</v>
      </c>
      <c r="D31" s="282">
        <v>1.87845249299E-3</v>
      </c>
      <c r="E31" s="285" t="s">
        <v>1968</v>
      </c>
      <c r="F31" s="285" t="s">
        <v>1968</v>
      </c>
      <c r="G31" s="285" t="s">
        <v>1968</v>
      </c>
      <c r="H31" s="285" t="s">
        <v>1968</v>
      </c>
    </row>
    <row r="32" spans="1:8">
      <c r="A32" s="228" t="s">
        <v>1987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1988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1989</v>
      </c>
      <c r="B34" s="282">
        <v>28046.5637376296</v>
      </c>
      <c r="C34" s="282">
        <v>0.48826677857</v>
      </c>
      <c r="D34" s="282">
        <v>0.78160963399831995</v>
      </c>
      <c r="E34" s="285" t="s">
        <v>1990</v>
      </c>
      <c r="F34" s="285" t="s">
        <v>1990</v>
      </c>
      <c r="G34" s="285" t="s">
        <v>1990</v>
      </c>
      <c r="H34" s="285" t="s">
        <v>1990</v>
      </c>
    </row>
    <row r="35" spans="1:8">
      <c r="A35" s="287" t="s">
        <v>1991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1992</v>
      </c>
      <c r="B36" s="282">
        <v>4169.7141237857086</v>
      </c>
      <c r="C36" s="282">
        <v>2828.7193306107342</v>
      </c>
      <c r="D36" s="282" t="s">
        <v>1990</v>
      </c>
      <c r="E36" s="282" t="s">
        <v>1990</v>
      </c>
      <c r="F36" s="282" t="s">
        <v>1990</v>
      </c>
      <c r="G36" s="282" t="s">
        <v>1990</v>
      </c>
      <c r="H36" s="282" t="s">
        <v>1990</v>
      </c>
    </row>
    <row r="37" spans="1:8">
      <c r="A37" s="284" t="s">
        <v>1993</v>
      </c>
      <c r="B37" s="282">
        <v>4169.7141237857086</v>
      </c>
      <c r="C37" s="282">
        <v>2828.7193306107342</v>
      </c>
      <c r="D37" s="285" t="s">
        <v>1990</v>
      </c>
      <c r="E37" s="285" t="s">
        <v>1990</v>
      </c>
      <c r="F37" s="285" t="s">
        <v>1990</v>
      </c>
      <c r="G37" s="285" t="s">
        <v>1990</v>
      </c>
      <c r="H37" s="288" t="s">
        <v>1994</v>
      </c>
    </row>
    <row r="38" spans="1:8">
      <c r="A38" s="284" t="s">
        <v>1995</v>
      </c>
      <c r="B38" s="282" t="s">
        <v>1968</v>
      </c>
      <c r="C38" s="282" t="s">
        <v>1968</v>
      </c>
      <c r="D38" s="285" t="s">
        <v>1990</v>
      </c>
      <c r="E38" s="285" t="s">
        <v>1990</v>
      </c>
      <c r="F38" s="285" t="s">
        <v>1990</v>
      </c>
      <c r="G38" s="285" t="s">
        <v>1990</v>
      </c>
      <c r="H38" s="285" t="s">
        <v>1990</v>
      </c>
    </row>
    <row r="39" spans="1:8">
      <c r="A39" s="284" t="s">
        <v>1996</v>
      </c>
      <c r="B39" s="282" t="s">
        <v>1997</v>
      </c>
      <c r="C39" s="282" t="s">
        <v>1997</v>
      </c>
      <c r="D39" s="285" t="s">
        <v>1990</v>
      </c>
      <c r="E39" s="282" t="s">
        <v>1990</v>
      </c>
      <c r="F39" s="282" t="s">
        <v>1990</v>
      </c>
      <c r="G39" s="282" t="s">
        <v>1990</v>
      </c>
      <c r="H39" s="282" t="s">
        <v>1990</v>
      </c>
    </row>
    <row r="40" spans="1:8">
      <c r="A40" s="228" t="s">
        <v>1998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1999</v>
      </c>
      <c r="B41" s="282">
        <v>11998.333379274758</v>
      </c>
      <c r="C41" s="282">
        <v>1877.1194091493796</v>
      </c>
      <c r="D41" s="282">
        <v>3.5424165198090003E-2</v>
      </c>
      <c r="E41" s="285" t="s">
        <v>1968</v>
      </c>
      <c r="F41" s="285" t="s">
        <v>1968</v>
      </c>
      <c r="G41" s="285" t="s">
        <v>1968</v>
      </c>
      <c r="H41" s="285" t="s">
        <v>1968</v>
      </c>
    </row>
    <row r="42" spans="1:8">
      <c r="A42" s="284" t="s">
        <v>2000</v>
      </c>
      <c r="B42" s="282">
        <v>24946.827302109439</v>
      </c>
      <c r="C42" s="282">
        <v>7151.4450138200864</v>
      </c>
      <c r="D42" s="288" t="s">
        <v>1994</v>
      </c>
      <c r="E42" s="288" t="s">
        <v>1994</v>
      </c>
      <c r="F42" s="288" t="s">
        <v>1994</v>
      </c>
      <c r="G42" s="285" t="s">
        <v>1968</v>
      </c>
      <c r="H42" s="285" t="s">
        <v>1968</v>
      </c>
    </row>
    <row r="43" spans="1:8">
      <c r="A43" s="284" t="s">
        <v>2001</v>
      </c>
      <c r="B43" s="282" t="s">
        <v>1968</v>
      </c>
      <c r="C43" s="282" t="s">
        <v>1968</v>
      </c>
      <c r="D43" s="282">
        <v>5.644611909326E-2</v>
      </c>
      <c r="E43" s="285" t="s">
        <v>1968</v>
      </c>
      <c r="F43" s="285" t="s">
        <v>1968</v>
      </c>
      <c r="G43" s="285" t="s">
        <v>1968</v>
      </c>
      <c r="H43" s="285" t="s">
        <v>1968</v>
      </c>
    </row>
    <row r="44" spans="1:8">
      <c r="A44" s="284" t="s">
        <v>2002</v>
      </c>
      <c r="B44" s="282" t="s">
        <v>1997</v>
      </c>
      <c r="C44" s="282" t="s">
        <v>1997</v>
      </c>
      <c r="D44" s="282" t="s">
        <v>1997</v>
      </c>
      <c r="E44" s="282">
        <v>208.89432174184356</v>
      </c>
      <c r="F44" s="282">
        <v>105.47180460606191</v>
      </c>
      <c r="G44" s="282">
        <v>355.97410702367489</v>
      </c>
      <c r="H44" s="282">
        <v>65.111291475618813</v>
      </c>
    </row>
    <row r="45" spans="1:8">
      <c r="A45" s="230" t="s">
        <v>2003</v>
      </c>
      <c r="B45" s="282" t="s">
        <v>2004</v>
      </c>
      <c r="C45" s="288" t="s">
        <v>1994</v>
      </c>
      <c r="D45" s="288" t="s">
        <v>1994</v>
      </c>
      <c r="E45" s="288" t="s">
        <v>1994</v>
      </c>
      <c r="F45" s="288" t="s">
        <v>1994</v>
      </c>
      <c r="G45" s="288" t="s">
        <v>1994</v>
      </c>
      <c r="H45" s="288" t="s">
        <v>1994</v>
      </c>
    </row>
    <row r="46" spans="1:8">
      <c r="A46" s="228" t="s">
        <v>2005</v>
      </c>
      <c r="B46" s="282" t="s">
        <v>1968</v>
      </c>
      <c r="C46" s="288" t="s">
        <v>1994</v>
      </c>
      <c r="D46" s="288" t="s">
        <v>1994</v>
      </c>
      <c r="E46" s="288" t="s">
        <v>1994</v>
      </c>
      <c r="F46" s="288" t="s">
        <v>1994</v>
      </c>
      <c r="G46" s="288" t="s">
        <v>1994</v>
      </c>
      <c r="H46" s="288" t="s">
        <v>1994</v>
      </c>
    </row>
    <row r="47" spans="1:8">
      <c r="A47" s="228" t="s">
        <v>2006</v>
      </c>
      <c r="B47" s="282" t="s">
        <v>1968</v>
      </c>
      <c r="C47" s="288" t="s">
        <v>1994</v>
      </c>
      <c r="D47" s="288" t="s">
        <v>1994</v>
      </c>
      <c r="E47" s="288" t="s">
        <v>1994</v>
      </c>
      <c r="F47" s="288" t="s">
        <v>1994</v>
      </c>
      <c r="G47" s="288" t="s">
        <v>1994</v>
      </c>
      <c r="H47" s="288" t="s">
        <v>1994</v>
      </c>
    </row>
    <row r="48" spans="1:8">
      <c r="A48" s="283" t="s">
        <v>2007</v>
      </c>
      <c r="B48" s="282" t="s">
        <v>2004</v>
      </c>
      <c r="C48" s="288" t="s">
        <v>1994</v>
      </c>
      <c r="D48" s="288" t="s">
        <v>1994</v>
      </c>
      <c r="E48" s="288" t="s">
        <v>1994</v>
      </c>
      <c r="F48" s="288" t="s">
        <v>1994</v>
      </c>
      <c r="G48" s="288" t="s">
        <v>1994</v>
      </c>
      <c r="H48" s="288" t="s">
        <v>1994</v>
      </c>
    </row>
    <row r="49" spans="1:8">
      <c r="A49" s="230" t="s">
        <v>2008</v>
      </c>
      <c r="B49" s="288" t="s">
        <v>1994</v>
      </c>
      <c r="C49" s="288" t="s">
        <v>1994</v>
      </c>
      <c r="D49" s="288" t="s">
        <v>1994</v>
      </c>
      <c r="E49" s="288" t="s">
        <v>1994</v>
      </c>
      <c r="F49" s="288" t="s">
        <v>1994</v>
      </c>
      <c r="G49" s="288" t="s">
        <v>1994</v>
      </c>
      <c r="H49" s="288" t="s">
        <v>1994</v>
      </c>
    </row>
    <row r="50" spans="1:8">
      <c r="A50" s="283" t="s">
        <v>2009</v>
      </c>
      <c r="B50" s="282">
        <v>113327.83658654301</v>
      </c>
      <c r="C50" s="282">
        <v>5.2928930187330101</v>
      </c>
      <c r="D50" s="282">
        <v>3.2441550799905401</v>
      </c>
      <c r="E50" s="282">
        <v>1699.3376784668872</v>
      </c>
      <c r="F50" s="282">
        <v>130.7216571044716</v>
      </c>
      <c r="G50" s="282">
        <v>53.656498765611978</v>
      </c>
      <c r="H50" s="282" t="s">
        <v>2010</v>
      </c>
    </row>
    <row r="51" spans="1:8">
      <c r="A51" s="289" t="s">
        <v>2011</v>
      </c>
      <c r="B51" s="282">
        <v>60220.980376771418</v>
      </c>
      <c r="C51" s="282" t="s">
        <v>2012</v>
      </c>
      <c r="D51" s="282">
        <v>1.8999282815821601</v>
      </c>
      <c r="E51" s="285">
        <v>237.49103519777046</v>
      </c>
      <c r="F51" s="285">
        <v>98.796270642272503</v>
      </c>
      <c r="G51" s="285">
        <v>14.819440596340881</v>
      </c>
      <c r="H51" s="285" t="s">
        <v>2010</v>
      </c>
    </row>
    <row r="52" spans="1:8">
      <c r="A52" s="289" t="s">
        <v>2013</v>
      </c>
      <c r="B52" s="282">
        <v>53106.856209771599</v>
      </c>
      <c r="C52" s="282">
        <v>5.2928930187330101</v>
      </c>
      <c r="D52" s="282">
        <v>1.34422679840838</v>
      </c>
      <c r="E52" s="285">
        <v>1461.8466432691168</v>
      </c>
      <c r="F52" s="285">
        <v>31.9253864621991</v>
      </c>
      <c r="G52" s="285">
        <v>38.837058169271103</v>
      </c>
      <c r="H52" s="285" t="s">
        <v>2010</v>
      </c>
    </row>
    <row r="53" spans="1:8">
      <c r="A53" s="283" t="s">
        <v>2014</v>
      </c>
      <c r="B53" s="282" t="s">
        <v>1968</v>
      </c>
      <c r="C53" s="282" t="s">
        <v>1968</v>
      </c>
      <c r="D53" s="282" t="s">
        <v>1968</v>
      </c>
      <c r="E53" s="285" t="s">
        <v>1968</v>
      </c>
      <c r="F53" s="285" t="s">
        <v>1968</v>
      </c>
      <c r="G53" s="285" t="s">
        <v>1968</v>
      </c>
      <c r="H53" s="285" t="s">
        <v>2010</v>
      </c>
    </row>
    <row r="54" spans="1:8">
      <c r="A54" s="394" t="s">
        <v>2015</v>
      </c>
      <c r="B54" s="282">
        <v>230699.51036740557</v>
      </c>
      <c r="C54" s="288" t="s">
        <v>1994</v>
      </c>
      <c r="D54" s="288" t="s">
        <v>1994</v>
      </c>
      <c r="E54" s="288" t="s">
        <v>1994</v>
      </c>
      <c r="F54" s="288" t="s">
        <v>1994</v>
      </c>
      <c r="G54" s="288" t="s">
        <v>1994</v>
      </c>
      <c r="H54" s="288" t="s">
        <v>1994</v>
      </c>
    </row>
    <row r="55" spans="1:8">
      <c r="A55" s="290" t="s">
        <v>2016</v>
      </c>
      <c r="B55" s="282" t="s">
        <v>2012</v>
      </c>
      <c r="C55" s="288" t="s">
        <v>1994</v>
      </c>
      <c r="D55" s="288" t="s">
        <v>1994</v>
      </c>
      <c r="E55" s="288" t="s">
        <v>1994</v>
      </c>
      <c r="F55" s="288" t="s">
        <v>1994</v>
      </c>
      <c r="G55" s="288" t="s">
        <v>1994</v>
      </c>
      <c r="H55" s="288" t="s">
        <v>1994</v>
      </c>
    </row>
    <row r="56" spans="1:8">
      <c r="A56" s="291" t="s">
        <v>2017</v>
      </c>
      <c r="B56" s="285" t="s">
        <v>1990</v>
      </c>
      <c r="C56" s="288" t="s">
        <v>1994</v>
      </c>
      <c r="D56" s="288" t="s">
        <v>1994</v>
      </c>
      <c r="E56" s="288" t="s">
        <v>1994</v>
      </c>
      <c r="F56" s="288" t="s">
        <v>1994</v>
      </c>
      <c r="G56" s="288" t="s">
        <v>1994</v>
      </c>
      <c r="H56" s="288" t="s">
        <v>1994</v>
      </c>
    </row>
    <row r="57" spans="1:8">
      <c r="A57" s="291" t="s">
        <v>2018</v>
      </c>
      <c r="B57" s="285" t="s">
        <v>1990</v>
      </c>
      <c r="C57" s="288" t="s">
        <v>1994</v>
      </c>
      <c r="D57" s="288" t="s">
        <v>1994</v>
      </c>
      <c r="E57" s="288" t="s">
        <v>1994</v>
      </c>
      <c r="F57" s="288" t="s">
        <v>1994</v>
      </c>
      <c r="G57" s="288" t="s">
        <v>1994</v>
      </c>
      <c r="H57" s="288" t="s">
        <v>1994</v>
      </c>
    </row>
    <row r="58" spans="1:8">
      <c r="C58" s="4"/>
      <c r="D58" s="4"/>
    </row>
    <row r="59" spans="1:8">
      <c r="A59" s="46" t="s">
        <v>2019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2020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996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1183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374</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1181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2021</v>
      </c>
      <c r="B66" s="47">
        <f>G375</f>
        <v>13282.915919456782</v>
      </c>
      <c r="C66" s="47">
        <f t="shared" ref="C66:D66" si="7">H375</f>
        <v>5.1948184495699996E-3</v>
      </c>
      <c r="D66" s="47">
        <f t="shared" si="7"/>
        <v>1.29867598133739</v>
      </c>
      <c r="E66" s="47"/>
      <c r="F66" s="47"/>
      <c r="G66" s="47"/>
      <c r="H66" s="47"/>
    </row>
    <row r="67" spans="1:10" ht="43.2">
      <c r="A67" s="1" t="s">
        <v>2022</v>
      </c>
      <c r="B67" s="4"/>
      <c r="C67" s="4"/>
      <c r="D67" s="4"/>
      <c r="E67" s="4"/>
      <c r="F67" s="4"/>
      <c r="G67" s="4"/>
      <c r="H67" s="4"/>
    </row>
    <row r="68" spans="1:10" ht="15" thickBot="1">
      <c r="B68" s="69"/>
      <c r="C68" s="69"/>
      <c r="D68" s="69"/>
      <c r="E68" s="69"/>
      <c r="F68" s="69"/>
      <c r="G68" s="69"/>
      <c r="H68" s="69"/>
    </row>
    <row r="69" spans="1:10" ht="15.6">
      <c r="A69" s="453" t="s">
        <v>2023</v>
      </c>
      <c r="B69" s="454"/>
      <c r="C69" s="202"/>
      <c r="D69" s="202"/>
      <c r="E69" s="202"/>
      <c r="F69" s="202"/>
      <c r="G69" s="202"/>
      <c r="H69" s="202"/>
      <c r="I69" s="50"/>
      <c r="J69" s="45" t="s">
        <v>1950</v>
      </c>
    </row>
    <row r="70" spans="1:10" ht="15.6">
      <c r="A70" s="44" t="s">
        <v>2024</v>
      </c>
      <c r="B70" s="48"/>
      <c r="C70" s="49"/>
      <c r="D70" s="49"/>
      <c r="E70" s="49"/>
      <c r="F70" s="49"/>
      <c r="G70" s="49"/>
      <c r="H70" s="49"/>
      <c r="I70" s="50"/>
      <c r="J70" s="45" t="s">
        <v>1952</v>
      </c>
    </row>
    <row r="71" spans="1:10" ht="15.6">
      <c r="A71" s="44"/>
      <c r="B71" s="48"/>
      <c r="C71" s="49"/>
      <c r="D71" s="49"/>
      <c r="E71" s="49"/>
      <c r="F71" s="49"/>
      <c r="G71" s="49"/>
      <c r="H71" s="45"/>
      <c r="I71" s="50"/>
      <c r="J71" s="45" t="s">
        <v>1953</v>
      </c>
    </row>
    <row r="72" spans="1:10">
      <c r="A72" s="455" t="s">
        <v>1954</v>
      </c>
      <c r="B72" s="458" t="s">
        <v>2025</v>
      </c>
      <c r="C72" s="459"/>
      <c r="D72" s="458" t="s">
        <v>2026</v>
      </c>
      <c r="E72" s="460"/>
      <c r="F72" s="461"/>
      <c r="G72" s="458" t="s">
        <v>2027</v>
      </c>
      <c r="H72" s="462"/>
      <c r="I72" s="462"/>
      <c r="J72" s="459"/>
    </row>
    <row r="73" spans="1:10">
      <c r="A73" s="456"/>
      <c r="B73" s="463" t="s">
        <v>2028</v>
      </c>
      <c r="C73" s="464"/>
      <c r="D73" s="467" t="s">
        <v>2029</v>
      </c>
      <c r="E73" s="463" t="s">
        <v>1956</v>
      </c>
      <c r="F73" s="464" t="s">
        <v>1957</v>
      </c>
      <c r="G73" s="467" t="s">
        <v>2030</v>
      </c>
      <c r="H73" s="467" t="s">
        <v>1956</v>
      </c>
      <c r="I73" s="467" t="s">
        <v>1957</v>
      </c>
      <c r="J73" s="395" t="s">
        <v>1955</v>
      </c>
    </row>
    <row r="74" spans="1:10">
      <c r="A74" s="456"/>
      <c r="B74" s="465"/>
      <c r="C74" s="466"/>
      <c r="D74" s="468"/>
      <c r="E74" s="465"/>
      <c r="F74" s="466"/>
      <c r="G74" s="469"/>
      <c r="H74" s="468"/>
      <c r="I74" s="468"/>
      <c r="J74" s="395" t="s">
        <v>2031</v>
      </c>
    </row>
    <row r="75" spans="1:10" ht="15" thickBot="1">
      <c r="A75" s="457"/>
      <c r="B75" s="225" t="s">
        <v>2032</v>
      </c>
      <c r="C75" s="51" t="s">
        <v>2033</v>
      </c>
      <c r="D75" s="51" t="s">
        <v>2034</v>
      </c>
      <c r="E75" s="446" t="s">
        <v>2035</v>
      </c>
      <c r="F75" s="447"/>
      <c r="G75" s="446" t="s">
        <v>1961</v>
      </c>
      <c r="H75" s="444"/>
      <c r="I75" s="444"/>
      <c r="J75" s="445"/>
    </row>
    <row r="76" spans="1:10" ht="15" thickTop="1">
      <c r="A76" s="292" t="s">
        <v>2036</v>
      </c>
      <c r="B76" s="293">
        <v>91119552.110468924</v>
      </c>
      <c r="C76" s="293" t="s">
        <v>2037</v>
      </c>
      <c r="D76" s="294" t="s">
        <v>1994</v>
      </c>
      <c r="E76" s="294" t="s">
        <v>1994</v>
      </c>
      <c r="F76" s="294" t="s">
        <v>1994</v>
      </c>
      <c r="G76" s="293">
        <v>5894246.3300794624</v>
      </c>
      <c r="H76" s="293">
        <v>474.07141405218891</v>
      </c>
      <c r="I76" s="293">
        <v>255.32625983564566</v>
      </c>
      <c r="J76" s="293" t="s">
        <v>2012</v>
      </c>
    </row>
    <row r="77" spans="1:10">
      <c r="A77" s="295" t="s">
        <v>2038</v>
      </c>
      <c r="B77" s="293">
        <v>39518350.449221194</v>
      </c>
      <c r="C77" s="293" t="s">
        <v>2037</v>
      </c>
      <c r="D77" s="293">
        <v>62.818550609275022</v>
      </c>
      <c r="E77" s="293">
        <v>4.71081601067928</v>
      </c>
      <c r="F77" s="293">
        <v>3.6043774931421502</v>
      </c>
      <c r="G77" s="293">
        <v>2482485.4976894674</v>
      </c>
      <c r="H77" s="293">
        <v>186.16367801182585</v>
      </c>
      <c r="I77" s="293">
        <v>142.439052925277</v>
      </c>
      <c r="J77" s="293" t="s">
        <v>1990</v>
      </c>
    </row>
    <row r="78" spans="1:10">
      <c r="A78" s="295" t="s">
        <v>2039</v>
      </c>
      <c r="B78" s="293">
        <v>23547856.46013758</v>
      </c>
      <c r="C78" s="293" t="s">
        <v>2037</v>
      </c>
      <c r="D78" s="293">
        <v>90.390222007608685</v>
      </c>
      <c r="E78" s="293">
        <v>1.3293847084140999</v>
      </c>
      <c r="F78" s="293">
        <v>4.0838943275543604</v>
      </c>
      <c r="G78" s="293">
        <v>2128495.9732351382</v>
      </c>
      <c r="H78" s="293">
        <v>31.304160294037182</v>
      </c>
      <c r="I78" s="293">
        <v>96.166957423620104</v>
      </c>
      <c r="J78" s="293" t="s">
        <v>1990</v>
      </c>
    </row>
    <row r="79" spans="1:10">
      <c r="A79" s="295" t="s">
        <v>2040</v>
      </c>
      <c r="B79" s="293">
        <v>25079732.293968797</v>
      </c>
      <c r="C79" s="293" t="s">
        <v>2037</v>
      </c>
      <c r="D79" s="293">
        <v>50.61939699547608</v>
      </c>
      <c r="E79" s="293">
        <v>2.9025747542863098</v>
      </c>
      <c r="F79" s="293">
        <v>0.31864834210840998</v>
      </c>
      <c r="G79" s="293">
        <v>1269520.9255286683</v>
      </c>
      <c r="H79" s="293">
        <v>72.795797800732927</v>
      </c>
      <c r="I79" s="293">
        <v>7.9916151159959297</v>
      </c>
      <c r="J79" s="293" t="s">
        <v>1990</v>
      </c>
    </row>
    <row r="80" spans="1:10">
      <c r="A80" s="295" t="s">
        <v>2041</v>
      </c>
      <c r="B80" s="293">
        <v>353451.33084586024</v>
      </c>
      <c r="C80" s="293" t="s">
        <v>2037</v>
      </c>
      <c r="D80" s="293">
        <v>38.884939528440349</v>
      </c>
      <c r="E80" s="293">
        <v>1.469740809049E-2</v>
      </c>
      <c r="F80" s="293">
        <v>3.6742710183873699</v>
      </c>
      <c r="G80" s="293">
        <v>13743.93362618804</v>
      </c>
      <c r="H80" s="293">
        <v>5.1948184495699996E-3</v>
      </c>
      <c r="I80" s="293">
        <v>1.29867598133739</v>
      </c>
      <c r="J80" s="293" t="s">
        <v>2012</v>
      </c>
    </row>
    <row r="81" spans="1:10">
      <c r="A81" s="295" t="s">
        <v>2042</v>
      </c>
      <c r="B81" s="293" t="s">
        <v>1997</v>
      </c>
      <c r="C81" s="293" t="s">
        <v>2037</v>
      </c>
      <c r="D81" s="293" t="s">
        <v>1997</v>
      </c>
      <c r="E81" s="293" t="s">
        <v>1997</v>
      </c>
      <c r="F81" s="293" t="s">
        <v>1997</v>
      </c>
      <c r="G81" s="293" t="s">
        <v>1997</v>
      </c>
      <c r="H81" s="293" t="s">
        <v>1997</v>
      </c>
      <c r="I81" s="293" t="s">
        <v>1997</v>
      </c>
      <c r="J81" s="293" t="s">
        <v>1997</v>
      </c>
    </row>
    <row r="82" spans="1:10">
      <c r="A82" s="295" t="s">
        <v>2043</v>
      </c>
      <c r="B82" s="293">
        <v>2620161.5762954974</v>
      </c>
      <c r="C82" s="293" t="s">
        <v>2037</v>
      </c>
      <c r="D82" s="293">
        <v>88.047818292785962</v>
      </c>
      <c r="E82" s="293">
        <v>70.149331548862634</v>
      </c>
      <c r="F82" s="293">
        <v>2.8356871028999802</v>
      </c>
      <c r="G82" s="294" t="s">
        <v>1994</v>
      </c>
      <c r="H82" s="293">
        <v>183.80258312714338</v>
      </c>
      <c r="I82" s="293">
        <v>7.4299583894152299</v>
      </c>
      <c r="J82" s="293" t="s">
        <v>1990</v>
      </c>
    </row>
    <row r="83" spans="1:10">
      <c r="A83" s="231" t="s">
        <v>2044</v>
      </c>
      <c r="B83" s="293">
        <v>32351773.409563068</v>
      </c>
      <c r="C83" s="293" t="s">
        <v>2037</v>
      </c>
      <c r="D83" s="294" t="s">
        <v>1994</v>
      </c>
      <c r="E83" s="294" t="s">
        <v>1994</v>
      </c>
      <c r="F83" s="294" t="s">
        <v>1994</v>
      </c>
      <c r="G83" s="293">
        <v>2540094.5307982946</v>
      </c>
      <c r="H83" s="293">
        <v>37.656050059714502</v>
      </c>
      <c r="I83" s="293">
        <v>101.32241952488565</v>
      </c>
      <c r="J83" s="293" t="s">
        <v>2012</v>
      </c>
    </row>
    <row r="84" spans="1:10">
      <c r="A84" s="396" t="s">
        <v>2038</v>
      </c>
      <c r="B84" s="293">
        <v>1343810.0384583769</v>
      </c>
      <c r="C84" s="293" t="s">
        <v>2037</v>
      </c>
      <c r="D84" s="293">
        <v>75.928141051021797</v>
      </c>
      <c r="E84" s="293">
        <v>0.76379847184557004</v>
      </c>
      <c r="F84" s="293">
        <v>0.35425092693756</v>
      </c>
      <c r="G84" s="293">
        <v>102032.99814584665</v>
      </c>
      <c r="H84" s="293">
        <v>1.02640005382524</v>
      </c>
      <c r="I84" s="293">
        <v>0.47604595175188003</v>
      </c>
      <c r="J84" s="293" t="s">
        <v>1990</v>
      </c>
    </row>
    <row r="85" spans="1:10">
      <c r="A85" s="396" t="s">
        <v>2039</v>
      </c>
      <c r="B85" s="293">
        <v>21964918.19043801</v>
      </c>
      <c r="C85" s="293" t="s">
        <v>2037</v>
      </c>
      <c r="D85" s="293">
        <v>90.62078968100333</v>
      </c>
      <c r="E85" s="293">
        <v>0.73257570335638</v>
      </c>
      <c r="F85" s="293">
        <v>4.2890443345528002</v>
      </c>
      <c r="G85" s="293">
        <v>1990478.2316961272</v>
      </c>
      <c r="H85" s="293">
        <v>16.09096539252544</v>
      </c>
      <c r="I85" s="293">
        <v>94.208507923613965</v>
      </c>
      <c r="J85" s="293" t="s">
        <v>1990</v>
      </c>
    </row>
    <row r="86" spans="1:10">
      <c r="A86" s="396" t="s">
        <v>2040</v>
      </c>
      <c r="B86" s="293">
        <v>8795000.2471165303</v>
      </c>
      <c r="C86" s="293" t="s">
        <v>2037</v>
      </c>
      <c r="D86" s="293">
        <v>50.838234302060421</v>
      </c>
      <c r="E86" s="293">
        <v>2.3338941529224702</v>
      </c>
      <c r="F86" s="293">
        <v>0.75335764658167004</v>
      </c>
      <c r="G86" s="293">
        <v>447122.28324958944</v>
      </c>
      <c r="H86" s="293">
        <v>20.526599651696909</v>
      </c>
      <c r="I86" s="293">
        <v>6.6257806878528998</v>
      </c>
      <c r="J86" s="293" t="s">
        <v>1990</v>
      </c>
    </row>
    <row r="87" spans="1:10">
      <c r="A87" s="396" t="s">
        <v>2041</v>
      </c>
      <c r="B87" s="293">
        <v>52888.087323471489</v>
      </c>
      <c r="C87" s="293" t="s">
        <v>2037</v>
      </c>
      <c r="D87" s="293">
        <v>8.7168534553273496</v>
      </c>
      <c r="E87" s="293" t="s">
        <v>2045</v>
      </c>
      <c r="F87" s="293" t="s">
        <v>2045</v>
      </c>
      <c r="G87" s="293">
        <v>461.01770673125719</v>
      </c>
      <c r="H87" s="293" t="s">
        <v>2045</v>
      </c>
      <c r="I87" s="293" t="s">
        <v>2045</v>
      </c>
      <c r="J87" s="293" t="s">
        <v>2012</v>
      </c>
    </row>
    <row r="88" spans="1:10">
      <c r="A88" s="396" t="s">
        <v>2042</v>
      </c>
      <c r="B88" s="293" t="s">
        <v>1997</v>
      </c>
      <c r="C88" s="293" t="s">
        <v>2037</v>
      </c>
      <c r="D88" s="293" t="s">
        <v>1997</v>
      </c>
      <c r="E88" s="293" t="s">
        <v>1997</v>
      </c>
      <c r="F88" s="293" t="s">
        <v>1997</v>
      </c>
      <c r="G88" s="293" t="s">
        <v>1997</v>
      </c>
      <c r="H88" s="293" t="s">
        <v>1997</v>
      </c>
      <c r="I88" s="293" t="s">
        <v>1997</v>
      </c>
      <c r="J88" s="293" t="s">
        <v>1997</v>
      </c>
    </row>
    <row r="89" spans="1:10">
      <c r="A89" s="396" t="s">
        <v>2043</v>
      </c>
      <c r="B89" s="293">
        <v>195156.84622667928</v>
      </c>
      <c r="C89" s="293" t="s">
        <v>2037</v>
      </c>
      <c r="D89" s="293">
        <v>97.735736802039924</v>
      </c>
      <c r="E89" s="293">
        <v>6.192435418265E-2</v>
      </c>
      <c r="F89" s="293">
        <v>6.192435418265E-2</v>
      </c>
      <c r="G89" s="293">
        <v>19073.798157926904</v>
      </c>
      <c r="H89" s="293">
        <v>1.2084961666909999E-2</v>
      </c>
      <c r="I89" s="293">
        <v>1.2084961666909999E-2</v>
      </c>
      <c r="J89" s="293" t="s">
        <v>1990</v>
      </c>
    </row>
    <row r="90" spans="1:10">
      <c r="A90" s="397" t="s">
        <v>2046</v>
      </c>
      <c r="B90" s="293">
        <v>29762022.261531696</v>
      </c>
      <c r="C90" s="293" t="s">
        <v>2037</v>
      </c>
      <c r="D90" s="294" t="s">
        <v>1994</v>
      </c>
      <c r="E90" s="294" t="s">
        <v>1994</v>
      </c>
      <c r="F90" s="294" t="s">
        <v>1994</v>
      </c>
      <c r="G90" s="293">
        <v>2400057.4856406469</v>
      </c>
      <c r="H90" s="293">
        <v>34.823479419570468</v>
      </c>
      <c r="I90" s="293">
        <v>100.86538569159121</v>
      </c>
      <c r="J90" s="293" t="s">
        <v>2012</v>
      </c>
    </row>
    <row r="91" spans="1:10">
      <c r="A91" s="396" t="s">
        <v>2038</v>
      </c>
      <c r="B91" s="293">
        <v>1289345.7754762077</v>
      </c>
      <c r="C91" s="293" t="s">
        <v>2037</v>
      </c>
      <c r="D91" s="293">
        <v>75.981710695644367</v>
      </c>
      <c r="E91" s="293">
        <v>0.66331306705496995</v>
      </c>
      <c r="F91" s="293">
        <v>0.25283307148143003</v>
      </c>
      <c r="G91" s="293">
        <v>97966.697698884454</v>
      </c>
      <c r="H91" s="293">
        <v>0.85523990082548995</v>
      </c>
      <c r="I91" s="293">
        <v>0.32598925261525002</v>
      </c>
      <c r="J91" s="293" t="s">
        <v>1990</v>
      </c>
    </row>
    <row r="92" spans="1:10">
      <c r="A92" s="396" t="s">
        <v>2039</v>
      </c>
      <c r="B92" s="293">
        <v>21878947.484241422</v>
      </c>
      <c r="C92" s="293" t="s">
        <v>2037</v>
      </c>
      <c r="D92" s="293">
        <v>90.624623010701626</v>
      </c>
      <c r="E92" s="293">
        <v>0.69812515865578995</v>
      </c>
      <c r="F92" s="293">
        <v>4.3002982540659396</v>
      </c>
      <c r="G92" s="293">
        <v>1982771.3676303178</v>
      </c>
      <c r="H92" s="293">
        <v>15.27424368365784</v>
      </c>
      <c r="I92" s="293">
        <v>94.085999667283815</v>
      </c>
      <c r="J92" s="293" t="s">
        <v>1990</v>
      </c>
    </row>
    <row r="93" spans="1:10">
      <c r="A93" s="396" t="s">
        <v>2040</v>
      </c>
      <c r="B93" s="293">
        <v>6345684.0682639154</v>
      </c>
      <c r="C93" s="293" t="s">
        <v>2037</v>
      </c>
      <c r="D93" s="293">
        <v>50.248073994006518</v>
      </c>
      <c r="E93" s="293">
        <v>2.9440341927598199</v>
      </c>
      <c r="F93" s="293">
        <v>1.01506972939916</v>
      </c>
      <c r="G93" s="293">
        <v>318858.40260471357</v>
      </c>
      <c r="H93" s="293">
        <v>18.681910873420229</v>
      </c>
      <c r="I93" s="293">
        <v>6.4413118100252298</v>
      </c>
      <c r="J93" s="293" t="s">
        <v>1990</v>
      </c>
    </row>
    <row r="94" spans="1:10">
      <c r="A94" s="396" t="s">
        <v>2041</v>
      </c>
      <c r="B94" s="293">
        <v>52888.087323471489</v>
      </c>
      <c r="C94" s="293" t="s">
        <v>2037</v>
      </c>
      <c r="D94" s="293">
        <v>8.7168534553273496</v>
      </c>
      <c r="E94" s="293" t="s">
        <v>2004</v>
      </c>
      <c r="F94" s="293" t="s">
        <v>2004</v>
      </c>
      <c r="G94" s="293">
        <v>461.01770673125719</v>
      </c>
      <c r="H94" s="293" t="s">
        <v>2004</v>
      </c>
      <c r="I94" s="293" t="s">
        <v>2004</v>
      </c>
      <c r="J94" s="293" t="s">
        <v>1990</v>
      </c>
    </row>
    <row r="95" spans="1:10">
      <c r="A95" s="396" t="s">
        <v>2042</v>
      </c>
      <c r="B95" s="293" t="s">
        <v>1997</v>
      </c>
      <c r="C95" s="293" t="s">
        <v>2037</v>
      </c>
      <c r="D95" s="293" t="s">
        <v>1997</v>
      </c>
      <c r="E95" s="293" t="s">
        <v>1997</v>
      </c>
      <c r="F95" s="293" t="s">
        <v>1997</v>
      </c>
      <c r="G95" s="293" t="s">
        <v>1997</v>
      </c>
      <c r="H95" s="293" t="s">
        <v>1997</v>
      </c>
      <c r="I95" s="293" t="s">
        <v>1997</v>
      </c>
      <c r="J95" s="293" t="s">
        <v>1997</v>
      </c>
    </row>
    <row r="96" spans="1:10">
      <c r="A96" s="396" t="s">
        <v>2043</v>
      </c>
      <c r="B96" s="293">
        <v>195156.84622667928</v>
      </c>
      <c r="C96" s="293" t="s">
        <v>2037</v>
      </c>
      <c r="D96" s="293">
        <v>97.735736802039924</v>
      </c>
      <c r="E96" s="293">
        <v>6.192435418265E-2</v>
      </c>
      <c r="F96" s="293">
        <v>6.192435418265E-2</v>
      </c>
      <c r="G96" s="293">
        <v>19073.798157926904</v>
      </c>
      <c r="H96" s="293">
        <v>1.2084961666909999E-2</v>
      </c>
      <c r="I96" s="293">
        <v>1.2084961666909999E-2</v>
      </c>
      <c r="J96" s="293" t="s">
        <v>1990</v>
      </c>
    </row>
    <row r="97" spans="1:10">
      <c r="A97" s="296" t="s">
        <v>2047</v>
      </c>
      <c r="B97" s="293">
        <v>29762022.261531696</v>
      </c>
      <c r="C97" s="293" t="s">
        <v>2037</v>
      </c>
      <c r="D97" s="294" t="s">
        <v>1994</v>
      </c>
      <c r="E97" s="294" t="s">
        <v>1994</v>
      </c>
      <c r="F97" s="294" t="s">
        <v>1994</v>
      </c>
      <c r="G97" s="293">
        <v>2400057.4856406469</v>
      </c>
      <c r="H97" s="293">
        <v>34.823479419570468</v>
      </c>
      <c r="I97" s="293">
        <v>100.86538569159121</v>
      </c>
      <c r="J97" s="293" t="s">
        <v>2012</v>
      </c>
    </row>
    <row r="98" spans="1:10">
      <c r="A98" s="297" t="s">
        <v>2048</v>
      </c>
      <c r="B98" s="298">
        <v>1289345.7754762077</v>
      </c>
      <c r="C98" s="293" t="s">
        <v>2037</v>
      </c>
      <c r="D98" s="293">
        <v>75.981710695644367</v>
      </c>
      <c r="E98" s="293">
        <v>0.66331306705496995</v>
      </c>
      <c r="F98" s="293">
        <v>0.25283307148143003</v>
      </c>
      <c r="G98" s="298">
        <v>97966.697698884454</v>
      </c>
      <c r="H98" s="298">
        <v>0.85523990082548995</v>
      </c>
      <c r="I98" s="298">
        <v>0.32598925261525002</v>
      </c>
      <c r="J98" s="298" t="s">
        <v>1990</v>
      </c>
    </row>
    <row r="99" spans="1:10">
      <c r="A99" s="297" t="s">
        <v>2049</v>
      </c>
      <c r="B99" s="298">
        <v>21878947.484241422</v>
      </c>
      <c r="C99" s="293" t="s">
        <v>2037</v>
      </c>
      <c r="D99" s="293">
        <v>90.624623010701626</v>
      </c>
      <c r="E99" s="293">
        <v>0.69812515865578995</v>
      </c>
      <c r="F99" s="293">
        <v>4.3002982540659396</v>
      </c>
      <c r="G99" s="298">
        <v>1982771.3676303178</v>
      </c>
      <c r="H99" s="298">
        <v>15.27424368365784</v>
      </c>
      <c r="I99" s="298">
        <v>94.085999667283815</v>
      </c>
      <c r="J99" s="298" t="s">
        <v>1990</v>
      </c>
    </row>
    <row r="100" spans="1:10">
      <c r="A100" s="297" t="s">
        <v>2050</v>
      </c>
      <c r="B100" s="298">
        <v>6345684.0682639154</v>
      </c>
      <c r="C100" s="293" t="s">
        <v>2037</v>
      </c>
      <c r="D100" s="293">
        <v>50.248073994006518</v>
      </c>
      <c r="E100" s="293">
        <v>2.9440341927598199</v>
      </c>
      <c r="F100" s="293">
        <v>1.01506972939916</v>
      </c>
      <c r="G100" s="298">
        <v>318858.40260471357</v>
      </c>
      <c r="H100" s="298">
        <v>18.681910873420229</v>
      </c>
      <c r="I100" s="298">
        <v>6.4413118100252298</v>
      </c>
      <c r="J100" s="298" t="s">
        <v>1990</v>
      </c>
    </row>
    <row r="101" spans="1:10">
      <c r="A101" s="297" t="s">
        <v>2051</v>
      </c>
      <c r="B101" s="298">
        <v>52888.087323471489</v>
      </c>
      <c r="C101" s="293" t="s">
        <v>2037</v>
      </c>
      <c r="D101" s="293">
        <v>8.7168534553273496</v>
      </c>
      <c r="E101" s="293" t="s">
        <v>1990</v>
      </c>
      <c r="F101" s="293" t="s">
        <v>1990</v>
      </c>
      <c r="G101" s="298">
        <v>461.01770673125719</v>
      </c>
      <c r="H101" s="298" t="s">
        <v>1990</v>
      </c>
      <c r="I101" s="298" t="s">
        <v>1990</v>
      </c>
      <c r="J101" s="298" t="s">
        <v>1990</v>
      </c>
    </row>
    <row r="102" spans="1:10">
      <c r="A102" s="297" t="s">
        <v>2052</v>
      </c>
      <c r="B102" s="298" t="s">
        <v>1997</v>
      </c>
      <c r="C102" s="293" t="s">
        <v>2037</v>
      </c>
      <c r="D102" s="293" t="s">
        <v>1997</v>
      </c>
      <c r="E102" s="293" t="s">
        <v>1997</v>
      </c>
      <c r="F102" s="293" t="s">
        <v>1997</v>
      </c>
      <c r="G102" s="298" t="s">
        <v>1997</v>
      </c>
      <c r="H102" s="298" t="s">
        <v>1997</v>
      </c>
      <c r="I102" s="298" t="s">
        <v>1997</v>
      </c>
      <c r="J102" s="298" t="s">
        <v>1997</v>
      </c>
    </row>
    <row r="103" spans="1:10">
      <c r="A103" s="297" t="s">
        <v>814</v>
      </c>
      <c r="B103" s="298">
        <v>195156.84622667928</v>
      </c>
      <c r="C103" s="293" t="s">
        <v>2037</v>
      </c>
      <c r="D103" s="293">
        <v>97.735736802039924</v>
      </c>
      <c r="E103" s="293">
        <v>6.192435418265E-2</v>
      </c>
      <c r="F103" s="293">
        <v>6.192435418265E-2</v>
      </c>
      <c r="G103" s="298">
        <v>19073.798157926904</v>
      </c>
      <c r="H103" s="298">
        <v>1.2084961666909999E-2</v>
      </c>
      <c r="I103" s="298">
        <v>1.2084961666909999E-2</v>
      </c>
      <c r="J103" s="298" t="s">
        <v>1990</v>
      </c>
    </row>
    <row r="104" spans="1:10">
      <c r="A104" s="296" t="s">
        <v>2053</v>
      </c>
      <c r="B104" s="293" t="s">
        <v>2054</v>
      </c>
      <c r="C104" s="293" t="s">
        <v>2037</v>
      </c>
      <c r="D104" s="294" t="s">
        <v>1994</v>
      </c>
      <c r="E104" s="294" t="s">
        <v>1994</v>
      </c>
      <c r="F104" s="294" t="s">
        <v>1994</v>
      </c>
      <c r="G104" s="293" t="s">
        <v>2054</v>
      </c>
      <c r="H104" s="293" t="s">
        <v>2055</v>
      </c>
      <c r="I104" s="293" t="s">
        <v>2055</v>
      </c>
      <c r="J104" s="293" t="s">
        <v>2012</v>
      </c>
    </row>
    <row r="105" spans="1:10">
      <c r="A105" s="297" t="s">
        <v>2048</v>
      </c>
      <c r="B105" s="298" t="s">
        <v>1968</v>
      </c>
      <c r="C105" s="293" t="s">
        <v>2037</v>
      </c>
      <c r="D105" s="293" t="s">
        <v>2004</v>
      </c>
      <c r="E105" s="293" t="s">
        <v>1968</v>
      </c>
      <c r="F105" s="293" t="s">
        <v>1968</v>
      </c>
      <c r="G105" s="298" t="s">
        <v>1968</v>
      </c>
      <c r="H105" s="298" t="s">
        <v>1968</v>
      </c>
      <c r="I105" s="298" t="s">
        <v>1968</v>
      </c>
      <c r="J105" s="298" t="s">
        <v>1990</v>
      </c>
    </row>
    <row r="106" spans="1:10">
      <c r="A106" s="297" t="s">
        <v>2049</v>
      </c>
      <c r="B106" s="298" t="s">
        <v>1968</v>
      </c>
      <c r="C106" s="293" t="s">
        <v>2037</v>
      </c>
      <c r="D106" s="293" t="s">
        <v>2004</v>
      </c>
      <c r="E106" s="293" t="s">
        <v>1968</v>
      </c>
      <c r="F106" s="293" t="s">
        <v>1968</v>
      </c>
      <c r="G106" s="298" t="s">
        <v>1968</v>
      </c>
      <c r="H106" s="298" t="s">
        <v>1968</v>
      </c>
      <c r="I106" s="298" t="s">
        <v>1968</v>
      </c>
      <c r="J106" s="298" t="s">
        <v>1990</v>
      </c>
    </row>
    <row r="107" spans="1:10">
      <c r="A107" s="297" t="s">
        <v>2050</v>
      </c>
      <c r="B107" s="298" t="s">
        <v>1968</v>
      </c>
      <c r="C107" s="293" t="s">
        <v>2037</v>
      </c>
      <c r="D107" s="293" t="s">
        <v>2004</v>
      </c>
      <c r="E107" s="293" t="s">
        <v>1968</v>
      </c>
      <c r="F107" s="293" t="s">
        <v>1968</v>
      </c>
      <c r="G107" s="298" t="s">
        <v>1968</v>
      </c>
      <c r="H107" s="298" t="s">
        <v>1968</v>
      </c>
      <c r="I107" s="298" t="s">
        <v>1968</v>
      </c>
      <c r="J107" s="298" t="s">
        <v>1990</v>
      </c>
    </row>
    <row r="108" spans="1:10">
      <c r="A108" s="297" t="s">
        <v>2051</v>
      </c>
      <c r="B108" s="298" t="s">
        <v>1968</v>
      </c>
      <c r="C108" s="293" t="s">
        <v>2037</v>
      </c>
      <c r="D108" s="293" t="s">
        <v>2004</v>
      </c>
      <c r="E108" s="293" t="s">
        <v>1968</v>
      </c>
      <c r="F108" s="293" t="s">
        <v>1968</v>
      </c>
      <c r="G108" s="298" t="s">
        <v>1968</v>
      </c>
      <c r="H108" s="298" t="s">
        <v>1968</v>
      </c>
      <c r="I108" s="298" t="s">
        <v>1968</v>
      </c>
      <c r="J108" s="298" t="s">
        <v>1990</v>
      </c>
    </row>
    <row r="109" spans="1:10">
      <c r="A109" s="297" t="s">
        <v>2052</v>
      </c>
      <c r="B109" s="298" t="s">
        <v>1997</v>
      </c>
      <c r="C109" s="293" t="s">
        <v>2037</v>
      </c>
      <c r="D109" s="293" t="s">
        <v>1997</v>
      </c>
      <c r="E109" s="293" t="s">
        <v>1997</v>
      </c>
      <c r="F109" s="293" t="s">
        <v>1997</v>
      </c>
      <c r="G109" s="298" t="s">
        <v>1997</v>
      </c>
      <c r="H109" s="298" t="s">
        <v>1997</v>
      </c>
      <c r="I109" s="298" t="s">
        <v>1997</v>
      </c>
      <c r="J109" s="298" t="s">
        <v>1997</v>
      </c>
    </row>
    <row r="110" spans="1:10">
      <c r="A110" s="297" t="s">
        <v>814</v>
      </c>
      <c r="B110" s="298" t="s">
        <v>1968</v>
      </c>
      <c r="C110" s="293" t="s">
        <v>2037</v>
      </c>
      <c r="D110" s="293" t="s">
        <v>2004</v>
      </c>
      <c r="E110" s="293" t="s">
        <v>1968</v>
      </c>
      <c r="F110" s="293" t="s">
        <v>1968</v>
      </c>
      <c r="G110" s="298" t="s">
        <v>1968</v>
      </c>
      <c r="H110" s="298" t="s">
        <v>1968</v>
      </c>
      <c r="I110" s="298" t="s">
        <v>1968</v>
      </c>
      <c r="J110" s="298" t="s">
        <v>1990</v>
      </c>
    </row>
    <row r="111" spans="1:10">
      <c r="A111" s="296" t="s">
        <v>2056</v>
      </c>
      <c r="B111" s="293" t="s">
        <v>2054</v>
      </c>
      <c r="C111" s="293" t="s">
        <v>2037</v>
      </c>
      <c r="D111" s="294" t="s">
        <v>1994</v>
      </c>
      <c r="E111" s="294" t="s">
        <v>1994</v>
      </c>
      <c r="F111" s="294" t="s">
        <v>1994</v>
      </c>
      <c r="G111" s="293" t="s">
        <v>2055</v>
      </c>
      <c r="H111" s="293" t="s">
        <v>2054</v>
      </c>
      <c r="I111" s="293" t="s">
        <v>2055</v>
      </c>
      <c r="J111" s="293" t="s">
        <v>2012</v>
      </c>
    </row>
    <row r="112" spans="1:10">
      <c r="A112" s="297" t="s">
        <v>2048</v>
      </c>
      <c r="B112" s="298" t="s">
        <v>1968</v>
      </c>
      <c r="C112" s="293" t="s">
        <v>2037</v>
      </c>
      <c r="D112" s="293" t="s">
        <v>2004</v>
      </c>
      <c r="E112" s="293" t="s">
        <v>1968</v>
      </c>
      <c r="F112" s="293" t="s">
        <v>1968</v>
      </c>
      <c r="G112" s="298" t="s">
        <v>1968</v>
      </c>
      <c r="H112" s="298" t="s">
        <v>1968</v>
      </c>
      <c r="I112" s="298" t="s">
        <v>1968</v>
      </c>
      <c r="J112" s="298" t="s">
        <v>1990</v>
      </c>
    </row>
    <row r="113" spans="1:10">
      <c r="A113" s="297" t="s">
        <v>2049</v>
      </c>
      <c r="B113" s="298" t="s">
        <v>1968</v>
      </c>
      <c r="C113" s="293" t="s">
        <v>2037</v>
      </c>
      <c r="D113" s="293" t="s">
        <v>2004</v>
      </c>
      <c r="E113" s="293" t="s">
        <v>1968</v>
      </c>
      <c r="F113" s="293" t="s">
        <v>1968</v>
      </c>
      <c r="G113" s="298" t="s">
        <v>1968</v>
      </c>
      <c r="H113" s="298" t="s">
        <v>1968</v>
      </c>
      <c r="I113" s="298" t="s">
        <v>1968</v>
      </c>
      <c r="J113" s="298" t="s">
        <v>1990</v>
      </c>
    </row>
    <row r="114" spans="1:10">
      <c r="A114" s="297" t="s">
        <v>2050</v>
      </c>
      <c r="B114" s="298" t="s">
        <v>1968</v>
      </c>
      <c r="C114" s="293" t="s">
        <v>2037</v>
      </c>
      <c r="D114" s="293" t="s">
        <v>2004</v>
      </c>
      <c r="E114" s="293" t="s">
        <v>1968</v>
      </c>
      <c r="F114" s="293" t="s">
        <v>1968</v>
      </c>
      <c r="G114" s="298" t="s">
        <v>1968</v>
      </c>
      <c r="H114" s="298" t="s">
        <v>1968</v>
      </c>
      <c r="I114" s="298" t="s">
        <v>1968</v>
      </c>
      <c r="J114" s="298" t="s">
        <v>1990</v>
      </c>
    </row>
    <row r="115" spans="1:10">
      <c r="A115" s="297" t="s">
        <v>2051</v>
      </c>
      <c r="B115" s="298" t="s">
        <v>1968</v>
      </c>
      <c r="C115" s="293" t="s">
        <v>2037</v>
      </c>
      <c r="D115" s="293" t="s">
        <v>2004</v>
      </c>
      <c r="E115" s="293" t="s">
        <v>1968</v>
      </c>
      <c r="F115" s="293" t="s">
        <v>1968</v>
      </c>
      <c r="G115" s="298" t="s">
        <v>1968</v>
      </c>
      <c r="H115" s="298" t="s">
        <v>1968</v>
      </c>
      <c r="I115" s="298" t="s">
        <v>1968</v>
      </c>
      <c r="J115" s="298" t="s">
        <v>1990</v>
      </c>
    </row>
    <row r="116" spans="1:10">
      <c r="A116" s="297" t="s">
        <v>2052</v>
      </c>
      <c r="B116" s="298" t="s">
        <v>1997</v>
      </c>
      <c r="C116" s="293" t="s">
        <v>2037</v>
      </c>
      <c r="D116" s="293" t="s">
        <v>1997</v>
      </c>
      <c r="E116" s="293" t="s">
        <v>1997</v>
      </c>
      <c r="F116" s="293" t="s">
        <v>1997</v>
      </c>
      <c r="G116" s="298" t="s">
        <v>1997</v>
      </c>
      <c r="H116" s="298" t="s">
        <v>1997</v>
      </c>
      <c r="I116" s="298" t="s">
        <v>1997</v>
      </c>
      <c r="J116" s="298" t="s">
        <v>1997</v>
      </c>
    </row>
    <row r="117" spans="1:10">
      <c r="A117" s="297" t="s">
        <v>814</v>
      </c>
      <c r="B117" s="298" t="s">
        <v>1968</v>
      </c>
      <c r="C117" s="293" t="s">
        <v>2037</v>
      </c>
      <c r="D117" s="293" t="s">
        <v>2004</v>
      </c>
      <c r="E117" s="293" t="s">
        <v>1968</v>
      </c>
      <c r="F117" s="293" t="s">
        <v>1968</v>
      </c>
      <c r="G117" s="298" t="s">
        <v>1968</v>
      </c>
      <c r="H117" s="298" t="s">
        <v>1968</v>
      </c>
      <c r="I117" s="298" t="s">
        <v>1968</v>
      </c>
      <c r="J117" s="298" t="s">
        <v>1990</v>
      </c>
    </row>
    <row r="118" spans="1:10">
      <c r="A118" s="398" t="s">
        <v>1966</v>
      </c>
      <c r="B118" s="293">
        <v>1778687.0543379753</v>
      </c>
      <c r="C118" s="293" t="s">
        <v>2037</v>
      </c>
      <c r="D118" s="294" t="s">
        <v>1994</v>
      </c>
      <c r="E118" s="294" t="s">
        <v>1994</v>
      </c>
      <c r="F118" s="294" t="s">
        <v>1994</v>
      </c>
      <c r="G118" s="293">
        <v>94253.062008181601</v>
      </c>
      <c r="H118" s="293">
        <v>1.46027512323081</v>
      </c>
      <c r="I118" s="293">
        <v>0.26593010197444999</v>
      </c>
      <c r="J118" s="293" t="s">
        <v>2012</v>
      </c>
    </row>
    <row r="119" spans="1:10">
      <c r="A119" s="396" t="s">
        <v>2038</v>
      </c>
      <c r="B119" s="298">
        <v>49045.406851392239</v>
      </c>
      <c r="C119" s="293" t="s">
        <v>2037</v>
      </c>
      <c r="D119" s="293">
        <v>74.659973794071973</v>
      </c>
      <c r="E119" s="293">
        <v>3.1426139568948201</v>
      </c>
      <c r="F119" s="293">
        <v>2.75514054391506</v>
      </c>
      <c r="G119" s="298">
        <v>3661.7287902445428</v>
      </c>
      <c r="H119" s="298">
        <v>0.15413078009277001</v>
      </c>
      <c r="I119" s="298">
        <v>0.13512698890908001</v>
      </c>
      <c r="J119" s="298" t="s">
        <v>1990</v>
      </c>
    </row>
    <row r="120" spans="1:10">
      <c r="A120" s="396" t="s">
        <v>2039</v>
      </c>
      <c r="B120" s="298">
        <v>397.21842434588893</v>
      </c>
      <c r="C120" s="293" t="s">
        <v>2037</v>
      </c>
      <c r="D120" s="293">
        <v>89.645233903118736</v>
      </c>
      <c r="E120" s="293">
        <v>9.5000000000102105</v>
      </c>
      <c r="F120" s="293">
        <v>1.4249999999927201</v>
      </c>
      <c r="G120" s="298">
        <v>35.608738561115487</v>
      </c>
      <c r="H120" s="298">
        <v>3.77357503129E-3</v>
      </c>
      <c r="I120" s="298">
        <v>5.6603625469000001E-4</v>
      </c>
      <c r="J120" s="298" t="s">
        <v>1990</v>
      </c>
    </row>
    <row r="121" spans="1:10">
      <c r="A121" s="396" t="s">
        <v>2040</v>
      </c>
      <c r="B121" s="298">
        <v>1729244.4290622373</v>
      </c>
      <c r="C121" s="293" t="s">
        <v>2037</v>
      </c>
      <c r="D121" s="293">
        <v>52.367220594999381</v>
      </c>
      <c r="E121" s="293">
        <v>0.75314440585650999</v>
      </c>
      <c r="F121" s="293">
        <v>7.5314440585649997E-2</v>
      </c>
      <c r="G121" s="298">
        <v>90555.724479375946</v>
      </c>
      <c r="H121" s="298">
        <v>1.30237076810675</v>
      </c>
      <c r="I121" s="298">
        <v>0.13023707681068</v>
      </c>
      <c r="J121" s="298" t="s">
        <v>1990</v>
      </c>
    </row>
    <row r="122" spans="1:10">
      <c r="A122" s="396" t="s">
        <v>2041</v>
      </c>
      <c r="B122" s="298" t="s">
        <v>1997</v>
      </c>
      <c r="C122" s="293" t="s">
        <v>2037</v>
      </c>
      <c r="D122" s="293" t="s">
        <v>1997</v>
      </c>
      <c r="E122" s="293" t="s">
        <v>1997</v>
      </c>
      <c r="F122" s="293" t="s">
        <v>1997</v>
      </c>
      <c r="G122" s="298" t="s">
        <v>1997</v>
      </c>
      <c r="H122" s="298" t="s">
        <v>1997</v>
      </c>
      <c r="I122" s="298" t="s">
        <v>1997</v>
      </c>
      <c r="J122" s="298" t="s">
        <v>1997</v>
      </c>
    </row>
    <row r="123" spans="1:10">
      <c r="A123" s="396" t="s">
        <v>2042</v>
      </c>
      <c r="B123" s="298" t="s">
        <v>1997</v>
      </c>
      <c r="C123" s="293" t="s">
        <v>2037</v>
      </c>
      <c r="D123" s="293" t="s">
        <v>1997</v>
      </c>
      <c r="E123" s="293" t="s">
        <v>1997</v>
      </c>
      <c r="F123" s="293" t="s">
        <v>1997</v>
      </c>
      <c r="G123" s="298" t="s">
        <v>1997</v>
      </c>
      <c r="H123" s="298" t="s">
        <v>1997</v>
      </c>
      <c r="I123" s="298" t="s">
        <v>1997</v>
      </c>
      <c r="J123" s="298" t="s">
        <v>1997</v>
      </c>
    </row>
    <row r="124" spans="1:10">
      <c r="A124" s="396" t="s">
        <v>2043</v>
      </c>
      <c r="B124" s="298" t="s">
        <v>1968</v>
      </c>
      <c r="C124" s="293" t="s">
        <v>2037</v>
      </c>
      <c r="D124" s="293" t="s">
        <v>2004</v>
      </c>
      <c r="E124" s="293" t="s">
        <v>1968</v>
      </c>
      <c r="F124" s="293" t="s">
        <v>1968</v>
      </c>
      <c r="G124" s="298" t="s">
        <v>1968</v>
      </c>
      <c r="H124" s="298" t="s">
        <v>1968</v>
      </c>
      <c r="I124" s="298" t="s">
        <v>1968</v>
      </c>
      <c r="J124" s="298" t="s">
        <v>1990</v>
      </c>
    </row>
    <row r="125" spans="1:10">
      <c r="A125" s="299" t="s">
        <v>2057</v>
      </c>
      <c r="B125" s="293">
        <v>811064.09369339747</v>
      </c>
      <c r="C125" s="293" t="s">
        <v>2037</v>
      </c>
      <c r="D125" s="294" t="s">
        <v>1994</v>
      </c>
      <c r="E125" s="294" t="s">
        <v>1994</v>
      </c>
      <c r="F125" s="294" t="s">
        <v>1994</v>
      </c>
      <c r="G125" s="293">
        <v>45783.983149465937</v>
      </c>
      <c r="H125" s="293">
        <v>1.37229551691322</v>
      </c>
      <c r="I125" s="293">
        <v>0.19110373131999001</v>
      </c>
      <c r="J125" s="293" t="s">
        <v>2012</v>
      </c>
    </row>
    <row r="126" spans="1:10">
      <c r="A126" s="295" t="s">
        <v>2038</v>
      </c>
      <c r="B126" s="293">
        <v>5418.8561307769987</v>
      </c>
      <c r="C126" s="293" t="s">
        <v>2037</v>
      </c>
      <c r="D126" s="293">
        <v>74.659973794071973</v>
      </c>
      <c r="E126" s="293">
        <v>3.14261395689392</v>
      </c>
      <c r="F126" s="293">
        <v>2.7551405439157199</v>
      </c>
      <c r="G126" s="293">
        <v>404.57165671765699</v>
      </c>
      <c r="H126" s="293">
        <v>1.7029372906979999E-2</v>
      </c>
      <c r="I126" s="293">
        <v>1.492971022755E-2</v>
      </c>
      <c r="J126" s="293" t="s">
        <v>1990</v>
      </c>
    </row>
    <row r="127" spans="1:10">
      <c r="A127" s="295" t="s">
        <v>2039</v>
      </c>
      <c r="B127" s="293">
        <v>85573.487772242661</v>
      </c>
      <c r="C127" s="293" t="s">
        <v>2037</v>
      </c>
      <c r="D127" s="293">
        <v>89.645233903118736</v>
      </c>
      <c r="E127" s="293">
        <v>9.5000000000000604</v>
      </c>
      <c r="F127" s="293">
        <v>1.42500000000005</v>
      </c>
      <c r="G127" s="293">
        <v>7671.2553272483647</v>
      </c>
      <c r="H127" s="293">
        <v>0.81294813383631004</v>
      </c>
      <c r="I127" s="293">
        <v>0.12194222007545</v>
      </c>
      <c r="J127" s="293" t="s">
        <v>1990</v>
      </c>
    </row>
    <row r="128" spans="1:10">
      <c r="A128" s="295" t="s">
        <v>2040</v>
      </c>
      <c r="B128" s="293">
        <v>720071.7497903778</v>
      </c>
      <c r="C128" s="293" t="s">
        <v>2037</v>
      </c>
      <c r="D128" s="293">
        <v>52.367220594999388</v>
      </c>
      <c r="E128" s="293">
        <v>0.75314440585650999</v>
      </c>
      <c r="F128" s="293">
        <v>7.5314440585649997E-2</v>
      </c>
      <c r="G128" s="293">
        <v>37708.156165499917</v>
      </c>
      <c r="H128" s="293">
        <v>0.54231801016992998</v>
      </c>
      <c r="I128" s="293">
        <v>5.4231801016990003E-2</v>
      </c>
      <c r="J128" s="293" t="s">
        <v>1990</v>
      </c>
    </row>
    <row r="129" spans="1:10">
      <c r="A129" s="295" t="s">
        <v>2041</v>
      </c>
      <c r="B129" s="293" t="s">
        <v>1997</v>
      </c>
      <c r="C129" s="293" t="s">
        <v>2037</v>
      </c>
      <c r="D129" s="293" t="s">
        <v>1997</v>
      </c>
      <c r="E129" s="293" t="s">
        <v>1997</v>
      </c>
      <c r="F129" s="293" t="s">
        <v>1997</v>
      </c>
      <c r="G129" s="293" t="s">
        <v>1997</v>
      </c>
      <c r="H129" s="293" t="s">
        <v>1997</v>
      </c>
      <c r="I129" s="293" t="s">
        <v>1997</v>
      </c>
      <c r="J129" s="293" t="s">
        <v>1997</v>
      </c>
    </row>
    <row r="130" spans="1:10">
      <c r="A130" s="295" t="s">
        <v>2042</v>
      </c>
      <c r="B130" s="293" t="s">
        <v>1997</v>
      </c>
      <c r="C130" s="293" t="s">
        <v>2037</v>
      </c>
      <c r="D130" s="293" t="s">
        <v>1997</v>
      </c>
      <c r="E130" s="293" t="s">
        <v>1997</v>
      </c>
      <c r="F130" s="293" t="s">
        <v>1997</v>
      </c>
      <c r="G130" s="293" t="s">
        <v>1997</v>
      </c>
      <c r="H130" s="293" t="s">
        <v>1997</v>
      </c>
      <c r="I130" s="293" t="s">
        <v>1997</v>
      </c>
      <c r="J130" s="293" t="s">
        <v>1997</v>
      </c>
    </row>
    <row r="131" spans="1:10">
      <c r="A131" s="295" t="s">
        <v>2043</v>
      </c>
      <c r="B131" s="293" t="s">
        <v>1968</v>
      </c>
      <c r="C131" s="293" t="s">
        <v>2037</v>
      </c>
      <c r="D131" s="293" t="s">
        <v>2004</v>
      </c>
      <c r="E131" s="293" t="s">
        <v>1968</v>
      </c>
      <c r="F131" s="293" t="s">
        <v>1968</v>
      </c>
      <c r="G131" s="293" t="s">
        <v>1968</v>
      </c>
      <c r="H131" s="293" t="s">
        <v>1968</v>
      </c>
      <c r="I131" s="293" t="s">
        <v>1968</v>
      </c>
      <c r="J131" s="293" t="s">
        <v>1990</v>
      </c>
    </row>
    <row r="132" spans="1:10">
      <c r="A132" s="296" t="s">
        <v>2058</v>
      </c>
      <c r="B132" s="293">
        <v>811064.09369339747</v>
      </c>
      <c r="C132" s="293" t="s">
        <v>2037</v>
      </c>
      <c r="D132" s="294" t="s">
        <v>1994</v>
      </c>
      <c r="E132" s="294" t="s">
        <v>1994</v>
      </c>
      <c r="F132" s="294" t="s">
        <v>1994</v>
      </c>
      <c r="G132" s="293">
        <v>45783.983149465937</v>
      </c>
      <c r="H132" s="293">
        <v>1.37229551691322</v>
      </c>
      <c r="I132" s="293">
        <v>0.19110373131999001</v>
      </c>
      <c r="J132" s="293" t="s">
        <v>2012</v>
      </c>
    </row>
    <row r="133" spans="1:10">
      <c r="A133" s="297" t="s">
        <v>2048</v>
      </c>
      <c r="B133" s="298">
        <v>5418.8561307769987</v>
      </c>
      <c r="C133" s="293" t="s">
        <v>2037</v>
      </c>
      <c r="D133" s="293">
        <v>74.659973794071973</v>
      </c>
      <c r="E133" s="293">
        <v>3.14261395689392</v>
      </c>
      <c r="F133" s="293">
        <v>2.7551405439157199</v>
      </c>
      <c r="G133" s="298">
        <v>404.57165671765699</v>
      </c>
      <c r="H133" s="298">
        <v>1.7029372906979999E-2</v>
      </c>
      <c r="I133" s="298">
        <v>1.492971022755E-2</v>
      </c>
      <c r="J133" s="298" t="s">
        <v>1990</v>
      </c>
    </row>
    <row r="134" spans="1:10">
      <c r="A134" s="297" t="s">
        <v>2049</v>
      </c>
      <c r="B134" s="298">
        <v>85573.487772242661</v>
      </c>
      <c r="C134" s="293" t="s">
        <v>2037</v>
      </c>
      <c r="D134" s="293">
        <v>89.645233903118736</v>
      </c>
      <c r="E134" s="293">
        <v>9.5000000000000604</v>
      </c>
      <c r="F134" s="293">
        <v>1.42500000000005</v>
      </c>
      <c r="G134" s="298">
        <v>7671.2553272483647</v>
      </c>
      <c r="H134" s="298">
        <v>0.81294813383631004</v>
      </c>
      <c r="I134" s="298">
        <v>0.12194222007545</v>
      </c>
      <c r="J134" s="298" t="s">
        <v>1990</v>
      </c>
    </row>
    <row r="135" spans="1:10">
      <c r="A135" s="297" t="s">
        <v>2050</v>
      </c>
      <c r="B135" s="298">
        <v>720071.7497903778</v>
      </c>
      <c r="C135" s="293" t="s">
        <v>2037</v>
      </c>
      <c r="D135" s="293">
        <v>52.367220594999388</v>
      </c>
      <c r="E135" s="293">
        <v>0.75314440585650999</v>
      </c>
      <c r="F135" s="293">
        <v>7.5314440585649997E-2</v>
      </c>
      <c r="G135" s="298">
        <v>37708.156165499917</v>
      </c>
      <c r="H135" s="298">
        <v>0.54231801016992998</v>
      </c>
      <c r="I135" s="298">
        <v>5.4231801016990003E-2</v>
      </c>
      <c r="J135" s="298" t="s">
        <v>1990</v>
      </c>
    </row>
    <row r="136" spans="1:10">
      <c r="A136" s="297" t="s">
        <v>2051</v>
      </c>
      <c r="B136" s="298" t="s">
        <v>1997</v>
      </c>
      <c r="C136" s="293" t="s">
        <v>2037</v>
      </c>
      <c r="D136" s="293" t="s">
        <v>1997</v>
      </c>
      <c r="E136" s="293" t="s">
        <v>1997</v>
      </c>
      <c r="F136" s="293" t="s">
        <v>1997</v>
      </c>
      <c r="G136" s="298" t="s">
        <v>1997</v>
      </c>
      <c r="H136" s="298" t="s">
        <v>1997</v>
      </c>
      <c r="I136" s="298" t="s">
        <v>1997</v>
      </c>
      <c r="J136" s="298" t="s">
        <v>1997</v>
      </c>
    </row>
    <row r="137" spans="1:10">
      <c r="A137" s="297" t="s">
        <v>2052</v>
      </c>
      <c r="B137" s="298" t="s">
        <v>1997</v>
      </c>
      <c r="C137" s="293" t="s">
        <v>2037</v>
      </c>
      <c r="D137" s="293" t="s">
        <v>1997</v>
      </c>
      <c r="E137" s="293" t="s">
        <v>1997</v>
      </c>
      <c r="F137" s="293" t="s">
        <v>1997</v>
      </c>
      <c r="G137" s="298" t="s">
        <v>1997</v>
      </c>
      <c r="H137" s="298" t="s">
        <v>1997</v>
      </c>
      <c r="I137" s="298" t="s">
        <v>1997</v>
      </c>
      <c r="J137" s="298" t="s">
        <v>1997</v>
      </c>
    </row>
    <row r="138" spans="1:10">
      <c r="A138" s="297" t="s">
        <v>814</v>
      </c>
      <c r="B138" s="298" t="s">
        <v>1968</v>
      </c>
      <c r="C138" s="293" t="s">
        <v>2037</v>
      </c>
      <c r="D138" s="293" t="s">
        <v>2004</v>
      </c>
      <c r="E138" s="293" t="s">
        <v>1968</v>
      </c>
      <c r="F138" s="293" t="s">
        <v>1968</v>
      </c>
      <c r="G138" s="298" t="s">
        <v>1968</v>
      </c>
      <c r="H138" s="298" t="s">
        <v>1968</v>
      </c>
      <c r="I138" s="298" t="s">
        <v>1968</v>
      </c>
      <c r="J138" s="298" t="s">
        <v>1990</v>
      </c>
    </row>
    <row r="139" spans="1:10">
      <c r="A139" s="296" t="s">
        <v>2059</v>
      </c>
      <c r="B139" s="293" t="s">
        <v>2055</v>
      </c>
      <c r="C139" s="293" t="s">
        <v>2037</v>
      </c>
      <c r="D139" s="294" t="s">
        <v>1994</v>
      </c>
      <c r="E139" s="294" t="s">
        <v>1994</v>
      </c>
      <c r="F139" s="294" t="s">
        <v>1994</v>
      </c>
      <c r="G139" s="293" t="s">
        <v>2055</v>
      </c>
      <c r="H139" s="293" t="s">
        <v>2055</v>
      </c>
      <c r="I139" s="293" t="s">
        <v>2055</v>
      </c>
      <c r="J139" s="293" t="s">
        <v>2012</v>
      </c>
    </row>
    <row r="140" spans="1:10">
      <c r="A140" s="297" t="s">
        <v>2048</v>
      </c>
      <c r="B140" s="298" t="s">
        <v>1968</v>
      </c>
      <c r="C140" s="293" t="s">
        <v>2037</v>
      </c>
      <c r="D140" s="293" t="s">
        <v>2004</v>
      </c>
      <c r="E140" s="293" t="s">
        <v>1968</v>
      </c>
      <c r="F140" s="293" t="s">
        <v>1968</v>
      </c>
      <c r="G140" s="298" t="s">
        <v>1968</v>
      </c>
      <c r="H140" s="298" t="s">
        <v>1968</v>
      </c>
      <c r="I140" s="298" t="s">
        <v>1968</v>
      </c>
      <c r="J140" s="298" t="s">
        <v>1990</v>
      </c>
    </row>
    <row r="141" spans="1:10">
      <c r="A141" s="297" t="s">
        <v>2049</v>
      </c>
      <c r="B141" s="298" t="s">
        <v>1968</v>
      </c>
      <c r="C141" s="293" t="s">
        <v>2037</v>
      </c>
      <c r="D141" s="293" t="s">
        <v>2004</v>
      </c>
      <c r="E141" s="293" t="s">
        <v>1968</v>
      </c>
      <c r="F141" s="293" t="s">
        <v>1968</v>
      </c>
      <c r="G141" s="298" t="s">
        <v>1968</v>
      </c>
      <c r="H141" s="298" t="s">
        <v>1968</v>
      </c>
      <c r="I141" s="298" t="s">
        <v>1968</v>
      </c>
      <c r="J141" s="298" t="s">
        <v>1990</v>
      </c>
    </row>
    <row r="142" spans="1:10">
      <c r="A142" s="297" t="s">
        <v>2050</v>
      </c>
      <c r="B142" s="298" t="s">
        <v>1968</v>
      </c>
      <c r="C142" s="293" t="s">
        <v>2037</v>
      </c>
      <c r="D142" s="293" t="s">
        <v>2004</v>
      </c>
      <c r="E142" s="293" t="s">
        <v>1968</v>
      </c>
      <c r="F142" s="293" t="s">
        <v>1968</v>
      </c>
      <c r="G142" s="298" t="s">
        <v>1968</v>
      </c>
      <c r="H142" s="298" t="s">
        <v>1968</v>
      </c>
      <c r="I142" s="298" t="s">
        <v>1968</v>
      </c>
      <c r="J142" s="298" t="s">
        <v>1990</v>
      </c>
    </row>
    <row r="143" spans="1:10">
      <c r="A143" s="297" t="s">
        <v>2051</v>
      </c>
      <c r="B143" s="298" t="s">
        <v>1997</v>
      </c>
      <c r="C143" s="293" t="s">
        <v>2037</v>
      </c>
      <c r="D143" s="293" t="s">
        <v>1997</v>
      </c>
      <c r="E143" s="293" t="s">
        <v>1997</v>
      </c>
      <c r="F143" s="293" t="s">
        <v>1997</v>
      </c>
      <c r="G143" s="298" t="s">
        <v>1997</v>
      </c>
      <c r="H143" s="298" t="s">
        <v>1997</v>
      </c>
      <c r="I143" s="298" t="s">
        <v>1997</v>
      </c>
      <c r="J143" s="298" t="s">
        <v>1997</v>
      </c>
    </row>
    <row r="144" spans="1:10">
      <c r="A144" s="297" t="s">
        <v>2052</v>
      </c>
      <c r="B144" s="298" t="s">
        <v>1997</v>
      </c>
      <c r="C144" s="293" t="s">
        <v>2037</v>
      </c>
      <c r="D144" s="293" t="s">
        <v>1997</v>
      </c>
      <c r="E144" s="293" t="s">
        <v>1997</v>
      </c>
      <c r="F144" s="293" t="s">
        <v>1997</v>
      </c>
      <c r="G144" s="298" t="s">
        <v>1997</v>
      </c>
      <c r="H144" s="298" t="s">
        <v>1997</v>
      </c>
      <c r="I144" s="298" t="s">
        <v>1997</v>
      </c>
      <c r="J144" s="298" t="s">
        <v>1997</v>
      </c>
    </row>
    <row r="145" spans="1:10">
      <c r="A145" s="297" t="s">
        <v>814</v>
      </c>
      <c r="B145" s="298" t="s">
        <v>1968</v>
      </c>
      <c r="C145" s="293" t="s">
        <v>2037</v>
      </c>
      <c r="D145" s="293" t="s">
        <v>2004</v>
      </c>
      <c r="E145" s="293" t="s">
        <v>1968</v>
      </c>
      <c r="F145" s="293" t="s">
        <v>1968</v>
      </c>
      <c r="G145" s="298" t="s">
        <v>1968</v>
      </c>
      <c r="H145" s="298" t="s">
        <v>1968</v>
      </c>
      <c r="I145" s="298" t="s">
        <v>1968</v>
      </c>
      <c r="J145" s="298" t="s">
        <v>1990</v>
      </c>
    </row>
    <row r="146" spans="1:10">
      <c r="A146" s="296" t="s">
        <v>2060</v>
      </c>
      <c r="B146" s="293" t="s">
        <v>2055</v>
      </c>
      <c r="C146" s="293" t="s">
        <v>2037</v>
      </c>
      <c r="D146" s="294" t="s">
        <v>1994</v>
      </c>
      <c r="E146" s="294" t="s">
        <v>1994</v>
      </c>
      <c r="F146" s="294" t="s">
        <v>1994</v>
      </c>
      <c r="G146" s="293" t="s">
        <v>2055</v>
      </c>
      <c r="H146" s="293" t="s">
        <v>2055</v>
      </c>
      <c r="I146" s="293" t="s">
        <v>2055</v>
      </c>
      <c r="J146" s="293" t="s">
        <v>2012</v>
      </c>
    </row>
    <row r="147" spans="1:10">
      <c r="A147" s="297" t="s">
        <v>2048</v>
      </c>
      <c r="B147" s="298" t="s">
        <v>1968</v>
      </c>
      <c r="C147" s="293" t="s">
        <v>2037</v>
      </c>
      <c r="D147" s="293" t="s">
        <v>2004</v>
      </c>
      <c r="E147" s="293" t="s">
        <v>1968</v>
      </c>
      <c r="F147" s="293" t="s">
        <v>1968</v>
      </c>
      <c r="G147" s="298" t="s">
        <v>1968</v>
      </c>
      <c r="H147" s="298" t="s">
        <v>1968</v>
      </c>
      <c r="I147" s="298" t="s">
        <v>1968</v>
      </c>
      <c r="J147" s="298" t="s">
        <v>1990</v>
      </c>
    </row>
    <row r="148" spans="1:10">
      <c r="A148" s="297" t="s">
        <v>2049</v>
      </c>
      <c r="B148" s="298" t="s">
        <v>1968</v>
      </c>
      <c r="C148" s="293" t="s">
        <v>2037</v>
      </c>
      <c r="D148" s="293" t="s">
        <v>2004</v>
      </c>
      <c r="E148" s="293" t="s">
        <v>1968</v>
      </c>
      <c r="F148" s="293" t="s">
        <v>1968</v>
      </c>
      <c r="G148" s="298" t="s">
        <v>1968</v>
      </c>
      <c r="H148" s="298" t="s">
        <v>1968</v>
      </c>
      <c r="I148" s="298" t="s">
        <v>1968</v>
      </c>
      <c r="J148" s="298" t="s">
        <v>1990</v>
      </c>
    </row>
    <row r="149" spans="1:10">
      <c r="A149" s="297" t="s">
        <v>2050</v>
      </c>
      <c r="B149" s="298" t="s">
        <v>1968</v>
      </c>
      <c r="C149" s="293" t="s">
        <v>2037</v>
      </c>
      <c r="D149" s="293" t="s">
        <v>2004</v>
      </c>
      <c r="E149" s="293" t="s">
        <v>1968</v>
      </c>
      <c r="F149" s="293" t="s">
        <v>1968</v>
      </c>
      <c r="G149" s="298" t="s">
        <v>1968</v>
      </c>
      <c r="H149" s="298" t="s">
        <v>1968</v>
      </c>
      <c r="I149" s="298" t="s">
        <v>1968</v>
      </c>
      <c r="J149" s="298" t="s">
        <v>1990</v>
      </c>
    </row>
    <row r="150" spans="1:10">
      <c r="A150" s="297" t="s">
        <v>2051</v>
      </c>
      <c r="B150" s="298" t="s">
        <v>1997</v>
      </c>
      <c r="C150" s="293" t="s">
        <v>2037</v>
      </c>
      <c r="D150" s="293" t="s">
        <v>1997</v>
      </c>
      <c r="E150" s="293" t="s">
        <v>1997</v>
      </c>
      <c r="F150" s="293" t="s">
        <v>1997</v>
      </c>
      <c r="G150" s="298" t="s">
        <v>1997</v>
      </c>
      <c r="H150" s="298" t="s">
        <v>1997</v>
      </c>
      <c r="I150" s="298" t="s">
        <v>1997</v>
      </c>
      <c r="J150" s="298" t="s">
        <v>1997</v>
      </c>
    </row>
    <row r="151" spans="1:10">
      <c r="A151" s="297" t="s">
        <v>2052</v>
      </c>
      <c r="B151" s="298" t="s">
        <v>1997</v>
      </c>
      <c r="C151" s="293" t="s">
        <v>2037</v>
      </c>
      <c r="D151" s="293" t="s">
        <v>1997</v>
      </c>
      <c r="E151" s="293" t="s">
        <v>1997</v>
      </c>
      <c r="F151" s="293" t="s">
        <v>1997</v>
      </c>
      <c r="G151" s="298" t="s">
        <v>1997</v>
      </c>
      <c r="H151" s="298" t="s">
        <v>1997</v>
      </c>
      <c r="I151" s="298" t="s">
        <v>1997</v>
      </c>
      <c r="J151" s="298" t="s">
        <v>1997</v>
      </c>
    </row>
    <row r="152" spans="1:10">
      <c r="A152" s="297" t="s">
        <v>814</v>
      </c>
      <c r="B152" s="298" t="s">
        <v>1968</v>
      </c>
      <c r="C152" s="293" t="s">
        <v>2037</v>
      </c>
      <c r="D152" s="293" t="s">
        <v>2004</v>
      </c>
      <c r="E152" s="293" t="s">
        <v>1968</v>
      </c>
      <c r="F152" s="293" t="s">
        <v>1968</v>
      </c>
      <c r="G152" s="298" t="s">
        <v>1968</v>
      </c>
      <c r="H152" s="298" t="s">
        <v>1968</v>
      </c>
      <c r="I152" s="298" t="s">
        <v>1968</v>
      </c>
      <c r="J152" s="298" t="s">
        <v>1990</v>
      </c>
    </row>
    <row r="153" spans="1:10">
      <c r="A153" s="300" t="s">
        <v>2061</v>
      </c>
      <c r="B153" s="293">
        <v>12857095.578220105</v>
      </c>
      <c r="C153" s="293" t="s">
        <v>2037</v>
      </c>
      <c r="D153" s="294" t="s">
        <v>1994</v>
      </c>
      <c r="E153" s="294" t="s">
        <v>1994</v>
      </c>
      <c r="F153" s="294" t="s">
        <v>1994</v>
      </c>
      <c r="G153" s="293">
        <v>711227.52746031829</v>
      </c>
      <c r="H153" s="293">
        <v>66.667583289309391</v>
      </c>
      <c r="I153" s="293">
        <v>9.3662220369597406</v>
      </c>
      <c r="J153" s="293" t="s">
        <v>2012</v>
      </c>
    </row>
    <row r="154" spans="1:10">
      <c r="A154" s="301" t="s">
        <v>2038</v>
      </c>
      <c r="B154" s="293">
        <v>3289687.0402968642</v>
      </c>
      <c r="C154" s="293" t="s">
        <v>2037</v>
      </c>
      <c r="D154" s="293">
        <v>74.659973794071988</v>
      </c>
      <c r="E154" s="293">
        <v>2.5953153081467302</v>
      </c>
      <c r="F154" s="293">
        <v>0.48384345490726</v>
      </c>
      <c r="G154" s="293">
        <v>245607.94821926212</v>
      </c>
      <c r="H154" s="293">
        <v>8.5377751346943498</v>
      </c>
      <c r="I154" s="293">
        <v>1.5916935431408601</v>
      </c>
      <c r="J154" s="293" t="s">
        <v>1990</v>
      </c>
    </row>
    <row r="155" spans="1:10">
      <c r="A155" s="301" t="s">
        <v>2039</v>
      </c>
      <c r="B155" s="293">
        <v>1227490.5647916261</v>
      </c>
      <c r="C155" s="293" t="s">
        <v>2037</v>
      </c>
      <c r="D155" s="293">
        <v>89.645233903118751</v>
      </c>
      <c r="E155" s="293">
        <v>9.5</v>
      </c>
      <c r="F155" s="293">
        <v>1.4249999999999901</v>
      </c>
      <c r="G155" s="293">
        <v>110038.67879461666</v>
      </c>
      <c r="H155" s="293">
        <v>11.66116036552045</v>
      </c>
      <c r="I155" s="293">
        <v>1.7491740548280601</v>
      </c>
      <c r="J155" s="293" t="s">
        <v>1990</v>
      </c>
    </row>
    <row r="156" spans="1:10">
      <c r="A156" s="301" t="s">
        <v>2040</v>
      </c>
      <c r="B156" s="293">
        <v>6790142.6962574841</v>
      </c>
      <c r="C156" s="293" t="s">
        <v>2037</v>
      </c>
      <c r="D156" s="293">
        <v>52.367220594999381</v>
      </c>
      <c r="E156" s="293">
        <v>0.75314440585650999</v>
      </c>
      <c r="F156" s="293">
        <v>7.5314440585649997E-2</v>
      </c>
      <c r="G156" s="293">
        <v>355580.90044643951</v>
      </c>
      <c r="H156" s="293">
        <v>5.1139579866537304</v>
      </c>
      <c r="I156" s="293">
        <v>0.51139579866536999</v>
      </c>
      <c r="J156" s="293" t="s">
        <v>1990</v>
      </c>
    </row>
    <row r="157" spans="1:10">
      <c r="A157" s="301" t="s">
        <v>2062</v>
      </c>
      <c r="B157" s="293" t="s">
        <v>1997</v>
      </c>
      <c r="C157" s="293" t="s">
        <v>2037</v>
      </c>
      <c r="D157" s="293" t="s">
        <v>1997</v>
      </c>
      <c r="E157" s="293" t="s">
        <v>1997</v>
      </c>
      <c r="F157" s="293" t="s">
        <v>1997</v>
      </c>
      <c r="G157" s="293" t="s">
        <v>1997</v>
      </c>
      <c r="H157" s="293" t="s">
        <v>1997</v>
      </c>
      <c r="I157" s="293" t="s">
        <v>1997</v>
      </c>
      <c r="J157" s="293" t="s">
        <v>1997</v>
      </c>
    </row>
    <row r="158" spans="1:10">
      <c r="A158" s="301" t="s">
        <v>2063</v>
      </c>
      <c r="B158" s="293" t="s">
        <v>1997</v>
      </c>
      <c r="C158" s="293" t="s">
        <v>2037</v>
      </c>
      <c r="D158" s="293" t="s">
        <v>1997</v>
      </c>
      <c r="E158" s="293" t="s">
        <v>1997</v>
      </c>
      <c r="F158" s="293" t="s">
        <v>1997</v>
      </c>
      <c r="G158" s="293" t="s">
        <v>1997</v>
      </c>
      <c r="H158" s="293" t="s">
        <v>1997</v>
      </c>
      <c r="I158" s="293" t="s">
        <v>1997</v>
      </c>
      <c r="J158" s="293" t="s">
        <v>1997</v>
      </c>
    </row>
    <row r="159" spans="1:10">
      <c r="A159" s="301" t="s">
        <v>2064</v>
      </c>
      <c r="B159" s="293">
        <v>1549775.2768741304</v>
      </c>
      <c r="C159" s="293" t="s">
        <v>2037</v>
      </c>
      <c r="D159" s="293">
        <v>88.686898265961545</v>
      </c>
      <c r="E159" s="293">
        <v>26.684313796676729</v>
      </c>
      <c r="F159" s="293">
        <v>3.55790850622357</v>
      </c>
      <c r="G159" s="293">
        <v>137444.76231523839</v>
      </c>
      <c r="H159" s="293">
        <v>41.354689802440859</v>
      </c>
      <c r="I159" s="293">
        <v>5.5139586403254501</v>
      </c>
      <c r="J159" s="293" t="s">
        <v>1990</v>
      </c>
    </row>
    <row r="160" spans="1:10">
      <c r="A160" s="302" t="s">
        <v>1970</v>
      </c>
      <c r="B160" s="293">
        <v>281318.6741082315</v>
      </c>
      <c r="C160" s="293" t="s">
        <v>2037</v>
      </c>
      <c r="D160" s="294" t="s">
        <v>1994</v>
      </c>
      <c r="E160" s="294" t="s">
        <v>1994</v>
      </c>
      <c r="F160" s="294" t="s">
        <v>1994</v>
      </c>
      <c r="G160" s="293">
        <v>14978.572362155866</v>
      </c>
      <c r="H160" s="293">
        <v>0.23835740177008</v>
      </c>
      <c r="I160" s="293">
        <v>5.0815371746130003E-2</v>
      </c>
      <c r="J160" s="293" t="s">
        <v>2012</v>
      </c>
    </row>
    <row r="161" spans="1:10">
      <c r="A161" s="301" t="s">
        <v>2038</v>
      </c>
      <c r="B161" s="298">
        <v>11051.541643286968</v>
      </c>
      <c r="C161" s="293" t="s">
        <v>2037</v>
      </c>
      <c r="D161" s="293">
        <v>74.659973794071973</v>
      </c>
      <c r="E161" s="293">
        <v>3.1426139568950102</v>
      </c>
      <c r="F161" s="293">
        <v>2.7551405439145502</v>
      </c>
      <c r="G161" s="298">
        <v>825.10780947190017</v>
      </c>
      <c r="H161" s="298">
        <v>3.4730729013399998E-2</v>
      </c>
      <c r="I161" s="298">
        <v>3.044855045418E-2</v>
      </c>
      <c r="J161" s="298" t="s">
        <v>1990</v>
      </c>
    </row>
    <row r="162" spans="1:10">
      <c r="A162" s="301" t="s">
        <v>2039</v>
      </c>
      <c r="B162" s="298">
        <v>8.7452974385318907</v>
      </c>
      <c r="C162" s="293" t="s">
        <v>2037</v>
      </c>
      <c r="D162" s="293">
        <v>89.645233903119134</v>
      </c>
      <c r="E162" s="293">
        <v>9.5000000004513296</v>
      </c>
      <c r="F162" s="293">
        <v>1.4250000000105301</v>
      </c>
      <c r="G162" s="298">
        <v>0.78397423442953995</v>
      </c>
      <c r="H162" s="298">
        <v>8.3080325669999998E-5</v>
      </c>
      <c r="I162" s="298">
        <v>1.246204885E-5</v>
      </c>
      <c r="J162" s="298" t="s">
        <v>1990</v>
      </c>
    </row>
    <row r="163" spans="1:10">
      <c r="A163" s="301" t="s">
        <v>2040</v>
      </c>
      <c r="B163" s="298">
        <v>270258.38716750598</v>
      </c>
      <c r="C163" s="293" t="s">
        <v>2037</v>
      </c>
      <c r="D163" s="293">
        <v>52.367220594999388</v>
      </c>
      <c r="E163" s="293">
        <v>0.75314440585650999</v>
      </c>
      <c r="F163" s="293">
        <v>7.5314440585649997E-2</v>
      </c>
      <c r="G163" s="298">
        <v>14152.680578449537</v>
      </c>
      <c r="H163" s="298">
        <v>0.20354359243101</v>
      </c>
      <c r="I163" s="298">
        <v>2.0354359243100001E-2</v>
      </c>
      <c r="J163" s="298" t="s">
        <v>1990</v>
      </c>
    </row>
    <row r="164" spans="1:10">
      <c r="A164" s="301" t="s">
        <v>2062</v>
      </c>
      <c r="B164" s="298" t="s">
        <v>1997</v>
      </c>
      <c r="C164" s="293" t="s">
        <v>2037</v>
      </c>
      <c r="D164" s="293" t="s">
        <v>1997</v>
      </c>
      <c r="E164" s="293" t="s">
        <v>1997</v>
      </c>
      <c r="F164" s="293" t="s">
        <v>1997</v>
      </c>
      <c r="G164" s="298" t="s">
        <v>1997</v>
      </c>
      <c r="H164" s="298" t="s">
        <v>1997</v>
      </c>
      <c r="I164" s="298" t="s">
        <v>1997</v>
      </c>
      <c r="J164" s="298" t="s">
        <v>1997</v>
      </c>
    </row>
    <row r="165" spans="1:10">
      <c r="A165" s="301" t="s">
        <v>2063</v>
      </c>
      <c r="B165" s="298" t="s">
        <v>1997</v>
      </c>
      <c r="C165" s="293" t="s">
        <v>2037</v>
      </c>
      <c r="D165" s="293" t="s">
        <v>1997</v>
      </c>
      <c r="E165" s="293" t="s">
        <v>1997</v>
      </c>
      <c r="F165" s="293" t="s">
        <v>1997</v>
      </c>
      <c r="G165" s="298" t="s">
        <v>1997</v>
      </c>
      <c r="H165" s="298" t="s">
        <v>1997</v>
      </c>
      <c r="I165" s="298" t="s">
        <v>1997</v>
      </c>
      <c r="J165" s="298" t="s">
        <v>1997</v>
      </c>
    </row>
    <row r="166" spans="1:10">
      <c r="A166" s="301" t="s">
        <v>2064</v>
      </c>
      <c r="B166" s="298" t="s">
        <v>1968</v>
      </c>
      <c r="C166" s="293" t="s">
        <v>2037</v>
      </c>
      <c r="D166" s="293" t="s">
        <v>2004</v>
      </c>
      <c r="E166" s="293" t="s">
        <v>1968</v>
      </c>
      <c r="F166" s="293" t="s">
        <v>1968</v>
      </c>
      <c r="G166" s="298" t="s">
        <v>1968</v>
      </c>
      <c r="H166" s="298" t="s">
        <v>1968</v>
      </c>
      <c r="I166" s="298" t="s">
        <v>1968</v>
      </c>
      <c r="J166" s="298" t="s">
        <v>1990</v>
      </c>
    </row>
    <row r="167" spans="1:10">
      <c r="A167" s="302" t="s">
        <v>1971</v>
      </c>
      <c r="B167" s="293">
        <v>80551.220863386668</v>
      </c>
      <c r="C167" s="293" t="s">
        <v>2037</v>
      </c>
      <c r="D167" s="294" t="s">
        <v>1994</v>
      </c>
      <c r="E167" s="294" t="s">
        <v>1994</v>
      </c>
      <c r="F167" s="294" t="s">
        <v>1994</v>
      </c>
      <c r="G167" s="293">
        <v>5057.2748720254449</v>
      </c>
      <c r="H167" s="293">
        <v>0.25516926930848</v>
      </c>
      <c r="I167" s="293">
        <v>3.8004328346280002E-2</v>
      </c>
      <c r="J167" s="293" t="s">
        <v>2012</v>
      </c>
    </row>
    <row r="168" spans="1:10">
      <c r="A168" s="301" t="s">
        <v>2038</v>
      </c>
      <c r="B168" s="298">
        <v>832.8845414672511</v>
      </c>
      <c r="C168" s="293" t="s">
        <v>2037</v>
      </c>
      <c r="D168" s="293">
        <v>74.659973794071973</v>
      </c>
      <c r="E168" s="293">
        <v>3.1426139568985101</v>
      </c>
      <c r="F168" s="293">
        <v>2.75514054391923</v>
      </c>
      <c r="G168" s="298">
        <v>62.18313803943262</v>
      </c>
      <c r="H168" s="298">
        <v>2.6174345845000001E-3</v>
      </c>
      <c r="I168" s="298">
        <v>2.2947139686E-3</v>
      </c>
      <c r="J168" s="298" t="s">
        <v>1990</v>
      </c>
    </row>
    <row r="169" spans="1:10">
      <c r="A169" s="301" t="s">
        <v>2039</v>
      </c>
      <c r="B169" s="298">
        <v>22009.328221657259</v>
      </c>
      <c r="C169" s="293" t="s">
        <v>2037</v>
      </c>
      <c r="D169" s="293">
        <v>89.645233903118736</v>
      </c>
      <c r="E169" s="293">
        <v>9.4999999999998206</v>
      </c>
      <c r="F169" s="293">
        <v>1.4249999999999301</v>
      </c>
      <c r="G169" s="298">
        <v>1973.0313764809773</v>
      </c>
      <c r="H169" s="298">
        <v>0.20908861810574</v>
      </c>
      <c r="I169" s="298">
        <v>3.1363292715859997E-2</v>
      </c>
      <c r="J169" s="298" t="s">
        <v>1990</v>
      </c>
    </row>
    <row r="170" spans="1:10">
      <c r="A170" s="301" t="s">
        <v>2040</v>
      </c>
      <c r="B170" s="298">
        <v>57709.008100262159</v>
      </c>
      <c r="C170" s="293" t="s">
        <v>2037</v>
      </c>
      <c r="D170" s="293">
        <v>52.367220594999388</v>
      </c>
      <c r="E170" s="293">
        <v>0.7531444058565</v>
      </c>
      <c r="F170" s="293">
        <v>7.5314440585579998E-2</v>
      </c>
      <c r="G170" s="298">
        <v>3022.060357505035</v>
      </c>
      <c r="H170" s="298">
        <v>4.346321661824E-2</v>
      </c>
      <c r="I170" s="298">
        <v>4.3463216618200001E-3</v>
      </c>
      <c r="J170" s="298" t="s">
        <v>1990</v>
      </c>
    </row>
    <row r="171" spans="1:10">
      <c r="A171" s="301" t="s">
        <v>2062</v>
      </c>
      <c r="B171" s="298" t="s">
        <v>1997</v>
      </c>
      <c r="C171" s="293" t="s">
        <v>2037</v>
      </c>
      <c r="D171" s="293" t="s">
        <v>1997</v>
      </c>
      <c r="E171" s="293" t="s">
        <v>1997</v>
      </c>
      <c r="F171" s="293" t="s">
        <v>1997</v>
      </c>
      <c r="G171" s="298" t="s">
        <v>1997</v>
      </c>
      <c r="H171" s="298" t="s">
        <v>1997</v>
      </c>
      <c r="I171" s="298" t="s">
        <v>1997</v>
      </c>
      <c r="J171" s="298" t="s">
        <v>1997</v>
      </c>
    </row>
    <row r="172" spans="1:10">
      <c r="A172" s="301" t="s">
        <v>2063</v>
      </c>
      <c r="B172" s="298" t="s">
        <v>1997</v>
      </c>
      <c r="C172" s="293" t="s">
        <v>2037</v>
      </c>
      <c r="D172" s="293" t="s">
        <v>1997</v>
      </c>
      <c r="E172" s="293" t="s">
        <v>1997</v>
      </c>
      <c r="F172" s="293" t="s">
        <v>1997</v>
      </c>
      <c r="G172" s="298" t="s">
        <v>1997</v>
      </c>
      <c r="H172" s="298" t="s">
        <v>1997</v>
      </c>
      <c r="I172" s="298" t="s">
        <v>1997</v>
      </c>
      <c r="J172" s="298" t="s">
        <v>1997</v>
      </c>
    </row>
    <row r="173" spans="1:10">
      <c r="A173" s="301" t="s">
        <v>2064</v>
      </c>
      <c r="B173" s="298" t="s">
        <v>1968</v>
      </c>
      <c r="C173" s="293" t="s">
        <v>2037</v>
      </c>
      <c r="D173" s="293" t="s">
        <v>2004</v>
      </c>
      <c r="E173" s="293" t="s">
        <v>1968</v>
      </c>
      <c r="F173" s="293" t="s">
        <v>1968</v>
      </c>
      <c r="G173" s="298" t="s">
        <v>1968</v>
      </c>
      <c r="H173" s="298" t="s">
        <v>1968</v>
      </c>
      <c r="I173" s="298" t="s">
        <v>1968</v>
      </c>
      <c r="J173" s="298" t="s">
        <v>1990</v>
      </c>
    </row>
    <row r="174" spans="1:10">
      <c r="A174" s="302" t="s">
        <v>1972</v>
      </c>
      <c r="B174" s="293">
        <v>1201393.2916326267</v>
      </c>
      <c r="C174" s="293" t="s">
        <v>2037</v>
      </c>
      <c r="D174" s="294" t="s">
        <v>1994</v>
      </c>
      <c r="E174" s="294" t="s">
        <v>1994</v>
      </c>
      <c r="F174" s="294" t="s">
        <v>1994</v>
      </c>
      <c r="G174" s="293">
        <v>67269.957813983725</v>
      </c>
      <c r="H174" s="293">
        <v>1.85662734289529</v>
      </c>
      <c r="I174" s="293">
        <v>0.29458061428601001</v>
      </c>
      <c r="J174" s="293" t="s">
        <v>2012</v>
      </c>
    </row>
    <row r="175" spans="1:10">
      <c r="A175" s="301" t="s">
        <v>2038</v>
      </c>
      <c r="B175" s="298">
        <v>24762.86184900811</v>
      </c>
      <c r="C175" s="293" t="s">
        <v>2037</v>
      </c>
      <c r="D175" s="293">
        <v>74.659973794071973</v>
      </c>
      <c r="E175" s="293">
        <v>3.14261395689477</v>
      </c>
      <c r="F175" s="293">
        <v>2.7551405439150698</v>
      </c>
      <c r="G175" s="298">
        <v>1848.7946167131702</v>
      </c>
      <c r="H175" s="298">
        <v>7.7820115259349995E-2</v>
      </c>
      <c r="I175" s="298">
        <v>6.8225164663569995E-2</v>
      </c>
      <c r="J175" s="298" t="s">
        <v>1990</v>
      </c>
    </row>
    <row r="176" spans="1:10">
      <c r="A176" s="301" t="s">
        <v>2039</v>
      </c>
      <c r="B176" s="298">
        <v>102052.05654493057</v>
      </c>
      <c r="C176" s="293" t="s">
        <v>2037</v>
      </c>
      <c r="D176" s="293">
        <v>89.645233903118736</v>
      </c>
      <c r="E176" s="293">
        <v>9.5</v>
      </c>
      <c r="F176" s="293">
        <v>1.42500000000004</v>
      </c>
      <c r="G176" s="298">
        <v>9148.4804792646009</v>
      </c>
      <c r="H176" s="298">
        <v>0.96949453717683998</v>
      </c>
      <c r="I176" s="298">
        <v>0.14542418057653</v>
      </c>
      <c r="J176" s="298" t="s">
        <v>1990</v>
      </c>
    </row>
    <row r="177" spans="1:10">
      <c r="A177" s="301" t="s">
        <v>2040</v>
      </c>
      <c r="B177" s="298">
        <v>1074578.3732386879</v>
      </c>
      <c r="C177" s="293" t="s">
        <v>2037</v>
      </c>
      <c r="D177" s="293">
        <v>52.367220594999388</v>
      </c>
      <c r="E177" s="293">
        <v>0.7531444058565</v>
      </c>
      <c r="F177" s="293">
        <v>7.5314440585649997E-2</v>
      </c>
      <c r="G177" s="298">
        <v>56272.682718005955</v>
      </c>
      <c r="H177" s="298">
        <v>0.80931269045910004</v>
      </c>
      <c r="I177" s="298">
        <v>8.0931269045909998E-2</v>
      </c>
      <c r="J177" s="298" t="s">
        <v>1990</v>
      </c>
    </row>
    <row r="178" spans="1:10">
      <c r="A178" s="301" t="s">
        <v>2062</v>
      </c>
      <c r="B178" s="298" t="s">
        <v>1997</v>
      </c>
      <c r="C178" s="293" t="s">
        <v>2037</v>
      </c>
      <c r="D178" s="293" t="s">
        <v>1997</v>
      </c>
      <c r="E178" s="293" t="s">
        <v>1997</v>
      </c>
      <c r="F178" s="293" t="s">
        <v>1997</v>
      </c>
      <c r="G178" s="298" t="s">
        <v>1997</v>
      </c>
      <c r="H178" s="298" t="s">
        <v>1997</v>
      </c>
      <c r="I178" s="298" t="s">
        <v>1997</v>
      </c>
      <c r="J178" s="298" t="s">
        <v>1997</v>
      </c>
    </row>
    <row r="179" spans="1:10">
      <c r="A179" s="301" t="s">
        <v>2063</v>
      </c>
      <c r="B179" s="298" t="s">
        <v>1997</v>
      </c>
      <c r="C179" s="293" t="s">
        <v>2037</v>
      </c>
      <c r="D179" s="293" t="s">
        <v>1997</v>
      </c>
      <c r="E179" s="293" t="s">
        <v>1997</v>
      </c>
      <c r="F179" s="293" t="s">
        <v>1997</v>
      </c>
      <c r="G179" s="298" t="s">
        <v>1997</v>
      </c>
      <c r="H179" s="298" t="s">
        <v>1997</v>
      </c>
      <c r="I179" s="298" t="s">
        <v>1997</v>
      </c>
      <c r="J179" s="298" t="s">
        <v>1997</v>
      </c>
    </row>
    <row r="180" spans="1:10">
      <c r="A180" s="301" t="s">
        <v>2064</v>
      </c>
      <c r="B180" s="298" t="s">
        <v>1968</v>
      </c>
      <c r="C180" s="293" t="s">
        <v>2037</v>
      </c>
      <c r="D180" s="293" t="s">
        <v>2004</v>
      </c>
      <c r="E180" s="293" t="s">
        <v>1968</v>
      </c>
      <c r="F180" s="293" t="s">
        <v>1968</v>
      </c>
      <c r="G180" s="298" t="s">
        <v>1968</v>
      </c>
      <c r="H180" s="298" t="s">
        <v>1968</v>
      </c>
      <c r="I180" s="298" t="s">
        <v>1968</v>
      </c>
      <c r="J180" s="298" t="s">
        <v>1990</v>
      </c>
    </row>
    <row r="181" spans="1:10">
      <c r="A181" s="302" t="s">
        <v>1973</v>
      </c>
      <c r="B181" s="293">
        <v>644986.316561252</v>
      </c>
      <c r="C181" s="293" t="s">
        <v>2037</v>
      </c>
      <c r="D181" s="294" t="s">
        <v>1994</v>
      </c>
      <c r="E181" s="294" t="s">
        <v>1994</v>
      </c>
      <c r="F181" s="294" t="s">
        <v>1994</v>
      </c>
      <c r="G181" s="293">
        <v>45070.579654334128</v>
      </c>
      <c r="H181" s="293">
        <v>3.0283235843053902</v>
      </c>
      <c r="I181" s="293">
        <v>0.52839203850651995</v>
      </c>
      <c r="J181" s="293" t="s">
        <v>2012</v>
      </c>
    </row>
    <row r="182" spans="1:10">
      <c r="A182" s="301" t="s">
        <v>2038</v>
      </c>
      <c r="B182" s="298">
        <v>37854.22878650669</v>
      </c>
      <c r="C182" s="293" t="s">
        <v>2037</v>
      </c>
      <c r="D182" s="293">
        <v>74.659973794071973</v>
      </c>
      <c r="E182" s="293">
        <v>3.1426139568949401</v>
      </c>
      <c r="F182" s="293">
        <v>2.7551405439150298</v>
      </c>
      <c r="G182" s="298">
        <v>2826.1957291953945</v>
      </c>
      <c r="H182" s="298">
        <v>0.11896122771197</v>
      </c>
      <c r="I182" s="298">
        <v>0.10429372048834</v>
      </c>
      <c r="J182" s="298" t="s">
        <v>1990</v>
      </c>
    </row>
    <row r="183" spans="1:10">
      <c r="A183" s="301" t="s">
        <v>2039</v>
      </c>
      <c r="B183" s="298">
        <v>280341.22601860663</v>
      </c>
      <c r="C183" s="293" t="s">
        <v>2037</v>
      </c>
      <c r="D183" s="293">
        <v>89.645233903118736</v>
      </c>
      <c r="E183" s="293">
        <v>9.4999999999999893</v>
      </c>
      <c r="F183" s="293">
        <v>1.4249999999999801</v>
      </c>
      <c r="G183" s="298">
        <v>25131.254779125069</v>
      </c>
      <c r="H183" s="298">
        <v>2.6632416471767599</v>
      </c>
      <c r="I183" s="298">
        <v>0.39948624707650998</v>
      </c>
      <c r="J183" s="298" t="s">
        <v>1990</v>
      </c>
    </row>
    <row r="184" spans="1:10">
      <c r="A184" s="301" t="s">
        <v>2040</v>
      </c>
      <c r="B184" s="298">
        <v>326790.86175613868</v>
      </c>
      <c r="C184" s="293" t="s">
        <v>2037</v>
      </c>
      <c r="D184" s="293">
        <v>52.367220594999388</v>
      </c>
      <c r="E184" s="293">
        <v>0.7531444058565</v>
      </c>
      <c r="F184" s="293">
        <v>7.5314440585660003E-2</v>
      </c>
      <c r="G184" s="298">
        <v>17113.129146013664</v>
      </c>
      <c r="H184" s="298">
        <v>0.24612070941666001</v>
      </c>
      <c r="I184" s="298">
        <v>2.4612070941669999E-2</v>
      </c>
      <c r="J184" s="298" t="s">
        <v>1990</v>
      </c>
    </row>
    <row r="185" spans="1:10">
      <c r="A185" s="301" t="s">
        <v>2062</v>
      </c>
      <c r="B185" s="298" t="s">
        <v>1997</v>
      </c>
      <c r="C185" s="293" t="s">
        <v>2037</v>
      </c>
      <c r="D185" s="293" t="s">
        <v>1997</v>
      </c>
      <c r="E185" s="293" t="s">
        <v>1997</v>
      </c>
      <c r="F185" s="293" t="s">
        <v>1997</v>
      </c>
      <c r="G185" s="298" t="s">
        <v>1997</v>
      </c>
      <c r="H185" s="298" t="s">
        <v>1997</v>
      </c>
      <c r="I185" s="298" t="s">
        <v>1997</v>
      </c>
      <c r="J185" s="298" t="s">
        <v>1997</v>
      </c>
    </row>
    <row r="186" spans="1:10">
      <c r="A186" s="301" t="s">
        <v>2063</v>
      </c>
      <c r="B186" s="298" t="s">
        <v>1997</v>
      </c>
      <c r="C186" s="293" t="s">
        <v>2037</v>
      </c>
      <c r="D186" s="293" t="s">
        <v>1997</v>
      </c>
      <c r="E186" s="293" t="s">
        <v>1997</v>
      </c>
      <c r="F186" s="293" t="s">
        <v>1997</v>
      </c>
      <c r="G186" s="298" t="s">
        <v>1997</v>
      </c>
      <c r="H186" s="298" t="s">
        <v>1997</v>
      </c>
      <c r="I186" s="298" t="s">
        <v>1997</v>
      </c>
      <c r="J186" s="298" t="s">
        <v>1997</v>
      </c>
    </row>
    <row r="187" spans="1:10">
      <c r="A187" s="301" t="s">
        <v>2064</v>
      </c>
      <c r="B187" s="298" t="s">
        <v>1968</v>
      </c>
      <c r="C187" s="293" t="s">
        <v>2037</v>
      </c>
      <c r="D187" s="293" t="s">
        <v>2004</v>
      </c>
      <c r="E187" s="293" t="s">
        <v>1968</v>
      </c>
      <c r="F187" s="293" t="s">
        <v>1968</v>
      </c>
      <c r="G187" s="298" t="s">
        <v>1968</v>
      </c>
      <c r="H187" s="298" t="s">
        <v>1968</v>
      </c>
      <c r="I187" s="298" t="s">
        <v>1968</v>
      </c>
      <c r="J187" s="298" t="s">
        <v>1990</v>
      </c>
    </row>
    <row r="188" spans="1:10">
      <c r="A188" s="302" t="s">
        <v>1974</v>
      </c>
      <c r="B188" s="293">
        <v>644167.08432937111</v>
      </c>
      <c r="C188" s="293" t="s">
        <v>2037</v>
      </c>
      <c r="D188" s="294" t="s">
        <v>1994</v>
      </c>
      <c r="E188" s="294" t="s">
        <v>1994</v>
      </c>
      <c r="F188" s="294" t="s">
        <v>1994</v>
      </c>
      <c r="G188" s="293">
        <v>46357.764227420019</v>
      </c>
      <c r="H188" s="293">
        <v>3.41919088614388</v>
      </c>
      <c r="I188" s="293">
        <v>0.52415757023381004</v>
      </c>
      <c r="J188" s="293" t="s">
        <v>2012</v>
      </c>
    </row>
    <row r="189" spans="1:10">
      <c r="A189" s="301" t="s">
        <v>2038</v>
      </c>
      <c r="B189" s="298">
        <v>9910.6834716533631</v>
      </c>
      <c r="C189" s="293" t="s">
        <v>2037</v>
      </c>
      <c r="D189" s="293">
        <v>74.659973794071973</v>
      </c>
      <c r="E189" s="293">
        <v>3.1426139568943499</v>
      </c>
      <c r="F189" s="293">
        <v>2.7551405439149499</v>
      </c>
      <c r="G189" s="298">
        <v>739.93136827498245</v>
      </c>
      <c r="H189" s="298">
        <v>3.1145452200380001E-2</v>
      </c>
      <c r="I189" s="298">
        <v>2.7305325850659999E-2</v>
      </c>
      <c r="J189" s="298" t="s">
        <v>1990</v>
      </c>
    </row>
    <row r="190" spans="1:10">
      <c r="A190" s="301" t="s">
        <v>2039</v>
      </c>
      <c r="B190" s="298">
        <v>332732.0020816935</v>
      </c>
      <c r="C190" s="293" t="s">
        <v>2037</v>
      </c>
      <c r="D190" s="293">
        <v>89.645233903118736</v>
      </c>
      <c r="E190" s="293">
        <v>9.5000000000000107</v>
      </c>
      <c r="F190" s="293">
        <v>1.4249999999999901</v>
      </c>
      <c r="G190" s="298">
        <v>29827.838153666406</v>
      </c>
      <c r="H190" s="298">
        <v>3.1609540197760899</v>
      </c>
      <c r="I190" s="298">
        <v>0.47414310296640999</v>
      </c>
      <c r="J190" s="298" t="s">
        <v>1990</v>
      </c>
    </row>
    <row r="191" spans="1:10">
      <c r="A191" s="301" t="s">
        <v>2040</v>
      </c>
      <c r="B191" s="298">
        <v>301524.39877602429</v>
      </c>
      <c r="C191" s="293" t="s">
        <v>2037</v>
      </c>
      <c r="D191" s="293">
        <v>52.367220594999388</v>
      </c>
      <c r="E191" s="293">
        <v>0.75314440585650999</v>
      </c>
      <c r="F191" s="293">
        <v>7.5314440585649997E-2</v>
      </c>
      <c r="G191" s="298">
        <v>15789.994705478628</v>
      </c>
      <c r="H191" s="298">
        <v>0.22709141416740999</v>
      </c>
      <c r="I191" s="298">
        <v>2.2709141416739999E-2</v>
      </c>
      <c r="J191" s="298" t="s">
        <v>1990</v>
      </c>
    </row>
    <row r="192" spans="1:10">
      <c r="A192" s="301" t="s">
        <v>2062</v>
      </c>
      <c r="B192" s="298" t="s">
        <v>1997</v>
      </c>
      <c r="C192" s="293" t="s">
        <v>2037</v>
      </c>
      <c r="D192" s="293" t="s">
        <v>1997</v>
      </c>
      <c r="E192" s="293" t="s">
        <v>1997</v>
      </c>
      <c r="F192" s="293" t="s">
        <v>1997</v>
      </c>
      <c r="G192" s="298" t="s">
        <v>1997</v>
      </c>
      <c r="H192" s="298" t="s">
        <v>1997</v>
      </c>
      <c r="I192" s="298" t="s">
        <v>1997</v>
      </c>
      <c r="J192" s="298" t="s">
        <v>1997</v>
      </c>
    </row>
    <row r="193" spans="1:10">
      <c r="A193" s="301" t="s">
        <v>2063</v>
      </c>
      <c r="B193" s="298" t="s">
        <v>1997</v>
      </c>
      <c r="C193" s="293" t="s">
        <v>2037</v>
      </c>
      <c r="D193" s="293" t="s">
        <v>1997</v>
      </c>
      <c r="E193" s="293" t="s">
        <v>1997</v>
      </c>
      <c r="F193" s="293" t="s">
        <v>1997</v>
      </c>
      <c r="G193" s="298" t="s">
        <v>1997</v>
      </c>
      <c r="H193" s="298" t="s">
        <v>1997</v>
      </c>
      <c r="I193" s="298" t="s">
        <v>1997</v>
      </c>
      <c r="J193" s="298" t="s">
        <v>1997</v>
      </c>
    </row>
    <row r="194" spans="1:10">
      <c r="A194" s="301" t="s">
        <v>2064</v>
      </c>
      <c r="B194" s="298" t="s">
        <v>1968</v>
      </c>
      <c r="C194" s="293" t="s">
        <v>2037</v>
      </c>
      <c r="D194" s="293" t="s">
        <v>2004</v>
      </c>
      <c r="E194" s="293" t="s">
        <v>1968</v>
      </c>
      <c r="F194" s="293" t="s">
        <v>1968</v>
      </c>
      <c r="G194" s="298" t="s">
        <v>1968</v>
      </c>
      <c r="H194" s="298" t="s">
        <v>1968</v>
      </c>
      <c r="I194" s="298" t="s">
        <v>1968</v>
      </c>
      <c r="J194" s="298" t="s">
        <v>1990</v>
      </c>
    </row>
    <row r="195" spans="1:10">
      <c r="A195" s="302" t="s">
        <v>1975</v>
      </c>
      <c r="B195" s="293">
        <v>526636.63815383136</v>
      </c>
      <c r="C195" s="293" t="s">
        <v>2037</v>
      </c>
      <c r="D195" s="294" t="s">
        <v>1994</v>
      </c>
      <c r="E195" s="294" t="s">
        <v>1994</v>
      </c>
      <c r="F195" s="294" t="s">
        <v>1994</v>
      </c>
      <c r="G195" s="293">
        <v>36302.033778109631</v>
      </c>
      <c r="H195" s="293">
        <v>2.4295382607283198</v>
      </c>
      <c r="I195" s="293">
        <v>0.36471649490099001</v>
      </c>
      <c r="J195" s="293" t="s">
        <v>2012</v>
      </c>
    </row>
    <row r="196" spans="1:10">
      <c r="A196" s="301" t="s">
        <v>2038</v>
      </c>
      <c r="B196" s="298">
        <v>4917.664842663351</v>
      </c>
      <c r="C196" s="293" t="s">
        <v>2037</v>
      </c>
      <c r="D196" s="293">
        <v>74.659973794071973</v>
      </c>
      <c r="E196" s="293">
        <v>3.14261395689384</v>
      </c>
      <c r="F196" s="293">
        <v>2.7551405439155698</v>
      </c>
      <c r="G196" s="298">
        <v>367.1527282812749</v>
      </c>
      <c r="H196" s="298">
        <v>1.545432216988E-2</v>
      </c>
      <c r="I196" s="298">
        <v>1.354885778941E-2</v>
      </c>
      <c r="J196" s="298" t="s">
        <v>1990</v>
      </c>
    </row>
    <row r="197" spans="1:10">
      <c r="A197" s="301" t="s">
        <v>2039</v>
      </c>
      <c r="B197" s="298">
        <v>231072.091064726</v>
      </c>
      <c r="C197" s="293" t="s">
        <v>2037</v>
      </c>
      <c r="D197" s="293">
        <v>89.645233903118736</v>
      </c>
      <c r="E197" s="293">
        <v>9.5000000000000107</v>
      </c>
      <c r="F197" s="293">
        <v>1.4249999999999801</v>
      </c>
      <c r="G197" s="298">
        <v>20714.511651980116</v>
      </c>
      <c r="H197" s="298">
        <v>2.1951848651149</v>
      </c>
      <c r="I197" s="298">
        <v>0.32927772976723002</v>
      </c>
      <c r="J197" s="298" t="s">
        <v>1990</v>
      </c>
    </row>
    <row r="198" spans="1:10">
      <c r="A198" s="301" t="s">
        <v>2040</v>
      </c>
      <c r="B198" s="298">
        <v>290646.88224644202</v>
      </c>
      <c r="C198" s="293" t="s">
        <v>2037</v>
      </c>
      <c r="D198" s="293">
        <v>52.367220594999388</v>
      </c>
      <c r="E198" s="293">
        <v>0.7531444058565</v>
      </c>
      <c r="F198" s="293">
        <v>7.5314440585640005E-2</v>
      </c>
      <c r="G198" s="298">
        <v>15220.369397848241</v>
      </c>
      <c r="H198" s="298">
        <v>0.21889907344354001</v>
      </c>
      <c r="I198" s="298">
        <v>2.188990734435E-2</v>
      </c>
      <c r="J198" s="298" t="s">
        <v>1990</v>
      </c>
    </row>
    <row r="199" spans="1:10">
      <c r="A199" s="301" t="s">
        <v>2062</v>
      </c>
      <c r="B199" s="298" t="s">
        <v>1997</v>
      </c>
      <c r="C199" s="293" t="s">
        <v>2037</v>
      </c>
      <c r="D199" s="293" t="s">
        <v>1997</v>
      </c>
      <c r="E199" s="293" t="s">
        <v>1997</v>
      </c>
      <c r="F199" s="293" t="s">
        <v>1997</v>
      </c>
      <c r="G199" s="298" t="s">
        <v>1997</v>
      </c>
      <c r="H199" s="298" t="s">
        <v>1997</v>
      </c>
      <c r="I199" s="298" t="s">
        <v>1997</v>
      </c>
      <c r="J199" s="298" t="s">
        <v>1997</v>
      </c>
    </row>
    <row r="200" spans="1:10">
      <c r="A200" s="303" t="s">
        <v>2063</v>
      </c>
      <c r="B200" s="298" t="s">
        <v>1997</v>
      </c>
      <c r="C200" s="293" t="s">
        <v>2037</v>
      </c>
      <c r="D200" s="293" t="s">
        <v>1997</v>
      </c>
      <c r="E200" s="293" t="s">
        <v>1997</v>
      </c>
      <c r="F200" s="293" t="s">
        <v>1997</v>
      </c>
      <c r="G200" s="298" t="s">
        <v>1997</v>
      </c>
      <c r="H200" s="298" t="s">
        <v>1997</v>
      </c>
      <c r="I200" s="298" t="s">
        <v>1997</v>
      </c>
      <c r="J200" s="298" t="s">
        <v>1997</v>
      </c>
    </row>
    <row r="201" spans="1:10">
      <c r="A201" s="301" t="s">
        <v>2064</v>
      </c>
      <c r="B201" s="298" t="s">
        <v>1968</v>
      </c>
      <c r="C201" s="293" t="s">
        <v>2037</v>
      </c>
      <c r="D201" s="293" t="s">
        <v>2004</v>
      </c>
      <c r="E201" s="293" t="s">
        <v>1968</v>
      </c>
      <c r="F201" s="293" t="s">
        <v>1968</v>
      </c>
      <c r="G201" s="298" t="s">
        <v>1968</v>
      </c>
      <c r="H201" s="298" t="s">
        <v>1968</v>
      </c>
      <c r="I201" s="298" t="s">
        <v>1968</v>
      </c>
      <c r="J201" s="298" t="s">
        <v>1990</v>
      </c>
    </row>
    <row r="202" spans="1:10">
      <c r="A202" s="302" t="s">
        <v>2065</v>
      </c>
      <c r="B202" s="293">
        <v>9478042.3525714055</v>
      </c>
      <c r="C202" s="293" t="s">
        <v>2037</v>
      </c>
      <c r="D202" s="294" t="s">
        <v>1994</v>
      </c>
      <c r="E202" s="294" t="s">
        <v>1994</v>
      </c>
      <c r="F202" s="294" t="s">
        <v>1994</v>
      </c>
      <c r="G202" s="293">
        <v>496191.34475228947</v>
      </c>
      <c r="H202" s="293">
        <v>55.440376544157949</v>
      </c>
      <c r="I202" s="293">
        <v>7.5655556189400004</v>
      </c>
      <c r="J202" s="293" t="s">
        <v>2012</v>
      </c>
    </row>
    <row r="203" spans="1:10">
      <c r="A203" s="296" t="s">
        <v>2066</v>
      </c>
      <c r="B203" s="293">
        <v>9478042.3525714055</v>
      </c>
      <c r="C203" s="293" t="s">
        <v>2037</v>
      </c>
      <c r="D203" s="294" t="s">
        <v>1994</v>
      </c>
      <c r="E203" s="294" t="s">
        <v>1994</v>
      </c>
      <c r="F203" s="294" t="s">
        <v>1994</v>
      </c>
      <c r="G203" s="293">
        <v>496191.34475228947</v>
      </c>
      <c r="H203" s="293">
        <v>55.440376544157949</v>
      </c>
      <c r="I203" s="293">
        <v>7.5655556189400004</v>
      </c>
      <c r="J203" s="293" t="s">
        <v>2012</v>
      </c>
    </row>
    <row r="204" spans="1:10">
      <c r="A204" s="297" t="s">
        <v>2067</v>
      </c>
      <c r="B204" s="293">
        <v>9478042.3525714055</v>
      </c>
      <c r="C204" s="293" t="s">
        <v>2037</v>
      </c>
      <c r="D204" s="294" t="s">
        <v>1994</v>
      </c>
      <c r="E204" s="294" t="s">
        <v>1994</v>
      </c>
      <c r="F204" s="294" t="s">
        <v>1994</v>
      </c>
      <c r="G204" s="293">
        <v>496191.34475228947</v>
      </c>
      <c r="H204" s="293">
        <v>55.440376544157949</v>
      </c>
      <c r="I204" s="293">
        <v>7.5655556189400004</v>
      </c>
      <c r="J204" s="293" t="s">
        <v>2012</v>
      </c>
    </row>
    <row r="205" spans="1:10">
      <c r="A205" s="304" t="s">
        <v>2048</v>
      </c>
      <c r="B205" s="298">
        <v>3200357.1751622786</v>
      </c>
      <c r="C205" s="293" t="s">
        <v>2037</v>
      </c>
      <c r="D205" s="293">
        <v>74.659973794071988</v>
      </c>
      <c r="E205" s="293">
        <v>2.5800388524872</v>
      </c>
      <c r="F205" s="293">
        <v>0.42044594908624999</v>
      </c>
      <c r="G205" s="298">
        <v>238938.58282928597</v>
      </c>
      <c r="H205" s="298">
        <v>8.2570458537548692</v>
      </c>
      <c r="I205" s="298">
        <v>1.3455772099261001</v>
      </c>
      <c r="J205" s="298" t="s">
        <v>1990</v>
      </c>
    </row>
    <row r="206" spans="1:10">
      <c r="A206" s="304" t="s">
        <v>2049</v>
      </c>
      <c r="B206" s="298">
        <v>259275.11556257354</v>
      </c>
      <c r="C206" s="293" t="s">
        <v>2037</v>
      </c>
      <c r="D206" s="293">
        <v>89.645233903118793</v>
      </c>
      <c r="E206" s="293">
        <v>9.5000000000000107</v>
      </c>
      <c r="F206" s="293">
        <v>1.42500000000001</v>
      </c>
      <c r="G206" s="298">
        <v>23242.778379865063</v>
      </c>
      <c r="H206" s="298">
        <v>2.4631135978444498</v>
      </c>
      <c r="I206" s="298">
        <v>0.36946703967666999</v>
      </c>
      <c r="J206" s="298" t="s">
        <v>1990</v>
      </c>
    </row>
    <row r="207" spans="1:10">
      <c r="A207" s="304" t="s">
        <v>2050</v>
      </c>
      <c r="B207" s="298">
        <v>4468634.7849724228</v>
      </c>
      <c r="C207" s="293" t="s">
        <v>2037</v>
      </c>
      <c r="D207" s="293">
        <v>52.367220594999367</v>
      </c>
      <c r="E207" s="293">
        <v>0.75314440585650999</v>
      </c>
      <c r="F207" s="293">
        <v>7.5314440585649997E-2</v>
      </c>
      <c r="G207" s="298">
        <v>234009.98354313846</v>
      </c>
      <c r="H207" s="298">
        <v>3.36552729011777</v>
      </c>
      <c r="I207" s="298">
        <v>0.33655272901178002</v>
      </c>
      <c r="J207" s="298" t="s">
        <v>1990</v>
      </c>
    </row>
    <row r="208" spans="1:10">
      <c r="A208" s="304" t="s">
        <v>2051</v>
      </c>
      <c r="B208" s="298" t="s">
        <v>1997</v>
      </c>
      <c r="C208" s="293" t="s">
        <v>2037</v>
      </c>
      <c r="D208" s="293" t="s">
        <v>1997</v>
      </c>
      <c r="E208" s="293" t="s">
        <v>1997</v>
      </c>
      <c r="F208" s="293" t="s">
        <v>1997</v>
      </c>
      <c r="G208" s="298" t="s">
        <v>1997</v>
      </c>
      <c r="H208" s="298" t="s">
        <v>1997</v>
      </c>
      <c r="I208" s="298" t="s">
        <v>1997</v>
      </c>
      <c r="J208" s="298" t="s">
        <v>1997</v>
      </c>
    </row>
    <row r="209" spans="1:10">
      <c r="A209" s="304" t="s">
        <v>2052</v>
      </c>
      <c r="B209" s="298" t="s">
        <v>1997</v>
      </c>
      <c r="C209" s="293" t="s">
        <v>2037</v>
      </c>
      <c r="D209" s="293" t="s">
        <v>1997</v>
      </c>
      <c r="E209" s="293" t="s">
        <v>1997</v>
      </c>
      <c r="F209" s="293" t="s">
        <v>1997</v>
      </c>
      <c r="G209" s="298" t="s">
        <v>1997</v>
      </c>
      <c r="H209" s="298" t="s">
        <v>1997</v>
      </c>
      <c r="I209" s="298" t="s">
        <v>1997</v>
      </c>
      <c r="J209" s="298" t="s">
        <v>1997</v>
      </c>
    </row>
    <row r="210" spans="1:10">
      <c r="A210" s="304" t="s">
        <v>814</v>
      </c>
      <c r="B210" s="298">
        <v>1549775.2768741304</v>
      </c>
      <c r="C210" s="293" t="s">
        <v>2037</v>
      </c>
      <c r="D210" s="293">
        <v>88.686898265961545</v>
      </c>
      <c r="E210" s="293">
        <v>26.684313796676729</v>
      </c>
      <c r="F210" s="293">
        <v>3.55790850622357</v>
      </c>
      <c r="G210" s="298">
        <v>137444.76231523839</v>
      </c>
      <c r="H210" s="298">
        <v>41.354689802440859</v>
      </c>
      <c r="I210" s="298">
        <v>5.5139586403254501</v>
      </c>
      <c r="J210" s="298" t="s">
        <v>1990</v>
      </c>
    </row>
    <row r="211" spans="1:10">
      <c r="A211" s="305" t="s">
        <v>2068</v>
      </c>
      <c r="B211" s="293">
        <v>27381911.119104017</v>
      </c>
      <c r="C211" s="293" t="s">
        <v>2037</v>
      </c>
      <c r="D211" s="294" t="s">
        <v>1994</v>
      </c>
      <c r="E211" s="294" t="s">
        <v>1994</v>
      </c>
      <c r="F211" s="294" t="s">
        <v>1994</v>
      </c>
      <c r="G211" s="293">
        <v>1830505.6056332772</v>
      </c>
      <c r="H211" s="293">
        <v>160.28001983992968</v>
      </c>
      <c r="I211" s="293">
        <v>137.97722792661688</v>
      </c>
    </row>
    <row r="212" spans="1:10">
      <c r="A212" s="295" t="s">
        <v>2038</v>
      </c>
      <c r="B212" s="293">
        <v>26378279.690856297</v>
      </c>
      <c r="C212" s="293" t="s">
        <v>2037</v>
      </c>
      <c r="D212" s="293">
        <v>68.140519616442361</v>
      </c>
      <c r="E212" s="293">
        <v>5.7327599121391097</v>
      </c>
      <c r="F212" s="293">
        <v>5.2271031113979696</v>
      </c>
      <c r="G212" s="293">
        <v>1797429.6847227968</v>
      </c>
      <c r="H212" s="293">
        <v>151.2203443629343</v>
      </c>
      <c r="I212" s="293">
        <v>137.88198784540089</v>
      </c>
    </row>
    <row r="213" spans="1:10">
      <c r="A213" s="295" t="s">
        <v>2039</v>
      </c>
      <c r="B213" s="293" t="s">
        <v>1997</v>
      </c>
      <c r="C213" s="293" t="s">
        <v>2037</v>
      </c>
      <c r="D213" s="293" t="s">
        <v>1997</v>
      </c>
      <c r="E213" s="293" t="s">
        <v>1997</v>
      </c>
      <c r="F213" s="293" t="s">
        <v>1997</v>
      </c>
      <c r="G213" s="293" t="s">
        <v>1997</v>
      </c>
      <c r="H213" s="293" t="s">
        <v>1997</v>
      </c>
      <c r="I213" s="293" t="s">
        <v>1997</v>
      </c>
    </row>
    <row r="214" spans="1:10">
      <c r="A214" s="295" t="s">
        <v>2040</v>
      </c>
      <c r="B214" s="293">
        <v>658252.51161717589</v>
      </c>
      <c r="C214" s="293" t="s">
        <v>2037</v>
      </c>
      <c r="D214" s="293">
        <v>50.248073994006511</v>
      </c>
      <c r="E214" s="293">
        <v>13.756093189850089</v>
      </c>
      <c r="F214" s="293">
        <v>0.13734370307478</v>
      </c>
      <c r="G214" s="293">
        <v>33075.920910480483</v>
      </c>
      <c r="H214" s="293">
        <v>9.0549828922587494</v>
      </c>
      <c r="I214" s="293">
        <v>9.0406837503779994E-2</v>
      </c>
    </row>
    <row r="215" spans="1:10">
      <c r="A215" s="295" t="s">
        <v>2041</v>
      </c>
      <c r="B215" s="293" t="s">
        <v>2055</v>
      </c>
      <c r="C215" s="293" t="s">
        <v>2037</v>
      </c>
      <c r="D215" s="293" t="s">
        <v>2055</v>
      </c>
      <c r="E215" s="293" t="s">
        <v>2045</v>
      </c>
      <c r="F215" s="293" t="s">
        <v>2045</v>
      </c>
      <c r="G215" s="293" t="s">
        <v>2055</v>
      </c>
      <c r="H215" s="293" t="s">
        <v>2045</v>
      </c>
      <c r="I215" s="293" t="s">
        <v>2045</v>
      </c>
    </row>
    <row r="216" spans="1:10">
      <c r="A216" s="295" t="s">
        <v>2043</v>
      </c>
      <c r="B216" s="293">
        <v>345378.91663054173</v>
      </c>
      <c r="C216" s="293" t="s">
        <v>2037</v>
      </c>
      <c r="D216" s="293">
        <v>65.065035461819363</v>
      </c>
      <c r="E216" s="293">
        <v>1.358677241335E-2</v>
      </c>
      <c r="F216" s="293">
        <v>1.399403229176E-2</v>
      </c>
      <c r="G216" s="293">
        <v>22472.091458330953</v>
      </c>
      <c r="H216" s="293">
        <v>4.6925847366299997E-3</v>
      </c>
      <c r="I216" s="293">
        <v>4.8332437122200001E-3</v>
      </c>
    </row>
    <row r="217" spans="1:10">
      <c r="A217" s="306" t="s">
        <v>2069</v>
      </c>
      <c r="B217" s="293">
        <v>2513561.9207105725</v>
      </c>
      <c r="C217" s="293" t="s">
        <v>2037</v>
      </c>
      <c r="D217" s="294" t="s">
        <v>1994</v>
      </c>
      <c r="E217" s="294" t="s">
        <v>1994</v>
      </c>
      <c r="F217" s="294" t="s">
        <v>1994</v>
      </c>
      <c r="G217" s="293">
        <v>170713.69036083069</v>
      </c>
      <c r="H217" s="293">
        <v>2.0771880881664</v>
      </c>
      <c r="I217" s="293">
        <v>5.2617344805668296</v>
      </c>
    </row>
    <row r="218" spans="1:10">
      <c r="A218" s="295" t="s">
        <v>2070</v>
      </c>
      <c r="B218" s="298">
        <v>37296.193325856322</v>
      </c>
      <c r="C218" s="293" t="s">
        <v>2037</v>
      </c>
      <c r="D218" s="293">
        <v>65.528560814054615</v>
      </c>
      <c r="E218" s="293">
        <v>55.694372613795643</v>
      </c>
      <c r="F218" s="293">
        <v>0.84385413051206004</v>
      </c>
      <c r="G218" s="298">
        <v>2443.9658724861142</v>
      </c>
      <c r="H218" s="298">
        <v>2.0771880881664</v>
      </c>
      <c r="I218" s="298">
        <v>3.1472546790399999E-2</v>
      </c>
    </row>
    <row r="219" spans="1:10">
      <c r="A219" s="295" t="s">
        <v>2071</v>
      </c>
      <c r="B219" s="298">
        <v>2476265.7273847163</v>
      </c>
      <c r="C219" s="293" t="s">
        <v>2037</v>
      </c>
      <c r="D219" s="293">
        <v>67.953015957645619</v>
      </c>
      <c r="E219" s="293" t="s">
        <v>1997</v>
      </c>
      <c r="F219" s="293">
        <v>2.1121569773129001</v>
      </c>
      <c r="G219" s="298">
        <v>168269.72448834457</v>
      </c>
      <c r="H219" s="298" t="s">
        <v>1997</v>
      </c>
      <c r="I219" s="298">
        <v>5.23026193377643</v>
      </c>
    </row>
    <row r="220" spans="1:10">
      <c r="A220" s="295" t="s">
        <v>814</v>
      </c>
      <c r="B220" s="298" t="s">
        <v>1997</v>
      </c>
      <c r="C220" s="293" t="s">
        <v>2037</v>
      </c>
      <c r="D220" s="293" t="s">
        <v>1997</v>
      </c>
      <c r="E220" s="293" t="s">
        <v>1997</v>
      </c>
      <c r="F220" s="293" t="s">
        <v>1997</v>
      </c>
      <c r="G220" s="298" t="s">
        <v>1997</v>
      </c>
      <c r="H220" s="298" t="s">
        <v>1997</v>
      </c>
      <c r="I220" s="298" t="s">
        <v>1997</v>
      </c>
    </row>
    <row r="221" spans="1:10">
      <c r="A221" s="307" t="s">
        <v>2072</v>
      </c>
      <c r="B221" s="293">
        <v>23026953.414224558</v>
      </c>
      <c r="C221" s="293" t="s">
        <v>2037</v>
      </c>
      <c r="D221" s="294" t="s">
        <v>1994</v>
      </c>
      <c r="E221" s="294" t="s">
        <v>1994</v>
      </c>
      <c r="F221" s="294" t="s">
        <v>1994</v>
      </c>
      <c r="G221" s="293">
        <v>1543321.2347240872</v>
      </c>
      <c r="H221" s="293">
        <v>95.722338182973743</v>
      </c>
      <c r="I221" s="293">
        <v>108.02744179292077</v>
      </c>
    </row>
    <row r="222" spans="1:10">
      <c r="A222" s="295" t="s">
        <v>2073</v>
      </c>
      <c r="B222" s="293">
        <v>16921811.276726622</v>
      </c>
      <c r="C222" s="293" t="s">
        <v>2037</v>
      </c>
      <c r="D222" s="293">
        <v>67.143364802995379</v>
      </c>
      <c r="E222" s="293">
        <v>5.1050721535713901</v>
      </c>
      <c r="F222" s="293">
        <v>6.3193548667016204</v>
      </c>
      <c r="G222" s="293">
        <v>1136187.3476806968</v>
      </c>
      <c r="H222" s="293">
        <v>86.387067536807479</v>
      </c>
      <c r="I222" s="293">
        <v>106.93493044498868</v>
      </c>
    </row>
    <row r="223" spans="1:10">
      <c r="A223" s="295" t="s">
        <v>2074</v>
      </c>
      <c r="B223" s="293">
        <v>5716335.5992072541</v>
      </c>
      <c r="C223" s="293" t="s">
        <v>2037</v>
      </c>
      <c r="D223" s="293">
        <v>70.79246071620166</v>
      </c>
      <c r="E223" s="293">
        <v>0.18688644136495999</v>
      </c>
      <c r="F223" s="293">
        <v>0.18566201675339999</v>
      </c>
      <c r="G223" s="293">
        <v>404673.46334750456</v>
      </c>
      <c r="H223" s="293">
        <v>1.0683056177837</v>
      </c>
      <c r="I223" s="293">
        <v>1.0613063957880999</v>
      </c>
    </row>
    <row r="224" spans="1:10">
      <c r="A224" s="295" t="s">
        <v>2075</v>
      </c>
      <c r="B224" s="293">
        <v>29789.5019987257</v>
      </c>
      <c r="C224" s="293" t="s">
        <v>2037</v>
      </c>
      <c r="D224" s="293">
        <v>59.589262354098238</v>
      </c>
      <c r="E224" s="293">
        <v>0.32721071521896999</v>
      </c>
      <c r="F224" s="293">
        <v>0.67984698987101</v>
      </c>
      <c r="G224" s="293">
        <v>1775.1344499999996</v>
      </c>
      <c r="H224" s="293">
        <v>9.7474442550200009E-3</v>
      </c>
      <c r="I224" s="293">
        <v>2.025230326359E-2</v>
      </c>
    </row>
    <row r="225" spans="1:9">
      <c r="A225" s="295" t="s">
        <v>2076</v>
      </c>
      <c r="B225" s="293" t="s">
        <v>2055</v>
      </c>
      <c r="C225" s="293" t="s">
        <v>2037</v>
      </c>
      <c r="D225" s="294" t="s">
        <v>1994</v>
      </c>
      <c r="E225" s="294" t="s">
        <v>1994</v>
      </c>
      <c r="F225" s="294" t="s">
        <v>1994</v>
      </c>
      <c r="G225" s="293" t="s">
        <v>2055</v>
      </c>
      <c r="H225" s="293">
        <v>1.05278679567487</v>
      </c>
      <c r="I225" s="293">
        <v>1.4965547714000001E-4</v>
      </c>
    </row>
    <row r="226" spans="1:9">
      <c r="A226" s="295" t="s">
        <v>2040</v>
      </c>
      <c r="B226" s="293">
        <v>13638.11966141349</v>
      </c>
      <c r="C226" s="293" t="s">
        <v>2037</v>
      </c>
      <c r="D226" s="293">
        <v>50.248073994006518</v>
      </c>
      <c r="E226" s="293">
        <v>527.9128195425908</v>
      </c>
      <c r="F226" s="293">
        <v>0.43772527586264998</v>
      </c>
      <c r="G226" s="293">
        <v>685.28924588582026</v>
      </c>
      <c r="H226" s="293">
        <v>7.1997382037160396</v>
      </c>
      <c r="I226" s="293">
        <v>5.9697496910400003E-3</v>
      </c>
    </row>
    <row r="227" spans="1:9">
      <c r="A227" s="295" t="s">
        <v>2043</v>
      </c>
      <c r="B227" s="293">
        <v>345378.91663054173</v>
      </c>
      <c r="C227" s="293" t="s">
        <v>2037</v>
      </c>
      <c r="D227" s="293">
        <v>65.065035461819363</v>
      </c>
      <c r="E227" s="293">
        <v>1.358677241335E-2</v>
      </c>
      <c r="F227" s="293">
        <v>1.399403229176E-2</v>
      </c>
      <c r="G227" s="293">
        <v>22472.091458330953</v>
      </c>
      <c r="H227" s="293">
        <v>4.6925847366299997E-3</v>
      </c>
      <c r="I227" s="293">
        <v>4.8332437122200001E-3</v>
      </c>
    </row>
    <row r="228" spans="1:9">
      <c r="A228" s="295" t="s">
        <v>2077</v>
      </c>
      <c r="B228" s="293" t="s">
        <v>2055</v>
      </c>
      <c r="C228" s="293" t="s">
        <v>2037</v>
      </c>
      <c r="D228" s="294" t="s">
        <v>1994</v>
      </c>
      <c r="E228" s="294" t="s">
        <v>1994</v>
      </c>
      <c r="F228" s="294" t="s">
        <v>1994</v>
      </c>
      <c r="G228" s="293" t="s">
        <v>2055</v>
      </c>
      <c r="H228" s="293" t="s">
        <v>2045</v>
      </c>
      <c r="I228" s="293" t="s">
        <v>2045</v>
      </c>
    </row>
    <row r="229" spans="1:9">
      <c r="A229" s="308" t="s">
        <v>2078</v>
      </c>
      <c r="B229" s="293">
        <v>9895321.6493915115</v>
      </c>
      <c r="C229" s="293" t="s">
        <v>2037</v>
      </c>
      <c r="D229" s="294" t="s">
        <v>1994</v>
      </c>
      <c r="E229" s="294" t="s">
        <v>1994</v>
      </c>
      <c r="F229" s="294" t="s">
        <v>1994</v>
      </c>
      <c r="G229" s="293">
        <v>641430.12035975454</v>
      </c>
      <c r="H229" s="293">
        <v>50.343513986278801</v>
      </c>
      <c r="I229" s="293">
        <v>58.026007452344672</v>
      </c>
    </row>
    <row r="230" spans="1:9">
      <c r="A230" s="295" t="s">
        <v>2073</v>
      </c>
      <c r="B230" s="298">
        <v>9488919.2231781483</v>
      </c>
      <c r="C230" s="293" t="s">
        <v>2037</v>
      </c>
      <c r="D230" s="293">
        <v>67.143364802995379</v>
      </c>
      <c r="E230" s="293">
        <v>5.3042882930240696</v>
      </c>
      <c r="F230" s="293">
        <v>6.1142265296351903</v>
      </c>
      <c r="G230" s="298">
        <v>637117.96498800593</v>
      </c>
      <c r="H230" s="298">
        <v>50.331963148954898</v>
      </c>
      <c r="I230" s="298">
        <v>58.017401651921162</v>
      </c>
    </row>
    <row r="231" spans="1:9">
      <c r="A231" s="295" t="s">
        <v>2074</v>
      </c>
      <c r="B231" s="298">
        <v>60577.355202458224</v>
      </c>
      <c r="C231" s="293" t="s">
        <v>2037</v>
      </c>
      <c r="D231" s="293">
        <v>70.792460716201674</v>
      </c>
      <c r="E231" s="293">
        <v>5.0531921540309999E-2</v>
      </c>
      <c r="F231" s="293">
        <v>0.11107027591734001</v>
      </c>
      <c r="G231" s="298">
        <v>4288.4200384614187</v>
      </c>
      <c r="H231" s="298">
        <v>3.06109016021E-3</v>
      </c>
      <c r="I231" s="298">
        <v>6.7283435566800002E-3</v>
      </c>
    </row>
    <row r="232" spans="1:9">
      <c r="A232" s="295" t="s">
        <v>2075</v>
      </c>
      <c r="B232" s="298">
        <v>140.98152388821543</v>
      </c>
      <c r="C232" s="293" t="s">
        <v>2037</v>
      </c>
      <c r="D232" s="293">
        <v>59.58926235409826</v>
      </c>
      <c r="E232" s="293">
        <v>0.33296282083898998</v>
      </c>
      <c r="F232" s="293">
        <v>0.40322366046400998</v>
      </c>
      <c r="G232" s="298">
        <v>8.4009850140554398</v>
      </c>
      <c r="H232" s="298">
        <v>4.6941605880000003E-5</v>
      </c>
      <c r="I232" s="298">
        <v>5.684708612E-5</v>
      </c>
    </row>
    <row r="233" spans="1:9">
      <c r="A233" s="295" t="s">
        <v>2076</v>
      </c>
      <c r="B233" s="293" t="s">
        <v>1968</v>
      </c>
      <c r="C233" s="293" t="s">
        <v>2037</v>
      </c>
      <c r="D233" s="294" t="s">
        <v>1994</v>
      </c>
      <c r="E233" s="294" t="s">
        <v>1994</v>
      </c>
      <c r="F233" s="294" t="s">
        <v>1994</v>
      </c>
      <c r="G233" s="293" t="s">
        <v>1968</v>
      </c>
      <c r="H233" s="293" t="s">
        <v>1997</v>
      </c>
      <c r="I233" s="293" t="s">
        <v>1997</v>
      </c>
    </row>
    <row r="234" spans="1:9">
      <c r="A234" s="304" t="s">
        <v>2079</v>
      </c>
      <c r="B234" s="298" t="s">
        <v>1968</v>
      </c>
      <c r="C234" s="293" t="s">
        <v>2037</v>
      </c>
      <c r="D234" s="293" t="s">
        <v>1968</v>
      </c>
      <c r="E234" s="293" t="s">
        <v>1997</v>
      </c>
      <c r="F234" s="293" t="s">
        <v>1997</v>
      </c>
      <c r="G234" s="298" t="s">
        <v>1968</v>
      </c>
      <c r="H234" s="298" t="s">
        <v>1997</v>
      </c>
      <c r="I234" s="298" t="s">
        <v>1997</v>
      </c>
    </row>
    <row r="235" spans="1:9">
      <c r="A235" s="295" t="s">
        <v>2040</v>
      </c>
      <c r="B235" s="298">
        <v>305.17285647552848</v>
      </c>
      <c r="C235" s="293" t="s">
        <v>2037</v>
      </c>
      <c r="D235" s="293">
        <v>50.248073994006504</v>
      </c>
      <c r="E235" s="293">
        <v>25.74784814192703</v>
      </c>
      <c r="F235" s="293">
        <v>3.1181083671388201</v>
      </c>
      <c r="G235" s="298">
        <v>15.334348273144681</v>
      </c>
      <c r="H235" s="298">
        <v>7.8575443655700006E-3</v>
      </c>
      <c r="I235" s="298">
        <v>9.5156203720000001E-4</v>
      </c>
    </row>
    <row r="236" spans="1:9">
      <c r="A236" s="295" t="s">
        <v>2043</v>
      </c>
      <c r="B236" s="298">
        <v>345378.91663054173</v>
      </c>
      <c r="C236" s="293" t="s">
        <v>2037</v>
      </c>
      <c r="D236" s="293">
        <v>65.065035461819363</v>
      </c>
      <c r="E236" s="293">
        <v>1.6945481152999999E-3</v>
      </c>
      <c r="F236" s="293">
        <v>2.5162153845099998E-3</v>
      </c>
      <c r="G236" s="298">
        <v>22472.091458330953</v>
      </c>
      <c r="H236" s="298">
        <v>5.8526119223999997E-4</v>
      </c>
      <c r="I236" s="298">
        <v>8.6904774350999995E-4</v>
      </c>
    </row>
    <row r="237" spans="1:9">
      <c r="A237" s="295" t="s">
        <v>2077</v>
      </c>
      <c r="B237" s="293" t="s">
        <v>1968</v>
      </c>
      <c r="C237" s="293" t="s">
        <v>2037</v>
      </c>
      <c r="D237" s="294" t="s">
        <v>1994</v>
      </c>
      <c r="E237" s="294" t="s">
        <v>1994</v>
      </c>
      <c r="F237" s="294" t="s">
        <v>1994</v>
      </c>
      <c r="G237" s="293" t="s">
        <v>1968</v>
      </c>
      <c r="H237" s="293" t="s">
        <v>1968</v>
      </c>
      <c r="I237" s="293" t="s">
        <v>1968</v>
      </c>
    </row>
    <row r="238" spans="1:9">
      <c r="A238" s="304" t="s">
        <v>970</v>
      </c>
      <c r="B238" s="298" t="s">
        <v>1968</v>
      </c>
      <c r="C238" s="293" t="s">
        <v>2037</v>
      </c>
      <c r="D238" s="293" t="s">
        <v>1968</v>
      </c>
      <c r="E238" s="293" t="s">
        <v>1968</v>
      </c>
      <c r="F238" s="293" t="s">
        <v>1968</v>
      </c>
      <c r="G238" s="298" t="s">
        <v>1968</v>
      </c>
      <c r="H238" s="298" t="s">
        <v>1968</v>
      </c>
      <c r="I238" s="298" t="s">
        <v>1968</v>
      </c>
    </row>
    <row r="239" spans="1:9">
      <c r="A239" s="308" t="s">
        <v>2080</v>
      </c>
      <c r="B239" s="293">
        <v>7275346.9410186997</v>
      </c>
      <c r="C239" s="293" t="s">
        <v>2037</v>
      </c>
      <c r="D239" s="294" t="s">
        <v>1994</v>
      </c>
      <c r="E239" s="294" t="s">
        <v>1994</v>
      </c>
      <c r="F239" s="294" t="s">
        <v>1994</v>
      </c>
      <c r="G239" s="293">
        <v>489781.06499535905</v>
      </c>
      <c r="H239" s="293">
        <v>32.089244234644681</v>
      </c>
      <c r="I239" s="293">
        <v>45.787711245390042</v>
      </c>
    </row>
    <row r="240" spans="1:9">
      <c r="A240" s="295" t="s">
        <v>2073</v>
      </c>
      <c r="B240" s="298">
        <v>6900391.8026401587</v>
      </c>
      <c r="C240" s="293" t="s">
        <v>2037</v>
      </c>
      <c r="D240" s="293">
        <v>67.143364802995393</v>
      </c>
      <c r="E240" s="293">
        <v>4.6393852673657197</v>
      </c>
      <c r="F240" s="293">
        <v>6.6251876256970998</v>
      </c>
      <c r="G240" s="298">
        <v>463315.52408826712</v>
      </c>
      <c r="H240" s="298">
        <v>32.013576068219912</v>
      </c>
      <c r="I240" s="298">
        <v>45.716390383313303</v>
      </c>
    </row>
    <row r="241" spans="1:9">
      <c r="A241" s="295" t="s">
        <v>2074</v>
      </c>
      <c r="B241" s="298">
        <v>368504.73200550408</v>
      </c>
      <c r="C241" s="293" t="s">
        <v>2037</v>
      </c>
      <c r="D241" s="293">
        <v>70.79246071620166</v>
      </c>
      <c r="E241" s="293">
        <v>0.10430192094477</v>
      </c>
      <c r="F241" s="293">
        <v>0.16232031354685</v>
      </c>
      <c r="G241" s="298">
        <v>26087.356764234068</v>
      </c>
      <c r="H241" s="298">
        <v>3.8435751425410003E-2</v>
      </c>
      <c r="I241" s="298">
        <v>5.9815803642629999E-2</v>
      </c>
    </row>
    <row r="242" spans="1:9">
      <c r="A242" s="295" t="s">
        <v>2075</v>
      </c>
      <c r="B242" s="298">
        <v>5787.6625596214753</v>
      </c>
      <c r="C242" s="293" t="s">
        <v>2037</v>
      </c>
      <c r="D242" s="293">
        <v>59.589262354098253</v>
      </c>
      <c r="E242" s="293">
        <v>0.62659220241706004</v>
      </c>
      <c r="F242" s="293">
        <v>0.80766557619863999</v>
      </c>
      <c r="G242" s="298">
        <v>344.88254268227587</v>
      </c>
      <c r="H242" s="298">
        <v>3.6265042300800002E-3</v>
      </c>
      <c r="I242" s="298">
        <v>4.6744958160599998E-3</v>
      </c>
    </row>
    <row r="243" spans="1:9">
      <c r="A243" s="295" t="s">
        <v>2076</v>
      </c>
      <c r="B243" s="293" t="s">
        <v>1968</v>
      </c>
      <c r="C243" s="293" t="s">
        <v>2037</v>
      </c>
      <c r="D243" s="294" t="s">
        <v>1994</v>
      </c>
      <c r="E243" s="294" t="s">
        <v>1994</v>
      </c>
      <c r="F243" s="294" t="s">
        <v>1994</v>
      </c>
      <c r="G243" s="293" t="s">
        <v>1968</v>
      </c>
      <c r="H243" s="293">
        <v>9.7455516189999999E-5</v>
      </c>
      <c r="I243" s="293">
        <v>1.256183293E-5</v>
      </c>
    </row>
    <row r="244" spans="1:9">
      <c r="A244" s="304" t="s">
        <v>2079</v>
      </c>
      <c r="B244" s="298" t="s">
        <v>1968</v>
      </c>
      <c r="C244" s="293" t="s">
        <v>2037</v>
      </c>
      <c r="D244" s="293" t="s">
        <v>1968</v>
      </c>
      <c r="E244" s="293" t="s">
        <v>1968</v>
      </c>
      <c r="F244" s="293" t="s">
        <v>1968</v>
      </c>
      <c r="G244" s="298" t="s">
        <v>1968</v>
      </c>
      <c r="H244" s="298">
        <v>9.7455516189999999E-5</v>
      </c>
      <c r="I244" s="298">
        <v>1.256183293E-5</v>
      </c>
    </row>
    <row r="245" spans="1:9">
      <c r="A245" s="295" t="s">
        <v>2040</v>
      </c>
      <c r="B245" s="298">
        <v>662.74381341579385</v>
      </c>
      <c r="C245" s="293" t="s">
        <v>2037</v>
      </c>
      <c r="D245" s="293">
        <v>50.248073994006518</v>
      </c>
      <c r="E245" s="293">
        <v>47.605136115704603</v>
      </c>
      <c r="F245" s="293">
        <v>6.1362126024835497</v>
      </c>
      <c r="G245" s="298">
        <v>33.301600175586863</v>
      </c>
      <c r="H245" s="298">
        <v>3.1550009447499999E-2</v>
      </c>
      <c r="I245" s="298">
        <v>4.0667369401000001E-3</v>
      </c>
    </row>
    <row r="246" spans="1:9">
      <c r="A246" s="295" t="s">
        <v>2043</v>
      </c>
      <c r="B246" s="298" t="s">
        <v>1968</v>
      </c>
      <c r="C246" s="293" t="s">
        <v>2037</v>
      </c>
      <c r="D246" s="293" t="s">
        <v>1968</v>
      </c>
      <c r="E246" s="293" t="s">
        <v>1968</v>
      </c>
      <c r="F246" s="293" t="s">
        <v>1968</v>
      </c>
      <c r="G246" s="298" t="s">
        <v>1968</v>
      </c>
      <c r="H246" s="298">
        <v>1.9584458055900002E-3</v>
      </c>
      <c r="I246" s="298">
        <v>2.75126384502E-3</v>
      </c>
    </row>
    <row r="247" spans="1:9">
      <c r="A247" s="295" t="s">
        <v>2077</v>
      </c>
      <c r="B247" s="293" t="s">
        <v>1997</v>
      </c>
      <c r="C247" s="293" t="s">
        <v>2037</v>
      </c>
      <c r="D247" s="294" t="s">
        <v>1994</v>
      </c>
      <c r="E247" s="294" t="s">
        <v>1994</v>
      </c>
      <c r="F247" s="294" t="s">
        <v>1994</v>
      </c>
      <c r="G247" s="293" t="s">
        <v>1997</v>
      </c>
      <c r="H247" s="293" t="s">
        <v>1997</v>
      </c>
      <c r="I247" s="293" t="s">
        <v>1997</v>
      </c>
    </row>
    <row r="248" spans="1:9">
      <c r="A248" s="308" t="s">
        <v>2081</v>
      </c>
      <c r="B248" s="293">
        <v>5832942.3483651699</v>
      </c>
      <c r="C248" s="293" t="s">
        <v>2037</v>
      </c>
      <c r="D248" s="294" t="s">
        <v>1994</v>
      </c>
      <c r="E248" s="294" t="s">
        <v>1994</v>
      </c>
      <c r="F248" s="294" t="s">
        <v>1994</v>
      </c>
      <c r="G248" s="293">
        <v>410542.75702448451</v>
      </c>
      <c r="H248" s="293">
        <v>12.55614437939165</v>
      </c>
      <c r="I248" s="293">
        <v>4.1395436288617402</v>
      </c>
    </row>
    <row r="249" spans="1:9">
      <c r="A249" s="295" t="s">
        <v>2073</v>
      </c>
      <c r="B249" s="298">
        <v>509157.7754591406</v>
      </c>
      <c r="C249" s="293" t="s">
        <v>2037</v>
      </c>
      <c r="D249" s="293">
        <v>67.143364802995393</v>
      </c>
      <c r="E249" s="293">
        <v>6.4971859341457296</v>
      </c>
      <c r="F249" s="293">
        <v>6.1414341372084902</v>
      </c>
      <c r="G249" s="298">
        <v>34186.566259934691</v>
      </c>
      <c r="H249" s="298">
        <v>3.3080927369740598</v>
      </c>
      <c r="I249" s="298">
        <v>3.1269589434299001</v>
      </c>
    </row>
    <row r="250" spans="1:9">
      <c r="A250" s="295" t="s">
        <v>2074</v>
      </c>
      <c r="B250" s="298">
        <v>5287253.5119992914</v>
      </c>
      <c r="C250" s="293" t="s">
        <v>2037</v>
      </c>
      <c r="D250" s="293">
        <v>70.79246071620166</v>
      </c>
      <c r="E250" s="293">
        <v>0.19420456648574999</v>
      </c>
      <c r="F250" s="293">
        <v>0.18814347493101999</v>
      </c>
      <c r="G250" s="298">
        <v>374297.68654480908</v>
      </c>
      <c r="H250" s="298">
        <v>1.02680877619808</v>
      </c>
      <c r="I250" s="298">
        <v>0.99476224858879003</v>
      </c>
    </row>
    <row r="251" spans="1:9">
      <c r="A251" s="295" t="s">
        <v>2075</v>
      </c>
      <c r="B251" s="298">
        <v>23860.857915216009</v>
      </c>
      <c r="C251" s="293" t="s">
        <v>2037</v>
      </c>
      <c r="D251" s="293">
        <v>59.589262354098238</v>
      </c>
      <c r="E251" s="293">
        <v>0.25455909593203002</v>
      </c>
      <c r="F251" s="293">
        <v>0.65047788376092996</v>
      </c>
      <c r="G251" s="298">
        <v>1421.8509223036683</v>
      </c>
      <c r="H251" s="298">
        <v>6.07399841906E-3</v>
      </c>
      <c r="I251" s="298">
        <v>1.5520960361409999E-2</v>
      </c>
    </row>
    <row r="252" spans="1:9">
      <c r="A252" s="295" t="s">
        <v>2082</v>
      </c>
      <c r="B252" s="293" t="s">
        <v>1968</v>
      </c>
      <c r="C252" s="293" t="s">
        <v>2037</v>
      </c>
      <c r="D252" s="294" t="s">
        <v>1994</v>
      </c>
      <c r="E252" s="294" t="s">
        <v>1994</v>
      </c>
      <c r="F252" s="294" t="s">
        <v>1994</v>
      </c>
      <c r="G252" s="293" t="s">
        <v>1968</v>
      </c>
      <c r="H252" s="293">
        <v>1.0526893401586801</v>
      </c>
      <c r="I252" s="293">
        <v>1.3709364421000001E-4</v>
      </c>
    </row>
    <row r="253" spans="1:9">
      <c r="A253" s="304" t="s">
        <v>2079</v>
      </c>
      <c r="B253" s="298" t="s">
        <v>1968</v>
      </c>
      <c r="C253" s="293" t="s">
        <v>2037</v>
      </c>
      <c r="D253" s="293" t="s">
        <v>1968</v>
      </c>
      <c r="E253" s="293" t="s">
        <v>1968</v>
      </c>
      <c r="F253" s="293" t="s">
        <v>1968</v>
      </c>
      <c r="G253" s="298" t="s">
        <v>1968</v>
      </c>
      <c r="H253" s="298">
        <v>1.0526893401586801</v>
      </c>
      <c r="I253" s="298">
        <v>1.3709364421000001E-4</v>
      </c>
    </row>
    <row r="254" spans="1:9">
      <c r="A254" s="295" t="s">
        <v>2040</v>
      </c>
      <c r="B254" s="298">
        <v>12670.202991522168</v>
      </c>
      <c r="C254" s="293" t="s">
        <v>2037</v>
      </c>
      <c r="D254" s="293">
        <v>50.248073994006518</v>
      </c>
      <c r="E254" s="293">
        <v>565.1314864248078</v>
      </c>
      <c r="F254" s="293">
        <v>7.5093565144669999E-2</v>
      </c>
      <c r="G254" s="298">
        <v>636.65329743708867</v>
      </c>
      <c r="H254" s="298">
        <v>7.1603306499029697</v>
      </c>
      <c r="I254" s="298">
        <v>9.5145071374E-4</v>
      </c>
    </row>
    <row r="255" spans="1:9">
      <c r="A255" s="295" t="s">
        <v>2043</v>
      </c>
      <c r="B255" s="298" t="s">
        <v>1968</v>
      </c>
      <c r="C255" s="293" t="s">
        <v>2037</v>
      </c>
      <c r="D255" s="293" t="s">
        <v>1968</v>
      </c>
      <c r="E255" s="293" t="s">
        <v>1968</v>
      </c>
      <c r="F255" s="293" t="s">
        <v>1968</v>
      </c>
      <c r="G255" s="298" t="s">
        <v>1968</v>
      </c>
      <c r="H255" s="298">
        <v>2.1488777387999999E-3</v>
      </c>
      <c r="I255" s="298">
        <v>1.21293212369E-3</v>
      </c>
    </row>
    <row r="256" spans="1:9">
      <c r="A256" s="295" t="s">
        <v>2077</v>
      </c>
      <c r="B256" s="293" t="s">
        <v>1997</v>
      </c>
      <c r="C256" s="293" t="s">
        <v>2037</v>
      </c>
      <c r="D256" s="294" t="s">
        <v>1994</v>
      </c>
      <c r="E256" s="294" t="s">
        <v>1994</v>
      </c>
      <c r="F256" s="294" t="s">
        <v>1994</v>
      </c>
      <c r="G256" s="293" t="s">
        <v>1997</v>
      </c>
      <c r="H256" s="293" t="s">
        <v>1997</v>
      </c>
      <c r="I256" s="293" t="s">
        <v>1997</v>
      </c>
    </row>
    <row r="257" spans="1:9">
      <c r="A257" s="308" t="s">
        <v>2083</v>
      </c>
      <c r="B257" s="293">
        <v>23342.475449176363</v>
      </c>
      <c r="C257" s="293" t="s">
        <v>2037</v>
      </c>
      <c r="D257" s="294" t="s">
        <v>1994</v>
      </c>
      <c r="E257" s="294" t="s">
        <v>1994</v>
      </c>
      <c r="F257" s="294" t="s">
        <v>1994</v>
      </c>
      <c r="G257" s="293">
        <v>1567.2923444890123</v>
      </c>
      <c r="H257" s="293">
        <v>0.73343558265860997</v>
      </c>
      <c r="I257" s="293">
        <v>7.4179466324320001E-2</v>
      </c>
    </row>
    <row r="258" spans="1:9">
      <c r="A258" s="295" t="s">
        <v>2073</v>
      </c>
      <c r="B258" s="298">
        <v>23342.475449176363</v>
      </c>
      <c r="C258" s="293" t="s">
        <v>2037</v>
      </c>
      <c r="D258" s="293">
        <v>67.143364802995393</v>
      </c>
      <c r="E258" s="293">
        <v>31.42064277867707</v>
      </c>
      <c r="F258" s="293">
        <v>3.17787487817353</v>
      </c>
      <c r="G258" s="298">
        <v>1567.2923444890123</v>
      </c>
      <c r="H258" s="298">
        <v>0.73343558265860997</v>
      </c>
      <c r="I258" s="298">
        <v>7.4179466324320001E-2</v>
      </c>
    </row>
    <row r="259" spans="1:9">
      <c r="A259" s="295" t="s">
        <v>2074</v>
      </c>
      <c r="B259" s="298" t="s">
        <v>1997</v>
      </c>
      <c r="C259" s="293" t="s">
        <v>2037</v>
      </c>
      <c r="D259" s="293" t="s">
        <v>1997</v>
      </c>
      <c r="E259" s="293" t="s">
        <v>1997</v>
      </c>
      <c r="F259" s="293" t="s">
        <v>1997</v>
      </c>
      <c r="G259" s="298" t="s">
        <v>1997</v>
      </c>
      <c r="H259" s="298" t="s">
        <v>1997</v>
      </c>
      <c r="I259" s="298" t="s">
        <v>1997</v>
      </c>
    </row>
    <row r="260" spans="1:9">
      <c r="A260" s="295" t="s">
        <v>2075</v>
      </c>
      <c r="B260" s="298" t="s">
        <v>1997</v>
      </c>
      <c r="C260" s="293" t="s">
        <v>2037</v>
      </c>
      <c r="D260" s="293" t="s">
        <v>1997</v>
      </c>
      <c r="E260" s="293" t="s">
        <v>1997</v>
      </c>
      <c r="F260" s="293" t="s">
        <v>1997</v>
      </c>
      <c r="G260" s="298" t="s">
        <v>1997</v>
      </c>
      <c r="H260" s="298" t="s">
        <v>1997</v>
      </c>
      <c r="I260" s="298" t="s">
        <v>1997</v>
      </c>
    </row>
    <row r="261" spans="1:9">
      <c r="A261" s="295" t="s">
        <v>2076</v>
      </c>
      <c r="B261" s="293" t="s">
        <v>1997</v>
      </c>
      <c r="C261" s="293" t="s">
        <v>2037</v>
      </c>
      <c r="D261" s="294" t="s">
        <v>1994</v>
      </c>
      <c r="E261" s="294" t="s">
        <v>1994</v>
      </c>
      <c r="F261" s="294" t="s">
        <v>1994</v>
      </c>
      <c r="G261" s="293" t="s">
        <v>1997</v>
      </c>
      <c r="H261" s="293" t="s">
        <v>1997</v>
      </c>
      <c r="I261" s="293" t="s">
        <v>1997</v>
      </c>
    </row>
    <row r="262" spans="1:9">
      <c r="A262" s="295" t="s">
        <v>2040</v>
      </c>
      <c r="B262" s="298" t="s">
        <v>1997</v>
      </c>
      <c r="C262" s="293" t="s">
        <v>2037</v>
      </c>
      <c r="D262" s="293" t="s">
        <v>1997</v>
      </c>
      <c r="E262" s="293" t="s">
        <v>1997</v>
      </c>
      <c r="F262" s="293" t="s">
        <v>1997</v>
      </c>
      <c r="G262" s="298" t="s">
        <v>1997</v>
      </c>
      <c r="H262" s="298" t="s">
        <v>1997</v>
      </c>
      <c r="I262" s="298" t="s">
        <v>1997</v>
      </c>
    </row>
    <row r="263" spans="1:9">
      <c r="A263" s="295" t="s">
        <v>2043</v>
      </c>
      <c r="B263" s="298" t="s">
        <v>1968</v>
      </c>
      <c r="C263" s="293" t="s">
        <v>2037</v>
      </c>
      <c r="D263" s="293" t="s">
        <v>1968</v>
      </c>
      <c r="E263" s="293" t="s">
        <v>2010</v>
      </c>
      <c r="F263" s="293" t="s">
        <v>2010</v>
      </c>
      <c r="G263" s="298" t="s">
        <v>1968</v>
      </c>
      <c r="H263" s="298" t="s">
        <v>2010</v>
      </c>
      <c r="I263" s="298" t="s">
        <v>2010</v>
      </c>
    </row>
    <row r="264" spans="1:9">
      <c r="A264" s="295" t="s">
        <v>2077</v>
      </c>
      <c r="B264" s="293" t="s">
        <v>1997</v>
      </c>
      <c r="C264" s="293" t="s">
        <v>2037</v>
      </c>
      <c r="D264" s="294" t="s">
        <v>1994</v>
      </c>
      <c r="E264" s="294" t="s">
        <v>1994</v>
      </c>
      <c r="F264" s="294" t="s">
        <v>1994</v>
      </c>
      <c r="G264" s="293" t="s">
        <v>1997</v>
      </c>
      <c r="H264" s="293" t="s">
        <v>1997</v>
      </c>
      <c r="I264" s="293" t="s">
        <v>1997</v>
      </c>
    </row>
    <row r="265" spans="1:9">
      <c r="A265" s="308" t="s">
        <v>2084</v>
      </c>
      <c r="B265" s="293" t="s">
        <v>1997</v>
      </c>
      <c r="C265" s="293" t="s">
        <v>2037</v>
      </c>
      <c r="D265" s="294" t="s">
        <v>1994</v>
      </c>
      <c r="E265" s="294" t="s">
        <v>1994</v>
      </c>
      <c r="F265" s="294" t="s">
        <v>1994</v>
      </c>
      <c r="G265" s="293" t="s">
        <v>1997</v>
      </c>
      <c r="H265" s="293" t="s">
        <v>2004</v>
      </c>
      <c r="I265" s="293" t="s">
        <v>2004</v>
      </c>
    </row>
    <row r="266" spans="1:9">
      <c r="A266" s="297" t="s">
        <v>2085</v>
      </c>
      <c r="B266" s="293" t="s">
        <v>1997</v>
      </c>
      <c r="C266" s="293" t="s">
        <v>2037</v>
      </c>
      <c r="D266" s="294" t="s">
        <v>1994</v>
      </c>
      <c r="E266" s="294" t="s">
        <v>1994</v>
      </c>
      <c r="F266" s="294" t="s">
        <v>1994</v>
      </c>
      <c r="G266" s="293" t="s">
        <v>1997</v>
      </c>
      <c r="H266" s="293" t="s">
        <v>2004</v>
      </c>
      <c r="I266" s="293" t="s">
        <v>2004</v>
      </c>
    </row>
    <row r="267" spans="1:9">
      <c r="A267" s="304" t="s">
        <v>2073</v>
      </c>
      <c r="B267" s="298" t="s">
        <v>1997</v>
      </c>
      <c r="C267" s="293" t="s">
        <v>2037</v>
      </c>
      <c r="D267" s="293" t="s">
        <v>1997</v>
      </c>
      <c r="E267" s="293" t="s">
        <v>1968</v>
      </c>
      <c r="F267" s="293" t="s">
        <v>1968</v>
      </c>
      <c r="G267" s="298" t="s">
        <v>1997</v>
      </c>
      <c r="H267" s="298" t="s">
        <v>1968</v>
      </c>
      <c r="I267" s="298" t="s">
        <v>1968</v>
      </c>
    </row>
    <row r="268" spans="1:9">
      <c r="A268" s="304" t="s">
        <v>2086</v>
      </c>
      <c r="B268" s="298" t="s">
        <v>1997</v>
      </c>
      <c r="C268" s="293" t="s">
        <v>2037</v>
      </c>
      <c r="D268" s="293" t="s">
        <v>1997</v>
      </c>
      <c r="E268" s="293" t="s">
        <v>1968</v>
      </c>
      <c r="F268" s="293" t="s">
        <v>1968</v>
      </c>
      <c r="G268" s="298" t="s">
        <v>1997</v>
      </c>
      <c r="H268" s="298" t="s">
        <v>1968</v>
      </c>
      <c r="I268" s="298" t="s">
        <v>1968</v>
      </c>
    </row>
    <row r="269" spans="1:9">
      <c r="A269" s="304" t="s">
        <v>2087</v>
      </c>
      <c r="B269" s="298" t="s">
        <v>1997</v>
      </c>
      <c r="C269" s="293" t="s">
        <v>2037</v>
      </c>
      <c r="D269" s="293" t="s">
        <v>1997</v>
      </c>
      <c r="E269" s="293" t="s">
        <v>1968</v>
      </c>
      <c r="F269" s="293" t="s">
        <v>1968</v>
      </c>
      <c r="G269" s="298" t="s">
        <v>1997</v>
      </c>
      <c r="H269" s="298" t="s">
        <v>1968</v>
      </c>
      <c r="I269" s="298" t="s">
        <v>1968</v>
      </c>
    </row>
    <row r="270" spans="1:9">
      <c r="A270" s="304" t="s">
        <v>2088</v>
      </c>
      <c r="B270" s="293" t="s">
        <v>1997</v>
      </c>
      <c r="C270" s="293" t="s">
        <v>2037</v>
      </c>
      <c r="D270" s="294" t="s">
        <v>1994</v>
      </c>
      <c r="E270" s="294" t="s">
        <v>1994</v>
      </c>
      <c r="F270" s="294" t="s">
        <v>1994</v>
      </c>
      <c r="G270" s="293" t="s">
        <v>1997</v>
      </c>
      <c r="H270" s="293" t="s">
        <v>1968</v>
      </c>
      <c r="I270" s="293" t="s">
        <v>1968</v>
      </c>
    </row>
    <row r="271" spans="1:9">
      <c r="A271" s="304" t="s">
        <v>2050</v>
      </c>
      <c r="B271" s="298" t="s">
        <v>1997</v>
      </c>
      <c r="C271" s="293" t="s">
        <v>2037</v>
      </c>
      <c r="D271" s="293" t="s">
        <v>1997</v>
      </c>
      <c r="E271" s="293" t="s">
        <v>1968</v>
      </c>
      <c r="F271" s="293" t="s">
        <v>1968</v>
      </c>
      <c r="G271" s="298" t="s">
        <v>1997</v>
      </c>
      <c r="H271" s="298" t="s">
        <v>1968</v>
      </c>
      <c r="I271" s="298" t="s">
        <v>1968</v>
      </c>
    </row>
    <row r="272" spans="1:9">
      <c r="A272" s="304" t="s">
        <v>814</v>
      </c>
      <c r="B272" s="298" t="s">
        <v>1997</v>
      </c>
      <c r="C272" s="293" t="s">
        <v>2037</v>
      </c>
      <c r="D272" s="293" t="s">
        <v>1997</v>
      </c>
      <c r="E272" s="293" t="s">
        <v>1968</v>
      </c>
      <c r="F272" s="293" t="s">
        <v>1968</v>
      </c>
      <c r="G272" s="298" t="s">
        <v>1997</v>
      </c>
      <c r="H272" s="298" t="s">
        <v>1968</v>
      </c>
      <c r="I272" s="298" t="s">
        <v>1968</v>
      </c>
    </row>
    <row r="273" spans="1:10">
      <c r="A273" s="304" t="s">
        <v>2089</v>
      </c>
      <c r="B273" s="293" t="s">
        <v>1997</v>
      </c>
      <c r="C273" s="293" t="s">
        <v>2037</v>
      </c>
      <c r="D273" s="294" t="s">
        <v>1994</v>
      </c>
      <c r="E273" s="294" t="s">
        <v>1994</v>
      </c>
      <c r="F273" s="294" t="s">
        <v>1994</v>
      </c>
      <c r="G273" s="293" t="s">
        <v>1997</v>
      </c>
      <c r="H273" s="293" t="s">
        <v>1990</v>
      </c>
      <c r="I273" s="293" t="s">
        <v>1990</v>
      </c>
    </row>
    <row r="274" spans="1:10">
      <c r="A274" s="306" t="s">
        <v>1980</v>
      </c>
      <c r="B274" s="293">
        <v>650576.52184247714</v>
      </c>
      <c r="C274" s="293" t="s">
        <v>2037</v>
      </c>
      <c r="D274" s="294" t="s">
        <v>1994</v>
      </c>
      <c r="E274" s="294" t="s">
        <v>1994</v>
      </c>
      <c r="F274" s="294" t="s">
        <v>1994</v>
      </c>
      <c r="G274" s="293">
        <v>46055.912865416671</v>
      </c>
      <c r="H274" s="293">
        <v>3.5201759225</v>
      </c>
      <c r="I274" s="293">
        <v>1.1264562951999999</v>
      </c>
    </row>
    <row r="275" spans="1:10">
      <c r="A275" s="295" t="s">
        <v>2038</v>
      </c>
      <c r="B275" s="298">
        <v>650576.52184247714</v>
      </c>
      <c r="C275" s="293" t="s">
        <v>2037</v>
      </c>
      <c r="D275" s="293">
        <v>70.79246071620166</v>
      </c>
      <c r="E275" s="293">
        <v>5.4108560704444404</v>
      </c>
      <c r="F275" s="293">
        <v>1.7314739425422201</v>
      </c>
      <c r="G275" s="298">
        <v>46055.912865416671</v>
      </c>
      <c r="H275" s="298">
        <v>3.5201759225</v>
      </c>
      <c r="I275" s="298">
        <v>1.1264562951999999</v>
      </c>
    </row>
    <row r="276" spans="1:10">
      <c r="A276" s="295" t="s">
        <v>2039</v>
      </c>
      <c r="B276" s="298" t="s">
        <v>1997</v>
      </c>
      <c r="C276" s="293" t="s">
        <v>2037</v>
      </c>
      <c r="D276" s="293" t="s">
        <v>1997</v>
      </c>
      <c r="E276" s="293" t="s">
        <v>1997</v>
      </c>
      <c r="F276" s="293" t="s">
        <v>1997</v>
      </c>
      <c r="G276" s="298" t="s">
        <v>1997</v>
      </c>
      <c r="H276" s="298" t="s">
        <v>1997</v>
      </c>
      <c r="I276" s="298" t="s">
        <v>1997</v>
      </c>
    </row>
    <row r="277" spans="1:10">
      <c r="A277" s="295" t="s">
        <v>2040</v>
      </c>
      <c r="B277" s="298" t="s">
        <v>1968</v>
      </c>
      <c r="C277" s="293" t="s">
        <v>2037</v>
      </c>
      <c r="D277" s="293" t="s">
        <v>1968</v>
      </c>
      <c r="E277" s="293" t="s">
        <v>1968</v>
      </c>
      <c r="F277" s="293" t="s">
        <v>1968</v>
      </c>
      <c r="G277" s="298" t="s">
        <v>1968</v>
      </c>
      <c r="H277" s="298" t="s">
        <v>1968</v>
      </c>
      <c r="I277" s="298" t="s">
        <v>1968</v>
      </c>
    </row>
    <row r="278" spans="1:10">
      <c r="A278" s="295" t="s">
        <v>2043</v>
      </c>
      <c r="B278" s="298" t="s">
        <v>1968</v>
      </c>
      <c r="C278" s="293" t="s">
        <v>2037</v>
      </c>
      <c r="D278" s="293" t="s">
        <v>1968</v>
      </c>
      <c r="E278" s="293" t="s">
        <v>2010</v>
      </c>
      <c r="F278" s="293" t="s">
        <v>2010</v>
      </c>
      <c r="G278" s="298" t="s">
        <v>1968</v>
      </c>
      <c r="H278" s="298" t="s">
        <v>2010</v>
      </c>
      <c r="I278" s="298" t="s">
        <v>2010</v>
      </c>
    </row>
    <row r="279" spans="1:10">
      <c r="A279" s="295" t="s">
        <v>2090</v>
      </c>
      <c r="B279" s="293" t="s">
        <v>1968</v>
      </c>
      <c r="C279" s="293" t="s">
        <v>2037</v>
      </c>
      <c r="D279" s="294" t="s">
        <v>1994</v>
      </c>
      <c r="E279" s="294" t="s">
        <v>1994</v>
      </c>
      <c r="F279" s="294" t="s">
        <v>1994</v>
      </c>
      <c r="G279" s="293" t="s">
        <v>1968</v>
      </c>
      <c r="H279" s="293" t="s">
        <v>1990</v>
      </c>
      <c r="I279" s="293" t="s">
        <v>1990</v>
      </c>
    </row>
    <row r="280" spans="1:10">
      <c r="A280" s="306" t="s">
        <v>2091</v>
      </c>
      <c r="B280" s="293">
        <v>546204.87037064438</v>
      </c>
      <c r="C280" s="293" t="s">
        <v>2037</v>
      </c>
      <c r="D280" s="294" t="s">
        <v>1994</v>
      </c>
      <c r="E280" s="294" t="s">
        <v>1994</v>
      </c>
      <c r="F280" s="294" t="s">
        <v>1994</v>
      </c>
      <c r="G280" s="293">
        <v>38024.136018348065</v>
      </c>
      <c r="H280" s="293">
        <v>16.174692701572852</v>
      </c>
      <c r="I280" s="293">
        <v>0.73291389331867995</v>
      </c>
    </row>
    <row r="281" spans="1:10">
      <c r="A281" s="295" t="s">
        <v>2092</v>
      </c>
      <c r="B281" s="298">
        <v>270555.52902466076</v>
      </c>
      <c r="C281" s="293" t="s">
        <v>2037</v>
      </c>
      <c r="D281" s="293">
        <v>71.174746954728036</v>
      </c>
      <c r="E281" s="293">
        <v>7.2747437896637797</v>
      </c>
      <c r="F281" s="293">
        <v>2.07984266172793</v>
      </c>
      <c r="G281" s="298">
        <v>19256.721315532806</v>
      </c>
      <c r="H281" s="298">
        <v>1.9682221545313501</v>
      </c>
      <c r="I281" s="298">
        <v>0.56271293163185998</v>
      </c>
    </row>
    <row r="282" spans="1:10">
      <c r="A282" s="295" t="s">
        <v>2093</v>
      </c>
      <c r="B282" s="298">
        <v>275649.34134598356</v>
      </c>
      <c r="C282" s="293" t="s">
        <v>2037</v>
      </c>
      <c r="D282" s="293">
        <v>68.084380725071952</v>
      </c>
      <c r="E282" s="293">
        <v>51.538198777011146</v>
      </c>
      <c r="F282" s="293">
        <v>0.61745462860799005</v>
      </c>
      <c r="G282" s="298">
        <v>18767.414702815262</v>
      </c>
      <c r="H282" s="298">
        <v>14.2064705470415</v>
      </c>
      <c r="I282" s="298">
        <v>0.17020096168682</v>
      </c>
    </row>
    <row r="283" spans="1:10">
      <c r="A283" s="295" t="s">
        <v>2073</v>
      </c>
      <c r="B283" s="298" t="s">
        <v>1968</v>
      </c>
      <c r="C283" s="293" t="s">
        <v>2037</v>
      </c>
      <c r="D283" s="293" t="s">
        <v>1968</v>
      </c>
      <c r="E283" s="293" t="s">
        <v>1968</v>
      </c>
      <c r="F283" s="293" t="s">
        <v>1968</v>
      </c>
      <c r="G283" s="298" t="s">
        <v>1968</v>
      </c>
      <c r="H283" s="298" t="s">
        <v>1968</v>
      </c>
      <c r="I283" s="298" t="s">
        <v>1968</v>
      </c>
    </row>
    <row r="284" spans="1:10">
      <c r="A284" s="295" t="s">
        <v>2094</v>
      </c>
      <c r="B284" s="293" t="s">
        <v>1997</v>
      </c>
      <c r="C284" s="293" t="s">
        <v>2037</v>
      </c>
      <c r="D284" s="294" t="s">
        <v>1994</v>
      </c>
      <c r="E284" s="294" t="s">
        <v>1994</v>
      </c>
      <c r="F284" s="294" t="s">
        <v>1994</v>
      </c>
      <c r="G284" s="293" t="s">
        <v>1997</v>
      </c>
      <c r="H284" s="293" t="s">
        <v>1990</v>
      </c>
      <c r="I284" s="293" t="s">
        <v>1990</v>
      </c>
    </row>
    <row r="285" spans="1:10">
      <c r="A285" s="295" t="s">
        <v>2040</v>
      </c>
      <c r="B285" s="298" t="s">
        <v>2010</v>
      </c>
      <c r="C285" s="293" t="s">
        <v>2037</v>
      </c>
      <c r="D285" s="293" t="s">
        <v>2010</v>
      </c>
      <c r="E285" s="293" t="s">
        <v>1968</v>
      </c>
      <c r="F285" s="293" t="s">
        <v>1968</v>
      </c>
      <c r="G285" s="298" t="s">
        <v>2010</v>
      </c>
      <c r="H285" s="298" t="s">
        <v>1968</v>
      </c>
      <c r="I285" s="298" t="s">
        <v>1968</v>
      </c>
      <c r="J285" s="293" t="s">
        <v>1990</v>
      </c>
    </row>
    <row r="286" spans="1:10">
      <c r="A286" s="295" t="s">
        <v>2043</v>
      </c>
      <c r="B286" s="298" t="s">
        <v>1968</v>
      </c>
      <c r="C286" s="293" t="s">
        <v>2037</v>
      </c>
      <c r="D286" s="293" t="s">
        <v>1968</v>
      </c>
      <c r="E286" s="293" t="s">
        <v>2010</v>
      </c>
      <c r="F286" s="293" t="s">
        <v>2010</v>
      </c>
      <c r="G286" s="298" t="s">
        <v>1968</v>
      </c>
      <c r="H286" s="298" t="s">
        <v>2010</v>
      </c>
      <c r="I286" s="298" t="s">
        <v>2010</v>
      </c>
      <c r="J286" s="293" t="s">
        <v>1990</v>
      </c>
    </row>
    <row r="287" spans="1:10">
      <c r="A287" s="295" t="s">
        <v>2095</v>
      </c>
      <c r="B287" s="293" t="s">
        <v>1997</v>
      </c>
      <c r="C287" s="293" t="s">
        <v>2037</v>
      </c>
      <c r="D287" s="294" t="s">
        <v>1994</v>
      </c>
      <c r="E287" s="294" t="s">
        <v>1994</v>
      </c>
      <c r="F287" s="294" t="s">
        <v>1994</v>
      </c>
      <c r="G287" s="293" t="s">
        <v>1997</v>
      </c>
      <c r="H287" s="293" t="s">
        <v>1990</v>
      </c>
      <c r="I287" s="293" t="s">
        <v>1990</v>
      </c>
      <c r="J287" s="293" t="s">
        <v>1990</v>
      </c>
    </row>
    <row r="288" spans="1:10">
      <c r="A288" s="306" t="s">
        <v>2096</v>
      </c>
      <c r="B288" s="293">
        <v>644614.3919557624</v>
      </c>
      <c r="C288" s="293" t="s">
        <v>2037</v>
      </c>
      <c r="D288" s="294" t="s">
        <v>1994</v>
      </c>
      <c r="E288" s="294" t="s">
        <v>1994</v>
      </c>
      <c r="F288" s="294" t="s">
        <v>1994</v>
      </c>
      <c r="G288" s="293">
        <v>32390.631664594664</v>
      </c>
      <c r="H288" s="293">
        <v>42.78562494471668</v>
      </c>
      <c r="I288" s="293">
        <v>22.8286814646106</v>
      </c>
      <c r="J288" s="293" t="s">
        <v>1990</v>
      </c>
    </row>
    <row r="289" spans="1:10">
      <c r="A289" s="301" t="s">
        <v>2038</v>
      </c>
      <c r="B289" s="293" t="s">
        <v>2097</v>
      </c>
      <c r="C289" s="293" t="s">
        <v>2037</v>
      </c>
      <c r="D289" s="293" t="s">
        <v>2097</v>
      </c>
      <c r="E289" s="293" t="s">
        <v>2097</v>
      </c>
      <c r="F289" s="293" t="s">
        <v>2097</v>
      </c>
      <c r="G289" s="293" t="s">
        <v>2097</v>
      </c>
      <c r="H289" s="293">
        <v>40.930380256173969</v>
      </c>
      <c r="I289" s="293">
        <v>22.744244376797859</v>
      </c>
      <c r="J289" s="293" t="s">
        <v>1990</v>
      </c>
    </row>
    <row r="290" spans="1:10">
      <c r="A290" s="301" t="s">
        <v>2039</v>
      </c>
      <c r="B290" s="293" t="s">
        <v>1997</v>
      </c>
      <c r="C290" s="293" t="s">
        <v>2037</v>
      </c>
      <c r="D290" s="293" t="s">
        <v>1997</v>
      </c>
      <c r="E290" s="293" t="s">
        <v>1997</v>
      </c>
      <c r="F290" s="293" t="s">
        <v>1997</v>
      </c>
      <c r="G290" s="293" t="s">
        <v>1997</v>
      </c>
      <c r="H290" s="293" t="s">
        <v>1997</v>
      </c>
      <c r="I290" s="293" t="s">
        <v>1997</v>
      </c>
      <c r="J290" s="293" t="s">
        <v>1990</v>
      </c>
    </row>
    <row r="291" spans="1:10">
      <c r="A291" s="301" t="s">
        <v>2040</v>
      </c>
      <c r="B291" s="293">
        <v>644614.3919557624</v>
      </c>
      <c r="C291" s="293" t="s">
        <v>2037</v>
      </c>
      <c r="D291" s="293">
        <v>50.248073994006511</v>
      </c>
      <c r="E291" s="293">
        <v>2.8780689846434999</v>
      </c>
      <c r="F291" s="293">
        <v>0.13098852409508999</v>
      </c>
      <c r="G291" s="293">
        <v>32390.631664594664</v>
      </c>
      <c r="H291" s="293">
        <v>1.8552446885427101</v>
      </c>
      <c r="I291" s="293">
        <v>8.4437087812739994E-2</v>
      </c>
      <c r="J291" s="293" t="s">
        <v>1990</v>
      </c>
    </row>
    <row r="292" spans="1:10">
      <c r="A292" s="301" t="s">
        <v>2062</v>
      </c>
      <c r="B292" s="293" t="s">
        <v>2055</v>
      </c>
      <c r="C292" s="293" t="s">
        <v>2037</v>
      </c>
      <c r="D292" s="293" t="s">
        <v>2055</v>
      </c>
      <c r="E292" s="293" t="s">
        <v>1997</v>
      </c>
      <c r="F292" s="293" t="s">
        <v>1997</v>
      </c>
      <c r="G292" s="293" t="s">
        <v>2055</v>
      </c>
      <c r="H292" s="293" t="s">
        <v>1997</v>
      </c>
      <c r="I292" s="293" t="s">
        <v>1997</v>
      </c>
      <c r="J292" s="293" t="s">
        <v>1990</v>
      </c>
    </row>
    <row r="293" spans="1:10">
      <c r="A293" s="301" t="s">
        <v>2064</v>
      </c>
      <c r="B293" s="293" t="s">
        <v>1968</v>
      </c>
      <c r="C293" s="293" t="s">
        <v>2037</v>
      </c>
      <c r="D293" s="293" t="s">
        <v>1968</v>
      </c>
      <c r="E293" s="293" t="s">
        <v>2098</v>
      </c>
      <c r="F293" s="293" t="s">
        <v>2098</v>
      </c>
      <c r="G293" s="293" t="s">
        <v>1968</v>
      </c>
      <c r="H293" s="293" t="s">
        <v>2098</v>
      </c>
      <c r="I293" s="293" t="s">
        <v>2098</v>
      </c>
      <c r="J293" s="293" t="s">
        <v>1990</v>
      </c>
    </row>
    <row r="294" spans="1:10">
      <c r="A294" s="399" t="s">
        <v>2099</v>
      </c>
      <c r="B294" s="293">
        <v>644614.3919557624</v>
      </c>
      <c r="C294" s="293" t="s">
        <v>2037</v>
      </c>
      <c r="D294" s="294" t="s">
        <v>1994</v>
      </c>
      <c r="E294" s="294" t="s">
        <v>1994</v>
      </c>
      <c r="F294" s="294" t="s">
        <v>1994</v>
      </c>
      <c r="G294" s="293">
        <v>32390.631664594664</v>
      </c>
      <c r="H294" s="293" t="s">
        <v>2098</v>
      </c>
      <c r="I294" s="293" t="s">
        <v>2098</v>
      </c>
      <c r="J294" s="293" t="s">
        <v>1990</v>
      </c>
    </row>
    <row r="295" spans="1:10">
      <c r="A295" s="301" t="s">
        <v>2038</v>
      </c>
      <c r="B295" s="298" t="s">
        <v>2010</v>
      </c>
      <c r="C295" s="293" t="s">
        <v>2037</v>
      </c>
      <c r="D295" s="293" t="s">
        <v>2010</v>
      </c>
      <c r="E295" s="293" t="s">
        <v>2010</v>
      </c>
      <c r="F295" s="293" t="s">
        <v>2010</v>
      </c>
      <c r="G295" s="298" t="s">
        <v>2010</v>
      </c>
      <c r="H295" s="298" t="s">
        <v>2010</v>
      </c>
      <c r="I295" s="298" t="s">
        <v>2010</v>
      </c>
      <c r="J295" s="293" t="s">
        <v>1990</v>
      </c>
    </row>
    <row r="296" spans="1:10">
      <c r="A296" s="301" t="s">
        <v>2039</v>
      </c>
      <c r="B296" s="298" t="s">
        <v>1997</v>
      </c>
      <c r="C296" s="293" t="s">
        <v>2037</v>
      </c>
      <c r="D296" s="293" t="s">
        <v>1997</v>
      </c>
      <c r="E296" s="293" t="s">
        <v>1997</v>
      </c>
      <c r="F296" s="293" t="s">
        <v>1997</v>
      </c>
      <c r="G296" s="298" t="s">
        <v>1997</v>
      </c>
      <c r="H296" s="298" t="s">
        <v>1997</v>
      </c>
      <c r="I296" s="298" t="s">
        <v>1997</v>
      </c>
      <c r="J296" s="293" t="s">
        <v>1990</v>
      </c>
    </row>
    <row r="297" spans="1:10">
      <c r="A297" s="301" t="s">
        <v>2040</v>
      </c>
      <c r="B297" s="298">
        <v>644614.3919557624</v>
      </c>
      <c r="C297" s="293" t="s">
        <v>2037</v>
      </c>
      <c r="D297" s="293">
        <v>50.248073994006511</v>
      </c>
      <c r="E297" s="293" t="s">
        <v>2010</v>
      </c>
      <c r="F297" s="293" t="s">
        <v>2010</v>
      </c>
      <c r="G297" s="298">
        <v>32390.631664594664</v>
      </c>
      <c r="H297" s="298" t="s">
        <v>2010</v>
      </c>
      <c r="I297" s="298" t="s">
        <v>2010</v>
      </c>
      <c r="J297" s="293" t="s">
        <v>1990</v>
      </c>
    </row>
    <row r="298" spans="1:10">
      <c r="A298" s="301" t="s">
        <v>2062</v>
      </c>
      <c r="B298" s="298" t="s">
        <v>1968</v>
      </c>
      <c r="C298" s="293" t="s">
        <v>2037</v>
      </c>
      <c r="D298" s="293" t="s">
        <v>1968</v>
      </c>
      <c r="E298" s="293" t="s">
        <v>1997</v>
      </c>
      <c r="F298" s="293" t="s">
        <v>1997</v>
      </c>
      <c r="G298" s="298" t="s">
        <v>1968</v>
      </c>
      <c r="H298" s="298" t="s">
        <v>1997</v>
      </c>
      <c r="I298" s="298" t="s">
        <v>1997</v>
      </c>
      <c r="J298" s="293" t="s">
        <v>1990</v>
      </c>
    </row>
    <row r="299" spans="1:10">
      <c r="A299" s="301" t="s">
        <v>2064</v>
      </c>
      <c r="B299" s="298" t="s">
        <v>1968</v>
      </c>
      <c r="C299" s="293" t="s">
        <v>2037</v>
      </c>
      <c r="D299" s="293" t="s">
        <v>1968</v>
      </c>
      <c r="E299" s="293" t="s">
        <v>1997</v>
      </c>
      <c r="F299" s="293" t="s">
        <v>1997</v>
      </c>
      <c r="G299" s="298" t="s">
        <v>1968</v>
      </c>
      <c r="H299" s="298" t="s">
        <v>1997</v>
      </c>
      <c r="I299" s="298" t="s">
        <v>1997</v>
      </c>
      <c r="J299" s="293" t="s">
        <v>1990</v>
      </c>
    </row>
    <row r="300" spans="1:10">
      <c r="A300" s="399" t="s">
        <v>2100</v>
      </c>
      <c r="B300" s="293" t="s">
        <v>2055</v>
      </c>
      <c r="C300" s="293" t="s">
        <v>2037</v>
      </c>
      <c r="D300" s="294" t="s">
        <v>1994</v>
      </c>
      <c r="E300" s="294" t="s">
        <v>1994</v>
      </c>
      <c r="F300" s="294" t="s">
        <v>1994</v>
      </c>
      <c r="G300" s="293" t="s">
        <v>2055</v>
      </c>
      <c r="H300" s="293">
        <v>42.78562494471668</v>
      </c>
      <c r="I300" s="293">
        <v>22.8286814646106</v>
      </c>
      <c r="J300" s="293" t="s">
        <v>1990</v>
      </c>
    </row>
    <row r="301" spans="1:10">
      <c r="A301" s="296" t="s">
        <v>2101</v>
      </c>
      <c r="B301" s="293" t="s">
        <v>2055</v>
      </c>
      <c r="C301" s="293" t="s">
        <v>2037</v>
      </c>
      <c r="D301" s="294" t="s">
        <v>1994</v>
      </c>
      <c r="E301" s="294" t="s">
        <v>1994</v>
      </c>
      <c r="F301" s="294" t="s">
        <v>1994</v>
      </c>
      <c r="G301" s="293" t="s">
        <v>2055</v>
      </c>
      <c r="H301" s="293">
        <v>42.78562494471668</v>
      </c>
      <c r="I301" s="293">
        <v>22.8286814646106</v>
      </c>
      <c r="J301" s="293" t="s">
        <v>1990</v>
      </c>
    </row>
    <row r="302" spans="1:10">
      <c r="A302" s="297" t="s">
        <v>2048</v>
      </c>
      <c r="B302" s="298" t="s">
        <v>1968</v>
      </c>
      <c r="C302" s="293" t="s">
        <v>2037</v>
      </c>
      <c r="D302" s="293" t="s">
        <v>1968</v>
      </c>
      <c r="E302" s="293" t="s">
        <v>1968</v>
      </c>
      <c r="F302" s="293" t="s">
        <v>1968</v>
      </c>
      <c r="G302" s="298" t="s">
        <v>1968</v>
      </c>
      <c r="H302" s="298">
        <v>40.930380256173969</v>
      </c>
      <c r="I302" s="298">
        <v>22.744244376797859</v>
      </c>
      <c r="J302" s="293" t="s">
        <v>1990</v>
      </c>
    </row>
    <row r="303" spans="1:10">
      <c r="A303" s="297" t="s">
        <v>2049</v>
      </c>
      <c r="B303" s="298" t="s">
        <v>1997</v>
      </c>
      <c r="C303" s="293" t="s">
        <v>2037</v>
      </c>
      <c r="D303" s="293" t="s">
        <v>1997</v>
      </c>
      <c r="E303" s="293" t="s">
        <v>1997</v>
      </c>
      <c r="F303" s="293" t="s">
        <v>1997</v>
      </c>
      <c r="G303" s="298" t="s">
        <v>1997</v>
      </c>
      <c r="H303" s="298" t="s">
        <v>1997</v>
      </c>
      <c r="I303" s="298" t="s">
        <v>1997</v>
      </c>
      <c r="J303" s="293" t="s">
        <v>1990</v>
      </c>
    </row>
    <row r="304" spans="1:10">
      <c r="A304" s="297" t="s">
        <v>2050</v>
      </c>
      <c r="B304" s="298" t="s">
        <v>1968</v>
      </c>
      <c r="C304" s="293" t="s">
        <v>2037</v>
      </c>
      <c r="D304" s="293" t="s">
        <v>1968</v>
      </c>
      <c r="E304" s="293" t="s">
        <v>1968</v>
      </c>
      <c r="F304" s="293" t="s">
        <v>1968</v>
      </c>
      <c r="G304" s="298" t="s">
        <v>1968</v>
      </c>
      <c r="H304" s="298">
        <v>1.8552446885427101</v>
      </c>
      <c r="I304" s="298">
        <v>8.4437087812739994E-2</v>
      </c>
      <c r="J304" s="293" t="s">
        <v>1990</v>
      </c>
    </row>
    <row r="305" spans="1:10">
      <c r="A305" s="297" t="s">
        <v>2051</v>
      </c>
      <c r="B305" s="298" t="s">
        <v>1997</v>
      </c>
      <c r="C305" s="293" t="s">
        <v>2037</v>
      </c>
      <c r="D305" s="293" t="s">
        <v>1997</v>
      </c>
      <c r="E305" s="293" t="s">
        <v>1997</v>
      </c>
      <c r="F305" s="293" t="s">
        <v>1997</v>
      </c>
      <c r="G305" s="298" t="s">
        <v>1997</v>
      </c>
      <c r="H305" s="298" t="s">
        <v>1997</v>
      </c>
      <c r="I305" s="298" t="s">
        <v>1997</v>
      </c>
      <c r="J305" s="293" t="s">
        <v>1990</v>
      </c>
    </row>
    <row r="306" spans="1:10">
      <c r="A306" s="297" t="s">
        <v>814</v>
      </c>
      <c r="B306" s="298" t="s">
        <v>1968</v>
      </c>
      <c r="C306" s="293" t="s">
        <v>2037</v>
      </c>
      <c r="D306" s="293" t="s">
        <v>1968</v>
      </c>
      <c r="E306" s="293" t="s">
        <v>2010</v>
      </c>
      <c r="F306" s="293" t="s">
        <v>2010</v>
      </c>
      <c r="G306" s="298" t="s">
        <v>1968</v>
      </c>
      <c r="H306" s="298" t="s">
        <v>2010</v>
      </c>
      <c r="I306" s="298" t="s">
        <v>2010</v>
      </c>
      <c r="J306" s="293" t="s">
        <v>1990</v>
      </c>
    </row>
    <row r="307" spans="1:10">
      <c r="A307" s="231" t="s">
        <v>2102</v>
      </c>
      <c r="B307" s="293">
        <v>11350565.440672889</v>
      </c>
      <c r="C307" s="293" t="s">
        <v>2037</v>
      </c>
      <c r="D307" s="294" t="s">
        <v>1994</v>
      </c>
      <c r="E307" s="294" t="s">
        <v>1994</v>
      </c>
      <c r="F307" s="294" t="s">
        <v>1994</v>
      </c>
      <c r="G307" s="293">
        <v>586285.4434706961</v>
      </c>
      <c r="H307" s="293">
        <v>205.34813377159594</v>
      </c>
      <c r="I307" s="293">
        <v>4.1002059296026401</v>
      </c>
      <c r="J307" s="293" t="s">
        <v>2012</v>
      </c>
    </row>
    <row r="308" spans="1:10">
      <c r="A308" s="295" t="s">
        <v>2038</v>
      </c>
      <c r="B308" s="293">
        <v>2244284.3614724921</v>
      </c>
      <c r="C308" s="293" t="s">
        <v>2037</v>
      </c>
      <c r="D308" s="293">
        <v>67.197268126614205</v>
      </c>
      <c r="E308" s="293">
        <v>9.4999509612768396</v>
      </c>
      <c r="F308" s="293">
        <v>0.57001685543420999</v>
      </c>
      <c r="G308" s="293">
        <v>150809.77799023423</v>
      </c>
      <c r="H308" s="293">
        <v>21.320591377149189</v>
      </c>
      <c r="I308" s="293">
        <v>1.2792799144267299</v>
      </c>
      <c r="J308" s="293" t="s">
        <v>1990</v>
      </c>
    </row>
    <row r="309" spans="1:10">
      <c r="A309" s="295" t="s">
        <v>2039</v>
      </c>
      <c r="B309" s="293">
        <v>112366.54296457814</v>
      </c>
      <c r="C309" s="293" t="s">
        <v>2037</v>
      </c>
      <c r="D309" s="293">
        <v>90.475845936581024</v>
      </c>
      <c r="E309" s="293">
        <v>31.31951642816826</v>
      </c>
      <c r="F309" s="293">
        <v>1.4249999999999701</v>
      </c>
      <c r="G309" s="293">
        <v>10166.458029689384</v>
      </c>
      <c r="H309" s="293">
        <v>3.5192657883555798</v>
      </c>
      <c r="I309" s="293">
        <v>0.16012232372452001</v>
      </c>
      <c r="J309" s="293" t="s">
        <v>1990</v>
      </c>
    </row>
    <row r="310" spans="1:10">
      <c r="A310" s="295" t="s">
        <v>2040</v>
      </c>
      <c r="B310" s="293">
        <v>8464063.9996716734</v>
      </c>
      <c r="C310" s="293" t="s">
        <v>2037</v>
      </c>
      <c r="D310" s="293">
        <v>50.248817526340829</v>
      </c>
      <c r="E310" s="293">
        <v>4.4986853631150696</v>
      </c>
      <c r="F310" s="293">
        <v>8.9994847365319999E-2</v>
      </c>
      <c r="G310" s="293">
        <v>425309.20745077246</v>
      </c>
      <c r="H310" s="293">
        <v>38.07716082779217</v>
      </c>
      <c r="I310" s="293">
        <v>0.76172214774073999</v>
      </c>
      <c r="J310" s="293" t="s">
        <v>1990</v>
      </c>
    </row>
    <row r="311" spans="1:10">
      <c r="A311" s="295" t="s">
        <v>2041</v>
      </c>
      <c r="B311" s="293" t="s">
        <v>1997</v>
      </c>
      <c r="C311" s="293" t="s">
        <v>2037</v>
      </c>
      <c r="D311" s="293" t="s">
        <v>1997</v>
      </c>
      <c r="E311" s="293" t="s">
        <v>1997</v>
      </c>
      <c r="F311" s="293" t="s">
        <v>1997</v>
      </c>
      <c r="G311" s="293" t="s">
        <v>1997</v>
      </c>
      <c r="H311" s="293" t="s">
        <v>1997</v>
      </c>
      <c r="I311" s="293" t="s">
        <v>1997</v>
      </c>
      <c r="J311" s="293" t="s">
        <v>1997</v>
      </c>
    </row>
    <row r="312" spans="1:10">
      <c r="A312" s="295" t="s">
        <v>2042</v>
      </c>
      <c r="B312" s="293" t="s">
        <v>1997</v>
      </c>
      <c r="C312" s="293" t="s">
        <v>2037</v>
      </c>
      <c r="D312" s="293" t="s">
        <v>1997</v>
      </c>
      <c r="E312" s="293" t="s">
        <v>1997</v>
      </c>
      <c r="F312" s="293" t="s">
        <v>1997</v>
      </c>
      <c r="G312" s="293" t="s">
        <v>1997</v>
      </c>
      <c r="H312" s="293" t="s">
        <v>1997</v>
      </c>
      <c r="I312" s="293" t="s">
        <v>1997</v>
      </c>
      <c r="J312" s="293" t="s">
        <v>1997</v>
      </c>
    </row>
    <row r="313" spans="1:10">
      <c r="A313" s="295" t="s">
        <v>2043</v>
      </c>
      <c r="B313" s="293">
        <v>529850.53656414582</v>
      </c>
      <c r="C313" s="293" t="s">
        <v>2037</v>
      </c>
      <c r="D313" s="293">
        <v>97.591405250278996</v>
      </c>
      <c r="E313" s="293">
        <v>268.8137615220773</v>
      </c>
      <c r="F313" s="293">
        <v>3.5841834869610198</v>
      </c>
      <c r="G313" s="293">
        <v>51708.858435909322</v>
      </c>
      <c r="H313" s="293">
        <v>142.43111577829899</v>
      </c>
      <c r="I313" s="293">
        <v>1.8990815437106501</v>
      </c>
      <c r="J313" s="293" t="s">
        <v>1990</v>
      </c>
    </row>
    <row r="314" spans="1:10">
      <c r="A314" s="307" t="s">
        <v>2103</v>
      </c>
      <c r="B314" s="293">
        <v>4223544.2202831479</v>
      </c>
      <c r="C314" s="293" t="s">
        <v>2037</v>
      </c>
      <c r="D314" s="294" t="s">
        <v>1994</v>
      </c>
      <c r="E314" s="294" t="s">
        <v>1994</v>
      </c>
      <c r="F314" s="294" t="s">
        <v>1994</v>
      </c>
      <c r="G314" s="293">
        <v>227130.02298152124</v>
      </c>
      <c r="H314" s="293">
        <v>43.127051806573057</v>
      </c>
      <c r="I314" s="293">
        <v>1.1609958550767701</v>
      </c>
      <c r="J314" s="293" t="s">
        <v>2012</v>
      </c>
    </row>
    <row r="315" spans="1:10">
      <c r="A315" s="295" t="s">
        <v>2038</v>
      </c>
      <c r="B315" s="293">
        <v>802613.81053188839</v>
      </c>
      <c r="C315" s="293" t="s">
        <v>2037</v>
      </c>
      <c r="D315" s="293">
        <v>68.457376341550798</v>
      </c>
      <c r="E315" s="293">
        <v>9.5</v>
      </c>
      <c r="F315" s="293">
        <v>0.56999999999999995</v>
      </c>
      <c r="G315" s="293">
        <v>54944.835684507634</v>
      </c>
      <c r="H315" s="293">
        <v>7.6248312000529399</v>
      </c>
      <c r="I315" s="293">
        <v>0.45748987200317998</v>
      </c>
      <c r="J315" s="293" t="s">
        <v>1990</v>
      </c>
    </row>
    <row r="316" spans="1:10">
      <c r="A316" s="295" t="s">
        <v>2039</v>
      </c>
      <c r="B316" s="293">
        <v>102339.36264828738</v>
      </c>
      <c r="C316" s="293" t="s">
        <v>2037</v>
      </c>
      <c r="D316" s="293">
        <v>90.484267022339296</v>
      </c>
      <c r="E316" s="293">
        <v>9.5</v>
      </c>
      <c r="F316" s="293">
        <v>1.425</v>
      </c>
      <c r="G316" s="293">
        <v>9260.1022167636511</v>
      </c>
      <c r="H316" s="293">
        <v>0.97222394515873001</v>
      </c>
      <c r="I316" s="293">
        <v>0.14583359177381</v>
      </c>
      <c r="J316" s="293" t="s">
        <v>1990</v>
      </c>
    </row>
    <row r="317" spans="1:10">
      <c r="A317" s="295" t="s">
        <v>2040</v>
      </c>
      <c r="B317" s="293">
        <v>3242414.5271654259</v>
      </c>
      <c r="C317" s="293" t="s">
        <v>2037</v>
      </c>
      <c r="D317" s="293">
        <v>50.248073994006511</v>
      </c>
      <c r="E317" s="293">
        <v>4.5</v>
      </c>
      <c r="F317" s="293">
        <v>0.09</v>
      </c>
      <c r="G317" s="293">
        <v>162925.08508024996</v>
      </c>
      <c r="H317" s="293">
        <v>14.590865372244419</v>
      </c>
      <c r="I317" s="293">
        <v>0.29181730744488998</v>
      </c>
      <c r="J317" s="293" t="s">
        <v>1990</v>
      </c>
    </row>
    <row r="318" spans="1:10">
      <c r="A318" s="295" t="s">
        <v>2041</v>
      </c>
      <c r="B318" s="293" t="s">
        <v>1997</v>
      </c>
      <c r="C318" s="293" t="s">
        <v>2037</v>
      </c>
      <c r="D318" s="293" t="s">
        <v>1997</v>
      </c>
      <c r="E318" s="293" t="s">
        <v>1997</v>
      </c>
      <c r="F318" s="293" t="s">
        <v>1997</v>
      </c>
      <c r="G318" s="293" t="s">
        <v>1997</v>
      </c>
      <c r="H318" s="293" t="s">
        <v>1997</v>
      </c>
      <c r="I318" s="293" t="s">
        <v>1997</v>
      </c>
      <c r="J318" s="293" t="s">
        <v>1997</v>
      </c>
    </row>
    <row r="319" spans="1:10">
      <c r="A319" s="295" t="s">
        <v>2042</v>
      </c>
      <c r="B319" s="293" t="s">
        <v>1997</v>
      </c>
      <c r="C319" s="293" t="s">
        <v>2037</v>
      </c>
      <c r="D319" s="293" t="s">
        <v>1997</v>
      </c>
      <c r="E319" s="293" t="s">
        <v>1997</v>
      </c>
      <c r="F319" s="293" t="s">
        <v>1997</v>
      </c>
      <c r="G319" s="293" t="s">
        <v>1997</v>
      </c>
      <c r="H319" s="293" t="s">
        <v>1997</v>
      </c>
      <c r="I319" s="293" t="s">
        <v>1997</v>
      </c>
      <c r="J319" s="293" t="s">
        <v>1997</v>
      </c>
    </row>
    <row r="320" spans="1:10">
      <c r="A320" s="295" t="s">
        <v>2043</v>
      </c>
      <c r="B320" s="293">
        <v>76176.519937545774</v>
      </c>
      <c r="C320" s="293" t="s">
        <v>2037</v>
      </c>
      <c r="D320" s="293">
        <v>96.731829689896188</v>
      </c>
      <c r="E320" s="293">
        <v>261.74904426540229</v>
      </c>
      <c r="F320" s="293">
        <v>3.4899872568719901</v>
      </c>
      <c r="G320" s="293">
        <v>7368.6941529676596</v>
      </c>
      <c r="H320" s="293">
        <v>19.939131289116968</v>
      </c>
      <c r="I320" s="293">
        <v>0.26585508385488998</v>
      </c>
      <c r="J320" s="293" t="s">
        <v>1990</v>
      </c>
    </row>
    <row r="321" spans="1:10">
      <c r="A321" s="297" t="s">
        <v>2104</v>
      </c>
      <c r="B321" s="293">
        <v>4223544.2202831479</v>
      </c>
      <c r="C321" s="293" t="s">
        <v>2037</v>
      </c>
      <c r="D321" s="294" t="s">
        <v>1994</v>
      </c>
      <c r="E321" s="294" t="s">
        <v>1994</v>
      </c>
      <c r="F321" s="294" t="s">
        <v>1994</v>
      </c>
      <c r="G321" s="293">
        <v>227130.02298152124</v>
      </c>
      <c r="H321" s="293">
        <v>43.127051806573057</v>
      </c>
      <c r="I321" s="293">
        <v>1.1609958550767701</v>
      </c>
      <c r="J321" s="293" t="s">
        <v>2012</v>
      </c>
    </row>
    <row r="322" spans="1:10">
      <c r="A322" s="304" t="s">
        <v>2048</v>
      </c>
      <c r="B322" s="298">
        <v>802613.81053188839</v>
      </c>
      <c r="C322" s="293" t="s">
        <v>2037</v>
      </c>
      <c r="D322" s="293">
        <v>68.457376341550798</v>
      </c>
      <c r="E322" s="293">
        <v>9.5</v>
      </c>
      <c r="F322" s="293">
        <v>0.56999999999999995</v>
      </c>
      <c r="G322" s="298">
        <v>54944.835684507634</v>
      </c>
      <c r="H322" s="298">
        <v>7.6248312000529399</v>
      </c>
      <c r="I322" s="298">
        <v>0.45748987200317998</v>
      </c>
      <c r="J322" s="298" t="s">
        <v>1990</v>
      </c>
    </row>
    <row r="323" spans="1:10">
      <c r="A323" s="304" t="s">
        <v>2049</v>
      </c>
      <c r="B323" s="298">
        <v>102339.36264828738</v>
      </c>
      <c r="C323" s="293" t="s">
        <v>2037</v>
      </c>
      <c r="D323" s="293">
        <v>90.484267022339296</v>
      </c>
      <c r="E323" s="293">
        <v>9.5</v>
      </c>
      <c r="F323" s="293">
        <v>1.425</v>
      </c>
      <c r="G323" s="298">
        <v>9260.1022167636511</v>
      </c>
      <c r="H323" s="298">
        <v>0.97222394515873001</v>
      </c>
      <c r="I323" s="298">
        <v>0.14583359177381</v>
      </c>
      <c r="J323" s="298" t="s">
        <v>1990</v>
      </c>
    </row>
    <row r="324" spans="1:10">
      <c r="A324" s="304" t="s">
        <v>2050</v>
      </c>
      <c r="B324" s="298">
        <v>3242414.5271654259</v>
      </c>
      <c r="C324" s="293" t="s">
        <v>2037</v>
      </c>
      <c r="D324" s="293">
        <v>50.248073994006511</v>
      </c>
      <c r="E324" s="293">
        <v>4.5</v>
      </c>
      <c r="F324" s="293">
        <v>0.09</v>
      </c>
      <c r="G324" s="298">
        <v>162925.08508024996</v>
      </c>
      <c r="H324" s="298">
        <v>14.590865372244419</v>
      </c>
      <c r="I324" s="298">
        <v>0.29181730744488998</v>
      </c>
      <c r="J324" s="298" t="s">
        <v>1990</v>
      </c>
    </row>
    <row r="325" spans="1:10">
      <c r="A325" s="304" t="s">
        <v>2051</v>
      </c>
      <c r="B325" s="298" t="s">
        <v>1997</v>
      </c>
      <c r="C325" s="293" t="s">
        <v>2037</v>
      </c>
      <c r="D325" s="293" t="s">
        <v>1997</v>
      </c>
      <c r="E325" s="293" t="s">
        <v>1997</v>
      </c>
      <c r="F325" s="293" t="s">
        <v>1997</v>
      </c>
      <c r="G325" s="298" t="s">
        <v>1997</v>
      </c>
      <c r="H325" s="298" t="s">
        <v>1997</v>
      </c>
      <c r="I325" s="298" t="s">
        <v>1997</v>
      </c>
      <c r="J325" s="298" t="s">
        <v>1997</v>
      </c>
    </row>
    <row r="326" spans="1:10">
      <c r="A326" s="304" t="s">
        <v>2052</v>
      </c>
      <c r="B326" s="298" t="s">
        <v>1997</v>
      </c>
      <c r="C326" s="293" t="s">
        <v>2037</v>
      </c>
      <c r="D326" s="293" t="s">
        <v>1997</v>
      </c>
      <c r="E326" s="293" t="s">
        <v>1997</v>
      </c>
      <c r="F326" s="293" t="s">
        <v>1997</v>
      </c>
      <c r="G326" s="298" t="s">
        <v>1997</v>
      </c>
      <c r="H326" s="298" t="s">
        <v>1997</v>
      </c>
      <c r="I326" s="298" t="s">
        <v>1997</v>
      </c>
      <c r="J326" s="298" t="s">
        <v>1997</v>
      </c>
    </row>
    <row r="327" spans="1:10">
      <c r="A327" s="304" t="s">
        <v>814</v>
      </c>
      <c r="B327" s="298">
        <v>76176.519937545774</v>
      </c>
      <c r="C327" s="293" t="s">
        <v>2037</v>
      </c>
      <c r="D327" s="293">
        <v>96.731829689896188</v>
      </c>
      <c r="E327" s="293">
        <v>261.74904426540229</v>
      </c>
      <c r="F327" s="293">
        <v>3.4899872568719901</v>
      </c>
      <c r="G327" s="298">
        <v>7368.6941529676596</v>
      </c>
      <c r="H327" s="298">
        <v>19.939131289116968</v>
      </c>
      <c r="I327" s="298">
        <v>0.26585508385488998</v>
      </c>
      <c r="J327" s="298" t="s">
        <v>1990</v>
      </c>
    </row>
    <row r="328" spans="1:10">
      <c r="A328" s="307" t="s">
        <v>2105</v>
      </c>
      <c r="B328" s="293">
        <v>7122906.3888648106</v>
      </c>
      <c r="C328" s="293" t="s">
        <v>2037</v>
      </c>
      <c r="D328" s="294" t="s">
        <v>1994</v>
      </c>
      <c r="E328" s="294" t="s">
        <v>1994</v>
      </c>
      <c r="F328" s="294" t="s">
        <v>1994</v>
      </c>
      <c r="G328" s="293">
        <v>358897.51072027022</v>
      </c>
      <c r="H328" s="293">
        <v>162.20807697148538</v>
      </c>
      <c r="I328" s="293">
        <v>2.9373316220328798</v>
      </c>
      <c r="J328" s="293" t="s">
        <v>2012</v>
      </c>
    </row>
    <row r="329" spans="1:10">
      <c r="A329" s="295" t="s">
        <v>2038</v>
      </c>
      <c r="B329" s="293">
        <v>1441653.2392910132</v>
      </c>
      <c r="C329" s="293" t="s">
        <v>2037</v>
      </c>
      <c r="D329" s="293">
        <v>66.495636541257568</v>
      </c>
      <c r="E329" s="293">
        <v>9.5</v>
      </c>
      <c r="F329" s="293">
        <v>0.56999999999999995</v>
      </c>
      <c r="G329" s="293">
        <v>95863.649818421836</v>
      </c>
      <c r="H329" s="293">
        <v>13.695705773264629</v>
      </c>
      <c r="I329" s="293">
        <v>0.82174234639587995</v>
      </c>
      <c r="J329" s="293" t="s">
        <v>1990</v>
      </c>
    </row>
    <row r="330" spans="1:10">
      <c r="A330" s="295" t="s">
        <v>2039</v>
      </c>
      <c r="B330" s="293">
        <v>8899.3961168497008</v>
      </c>
      <c r="C330" s="293" t="s">
        <v>2037</v>
      </c>
      <c r="D330" s="293">
        <v>90.484267022339282</v>
      </c>
      <c r="E330" s="293">
        <v>284.99999999999949</v>
      </c>
      <c r="F330" s="293">
        <v>1.4249999999999099</v>
      </c>
      <c r="G330" s="293">
        <v>805.25533457459767</v>
      </c>
      <c r="H330" s="293">
        <v>2.5363278933021598</v>
      </c>
      <c r="I330" s="293">
        <v>1.2681639466510001E-2</v>
      </c>
      <c r="J330" s="293" t="s">
        <v>1990</v>
      </c>
    </row>
    <row r="331" spans="1:10">
      <c r="A331" s="295" t="s">
        <v>2040</v>
      </c>
      <c r="B331" s="293">
        <v>5218679.7368303481</v>
      </c>
      <c r="C331" s="293" t="s">
        <v>2037</v>
      </c>
      <c r="D331" s="293">
        <v>50.248073994006518</v>
      </c>
      <c r="E331" s="293">
        <v>4.5</v>
      </c>
      <c r="F331" s="293">
        <v>0.09</v>
      </c>
      <c r="G331" s="293">
        <v>262228.6055672738</v>
      </c>
      <c r="H331" s="293">
        <v>23.484058815736571</v>
      </c>
      <c r="I331" s="293">
        <v>0.46968117631473</v>
      </c>
      <c r="J331" s="293" t="s">
        <v>1990</v>
      </c>
    </row>
    <row r="332" spans="1:10">
      <c r="A332" s="295" t="s">
        <v>2041</v>
      </c>
      <c r="B332" s="293" t="s">
        <v>1997</v>
      </c>
      <c r="C332" s="293" t="s">
        <v>2037</v>
      </c>
      <c r="D332" s="293" t="s">
        <v>1997</v>
      </c>
      <c r="E332" s="293" t="s">
        <v>1997</v>
      </c>
      <c r="F332" s="293" t="s">
        <v>1997</v>
      </c>
      <c r="G332" s="293" t="s">
        <v>1997</v>
      </c>
      <c r="H332" s="293" t="s">
        <v>1997</v>
      </c>
      <c r="I332" s="293" t="s">
        <v>1997</v>
      </c>
      <c r="J332" s="293" t="s">
        <v>1997</v>
      </c>
    </row>
    <row r="333" spans="1:10">
      <c r="A333" s="295" t="s">
        <v>2042</v>
      </c>
      <c r="B333" s="293" t="s">
        <v>1997</v>
      </c>
      <c r="C333" s="293" t="s">
        <v>2037</v>
      </c>
      <c r="D333" s="293" t="s">
        <v>1997</v>
      </c>
      <c r="E333" s="293" t="s">
        <v>1997</v>
      </c>
      <c r="F333" s="293" t="s">
        <v>1997</v>
      </c>
      <c r="G333" s="293" t="s">
        <v>1997</v>
      </c>
      <c r="H333" s="293" t="s">
        <v>1997</v>
      </c>
      <c r="I333" s="293" t="s">
        <v>1997</v>
      </c>
      <c r="J333" s="293" t="s">
        <v>1997</v>
      </c>
    </row>
    <row r="334" spans="1:10">
      <c r="A334" s="295" t="s">
        <v>2043</v>
      </c>
      <c r="B334" s="293">
        <v>453674.0166266</v>
      </c>
      <c r="C334" s="293" t="s">
        <v>2037</v>
      </c>
      <c r="D334" s="293">
        <v>97.735736802039924</v>
      </c>
      <c r="E334" s="293">
        <v>270.00000000000006</v>
      </c>
      <c r="F334" s="293">
        <v>3.6</v>
      </c>
      <c r="G334" s="293">
        <v>44340.16428294166</v>
      </c>
      <c r="H334" s="293">
        <v>122.49198448918202</v>
      </c>
      <c r="I334" s="293">
        <v>1.63322645985576</v>
      </c>
      <c r="J334" s="293" t="s">
        <v>1990</v>
      </c>
    </row>
    <row r="335" spans="1:10">
      <c r="A335" s="296" t="s">
        <v>2106</v>
      </c>
      <c r="B335" s="293">
        <v>7122906.3888648106</v>
      </c>
      <c r="C335" s="293" t="s">
        <v>2037</v>
      </c>
      <c r="D335" s="294" t="s">
        <v>1994</v>
      </c>
      <c r="E335" s="294" t="s">
        <v>1994</v>
      </c>
      <c r="F335" s="294" t="s">
        <v>1994</v>
      </c>
      <c r="G335" s="293">
        <v>358897.51072027022</v>
      </c>
      <c r="H335" s="293">
        <v>162.20807697148538</v>
      </c>
      <c r="I335" s="293">
        <v>2.9373316220328798</v>
      </c>
      <c r="J335" s="293" t="s">
        <v>2012</v>
      </c>
    </row>
    <row r="336" spans="1:10">
      <c r="A336" s="297" t="s">
        <v>2107</v>
      </c>
      <c r="B336" s="293">
        <v>7122906.3888648106</v>
      </c>
      <c r="C336" s="293" t="s">
        <v>2037</v>
      </c>
      <c r="D336" s="294" t="s">
        <v>1994</v>
      </c>
      <c r="E336" s="294" t="s">
        <v>1994</v>
      </c>
      <c r="F336" s="294" t="s">
        <v>1994</v>
      </c>
      <c r="G336" s="293">
        <v>358897.51072027022</v>
      </c>
      <c r="H336" s="293">
        <v>162.20807697148538</v>
      </c>
      <c r="I336" s="293">
        <v>2.9373316220328798</v>
      </c>
      <c r="J336" s="293" t="s">
        <v>2012</v>
      </c>
    </row>
    <row r="337" spans="1:10">
      <c r="A337" s="304" t="s">
        <v>2048</v>
      </c>
      <c r="B337" s="298">
        <v>1441653.2392910132</v>
      </c>
      <c r="C337" s="293" t="s">
        <v>2037</v>
      </c>
      <c r="D337" s="293">
        <v>66.495636541257568</v>
      </c>
      <c r="E337" s="293">
        <v>9.5</v>
      </c>
      <c r="F337" s="293">
        <v>0.56999999999999995</v>
      </c>
      <c r="G337" s="298">
        <v>95863.649818421836</v>
      </c>
      <c r="H337" s="298">
        <v>13.695705773264629</v>
      </c>
      <c r="I337" s="298">
        <v>0.82174234639587995</v>
      </c>
      <c r="J337" s="298" t="s">
        <v>1990</v>
      </c>
    </row>
    <row r="338" spans="1:10">
      <c r="A338" s="304" t="s">
        <v>2049</v>
      </c>
      <c r="B338" s="298">
        <v>8899.3961168497008</v>
      </c>
      <c r="C338" s="293" t="s">
        <v>2037</v>
      </c>
      <c r="D338" s="293">
        <v>90.484267022339282</v>
      </c>
      <c r="E338" s="293">
        <v>284.99999999999949</v>
      </c>
      <c r="F338" s="293">
        <v>1.4249999999999099</v>
      </c>
      <c r="G338" s="298">
        <v>805.25533457459767</v>
      </c>
      <c r="H338" s="298">
        <v>2.5363278933021598</v>
      </c>
      <c r="I338" s="298">
        <v>1.2681639466510001E-2</v>
      </c>
      <c r="J338" s="298" t="s">
        <v>1990</v>
      </c>
    </row>
    <row r="339" spans="1:10">
      <c r="A339" s="304" t="s">
        <v>2050</v>
      </c>
      <c r="B339" s="298">
        <v>5218679.7368303481</v>
      </c>
      <c r="C339" s="293" t="s">
        <v>2037</v>
      </c>
      <c r="D339" s="293">
        <v>50.248073994006518</v>
      </c>
      <c r="E339" s="293">
        <v>4.5</v>
      </c>
      <c r="F339" s="293">
        <v>0.09</v>
      </c>
      <c r="G339" s="298">
        <v>262228.6055672738</v>
      </c>
      <c r="H339" s="298">
        <v>23.484058815736571</v>
      </c>
      <c r="I339" s="298">
        <v>0.46968117631473</v>
      </c>
      <c r="J339" s="298" t="s">
        <v>1990</v>
      </c>
    </row>
    <row r="340" spans="1:10">
      <c r="A340" s="304" t="s">
        <v>2051</v>
      </c>
      <c r="B340" s="298" t="s">
        <v>1997</v>
      </c>
      <c r="C340" s="293" t="s">
        <v>2037</v>
      </c>
      <c r="D340" s="293" t="s">
        <v>1997</v>
      </c>
      <c r="E340" s="293" t="s">
        <v>1997</v>
      </c>
      <c r="F340" s="293" t="s">
        <v>1997</v>
      </c>
      <c r="G340" s="298" t="s">
        <v>1997</v>
      </c>
      <c r="H340" s="298" t="s">
        <v>1997</v>
      </c>
      <c r="I340" s="298" t="s">
        <v>1997</v>
      </c>
      <c r="J340" s="298" t="s">
        <v>1997</v>
      </c>
    </row>
    <row r="341" spans="1:10">
      <c r="A341" s="304" t="s">
        <v>2052</v>
      </c>
      <c r="B341" s="298" t="s">
        <v>1997</v>
      </c>
      <c r="C341" s="293" t="s">
        <v>2037</v>
      </c>
      <c r="D341" s="293" t="s">
        <v>1997</v>
      </c>
      <c r="E341" s="293" t="s">
        <v>1997</v>
      </c>
      <c r="F341" s="293" t="s">
        <v>1997</v>
      </c>
      <c r="G341" s="298" t="s">
        <v>1997</v>
      </c>
      <c r="H341" s="298" t="s">
        <v>1997</v>
      </c>
      <c r="I341" s="298" t="s">
        <v>1997</v>
      </c>
      <c r="J341" s="298" t="s">
        <v>1997</v>
      </c>
    </row>
    <row r="342" spans="1:10">
      <c r="A342" s="304" t="s">
        <v>814</v>
      </c>
      <c r="B342" s="298">
        <v>453674.0166266</v>
      </c>
      <c r="C342" s="293" t="s">
        <v>2037</v>
      </c>
      <c r="D342" s="293">
        <v>97.735736802039924</v>
      </c>
      <c r="E342" s="293">
        <v>270.00000000000006</v>
      </c>
      <c r="F342" s="293">
        <v>3.6</v>
      </c>
      <c r="G342" s="298">
        <v>44340.16428294166</v>
      </c>
      <c r="H342" s="298">
        <v>122.49198448918202</v>
      </c>
      <c r="I342" s="298">
        <v>1.63322645985576</v>
      </c>
      <c r="J342" s="298" t="s">
        <v>1990</v>
      </c>
    </row>
    <row r="343" spans="1:10">
      <c r="A343" s="307" t="s">
        <v>1986</v>
      </c>
      <c r="B343" s="293">
        <v>4114.8315249317002</v>
      </c>
      <c r="C343" s="293" t="s">
        <v>2037</v>
      </c>
      <c r="D343" s="294" t="s">
        <v>1994</v>
      </c>
      <c r="E343" s="294" t="s">
        <v>1994</v>
      </c>
      <c r="F343" s="294" t="s">
        <v>1994</v>
      </c>
      <c r="G343" s="293">
        <v>257.90976890459297</v>
      </c>
      <c r="H343" s="293">
        <v>1.300499353749E-2</v>
      </c>
      <c r="I343" s="293">
        <v>1.87845249299E-3</v>
      </c>
      <c r="J343" s="293" t="s">
        <v>2012</v>
      </c>
    </row>
    <row r="344" spans="1:10">
      <c r="A344" s="295" t="s">
        <v>2038</v>
      </c>
      <c r="B344" s="293">
        <v>17.3116495903528</v>
      </c>
      <c r="C344" s="293" t="s">
        <v>2037</v>
      </c>
      <c r="D344" s="293">
        <v>74.659973794072144</v>
      </c>
      <c r="E344" s="293">
        <v>3.14261395692282</v>
      </c>
      <c r="F344" s="293">
        <v>2.75514054400566</v>
      </c>
      <c r="G344" s="293">
        <v>1.2924873047479</v>
      </c>
      <c r="H344" s="293">
        <v>5.4403831620000003E-5</v>
      </c>
      <c r="I344" s="293">
        <v>4.7696027669999998E-5</v>
      </c>
      <c r="J344" s="293" t="s">
        <v>1990</v>
      </c>
    </row>
    <row r="345" spans="1:10">
      <c r="A345" s="295" t="s">
        <v>2039</v>
      </c>
      <c r="B345" s="293">
        <v>1127.7841994410535</v>
      </c>
      <c r="C345" s="293" t="s">
        <v>2037</v>
      </c>
      <c r="D345" s="293">
        <v>89.645233903118736</v>
      </c>
      <c r="E345" s="293">
        <v>9.4999999999999893</v>
      </c>
      <c r="F345" s="293">
        <v>1.4249999999969001</v>
      </c>
      <c r="G345" s="293">
        <v>101.10047835113475</v>
      </c>
      <c r="H345" s="293">
        <v>1.071394989469E-2</v>
      </c>
      <c r="I345" s="293">
        <v>1.6070924842E-3</v>
      </c>
      <c r="J345" s="293" t="s">
        <v>1990</v>
      </c>
    </row>
    <row r="346" spans="1:10">
      <c r="A346" s="295" t="s">
        <v>2040</v>
      </c>
      <c r="B346" s="293">
        <v>2969.7356759002942</v>
      </c>
      <c r="C346" s="293" t="s">
        <v>2037</v>
      </c>
      <c r="D346" s="293">
        <v>52.367220594999388</v>
      </c>
      <c r="E346" s="293">
        <v>0.75314440585758002</v>
      </c>
      <c r="F346" s="293">
        <v>7.5314440586429998E-2</v>
      </c>
      <c r="G346" s="293">
        <v>155.51680324871032</v>
      </c>
      <c r="H346" s="293">
        <v>2.2366398111799998E-3</v>
      </c>
      <c r="I346" s="293">
        <v>2.2366398112E-4</v>
      </c>
      <c r="J346" s="293" t="s">
        <v>1990</v>
      </c>
    </row>
    <row r="347" spans="1:10">
      <c r="A347" s="295" t="s">
        <v>2041</v>
      </c>
      <c r="B347" s="293" t="s">
        <v>1997</v>
      </c>
      <c r="C347" s="293" t="s">
        <v>2037</v>
      </c>
      <c r="D347" s="293" t="s">
        <v>1997</v>
      </c>
      <c r="E347" s="293" t="s">
        <v>1997</v>
      </c>
      <c r="F347" s="293" t="s">
        <v>1997</v>
      </c>
      <c r="G347" s="293" t="s">
        <v>1997</v>
      </c>
      <c r="H347" s="293" t="s">
        <v>1997</v>
      </c>
      <c r="I347" s="293" t="s">
        <v>1997</v>
      </c>
      <c r="J347" s="293" t="s">
        <v>1997</v>
      </c>
    </row>
    <row r="348" spans="1:10">
      <c r="A348" s="295" t="s">
        <v>2042</v>
      </c>
      <c r="B348" s="293" t="s">
        <v>1997</v>
      </c>
      <c r="C348" s="293" t="s">
        <v>2037</v>
      </c>
      <c r="D348" s="293" t="s">
        <v>1997</v>
      </c>
      <c r="E348" s="293" t="s">
        <v>1997</v>
      </c>
      <c r="F348" s="293" t="s">
        <v>1997</v>
      </c>
      <c r="G348" s="293" t="s">
        <v>1997</v>
      </c>
      <c r="H348" s="293" t="s">
        <v>1997</v>
      </c>
      <c r="I348" s="293" t="s">
        <v>1997</v>
      </c>
      <c r="J348" s="293" t="s">
        <v>1997</v>
      </c>
    </row>
    <row r="349" spans="1:10">
      <c r="A349" s="295" t="s">
        <v>2043</v>
      </c>
      <c r="B349" s="293" t="s">
        <v>1968</v>
      </c>
      <c r="C349" s="293" t="s">
        <v>2037</v>
      </c>
      <c r="D349" s="293" t="s">
        <v>2004</v>
      </c>
      <c r="E349" s="293" t="s">
        <v>1990</v>
      </c>
      <c r="F349" s="293" t="s">
        <v>1990</v>
      </c>
      <c r="G349" s="293" t="s">
        <v>1968</v>
      </c>
      <c r="H349" s="293" t="s">
        <v>1990</v>
      </c>
      <c r="I349" s="293" t="s">
        <v>1990</v>
      </c>
      <c r="J349" s="293" t="s">
        <v>1990</v>
      </c>
    </row>
    <row r="350" spans="1:10">
      <c r="A350" s="299" t="s">
        <v>2108</v>
      </c>
      <c r="B350" s="293">
        <v>4114.8315249317002</v>
      </c>
      <c r="C350" s="293" t="s">
        <v>2037</v>
      </c>
      <c r="D350" s="294" t="s">
        <v>1994</v>
      </c>
      <c r="E350" s="294" t="s">
        <v>1994</v>
      </c>
      <c r="F350" s="294" t="s">
        <v>1994</v>
      </c>
      <c r="G350" s="293">
        <v>257.90976890459297</v>
      </c>
      <c r="H350" s="293">
        <v>1.300499353749E-2</v>
      </c>
      <c r="I350" s="293">
        <v>1.87845249299E-3</v>
      </c>
      <c r="J350" s="293" t="s">
        <v>2012</v>
      </c>
    </row>
    <row r="351" spans="1:10">
      <c r="A351" s="295" t="s">
        <v>2038</v>
      </c>
      <c r="B351" s="298">
        <v>17.3116495903528</v>
      </c>
      <c r="C351" s="293" t="s">
        <v>2037</v>
      </c>
      <c r="D351" s="293">
        <v>74.659973794072144</v>
      </c>
      <c r="E351" s="293">
        <v>3.14261395692282</v>
      </c>
      <c r="F351" s="293">
        <v>2.75514054400566</v>
      </c>
      <c r="G351" s="298">
        <v>1.2924873047479</v>
      </c>
      <c r="H351" s="298">
        <v>5.4403831620000003E-5</v>
      </c>
      <c r="I351" s="298">
        <v>4.7696027669999998E-5</v>
      </c>
      <c r="J351" s="298" t="s">
        <v>1990</v>
      </c>
    </row>
    <row r="352" spans="1:10">
      <c r="A352" s="295" t="s">
        <v>2039</v>
      </c>
      <c r="B352" s="298">
        <v>1127.7841994410535</v>
      </c>
      <c r="C352" s="293" t="s">
        <v>2037</v>
      </c>
      <c r="D352" s="293">
        <v>89.645233903118736</v>
      </c>
      <c r="E352" s="293">
        <v>9.4999999999999893</v>
      </c>
      <c r="F352" s="293">
        <v>1.4249999999969001</v>
      </c>
      <c r="G352" s="298">
        <v>101.10047835113475</v>
      </c>
      <c r="H352" s="298">
        <v>1.071394989469E-2</v>
      </c>
      <c r="I352" s="298">
        <v>1.6070924842E-3</v>
      </c>
      <c r="J352" s="298" t="s">
        <v>1990</v>
      </c>
    </row>
    <row r="353" spans="1:10">
      <c r="A353" s="295" t="s">
        <v>2040</v>
      </c>
      <c r="B353" s="298">
        <v>2969.7356759002942</v>
      </c>
      <c r="C353" s="293" t="s">
        <v>2037</v>
      </c>
      <c r="D353" s="293">
        <v>52.367220594999388</v>
      </c>
      <c r="E353" s="293">
        <v>0.75314440585758002</v>
      </c>
      <c r="F353" s="293">
        <v>7.5314440586429998E-2</v>
      </c>
      <c r="G353" s="298">
        <v>155.51680324871032</v>
      </c>
      <c r="H353" s="298">
        <v>2.2366398111799998E-3</v>
      </c>
      <c r="I353" s="298">
        <v>2.2366398112E-4</v>
      </c>
      <c r="J353" s="298" t="s">
        <v>1990</v>
      </c>
    </row>
    <row r="354" spans="1:10">
      <c r="A354" s="295" t="s">
        <v>2041</v>
      </c>
      <c r="B354" s="298" t="s">
        <v>1997</v>
      </c>
      <c r="C354" s="293" t="s">
        <v>2037</v>
      </c>
      <c r="D354" s="293" t="s">
        <v>1997</v>
      </c>
      <c r="E354" s="293" t="s">
        <v>1997</v>
      </c>
      <c r="F354" s="293" t="s">
        <v>1997</v>
      </c>
      <c r="G354" s="298" t="s">
        <v>1997</v>
      </c>
      <c r="H354" s="298" t="s">
        <v>1997</v>
      </c>
      <c r="I354" s="298" t="s">
        <v>1997</v>
      </c>
      <c r="J354" s="298" t="s">
        <v>1997</v>
      </c>
    </row>
    <row r="355" spans="1:10">
      <c r="A355" s="295" t="s">
        <v>2042</v>
      </c>
      <c r="B355" s="298" t="s">
        <v>1997</v>
      </c>
      <c r="C355" s="293" t="s">
        <v>2037</v>
      </c>
      <c r="D355" s="293" t="s">
        <v>1997</v>
      </c>
      <c r="E355" s="293" t="s">
        <v>1997</v>
      </c>
      <c r="F355" s="293" t="s">
        <v>1997</v>
      </c>
      <c r="G355" s="298" t="s">
        <v>1997</v>
      </c>
      <c r="H355" s="298" t="s">
        <v>1997</v>
      </c>
      <c r="I355" s="298" t="s">
        <v>1997</v>
      </c>
      <c r="J355" s="298" t="s">
        <v>1997</v>
      </c>
    </row>
    <row r="356" spans="1:10">
      <c r="A356" s="295" t="s">
        <v>2043</v>
      </c>
      <c r="B356" s="298" t="s">
        <v>1968</v>
      </c>
      <c r="C356" s="293" t="s">
        <v>2037</v>
      </c>
      <c r="D356" s="293" t="s">
        <v>2004</v>
      </c>
      <c r="E356" s="293" t="s">
        <v>1990</v>
      </c>
      <c r="F356" s="293" t="s">
        <v>1990</v>
      </c>
      <c r="G356" s="298" t="s">
        <v>1968</v>
      </c>
      <c r="H356" s="298" t="s">
        <v>1990</v>
      </c>
      <c r="I356" s="298" t="s">
        <v>1990</v>
      </c>
      <c r="J356" s="298" t="s">
        <v>1990</v>
      </c>
    </row>
    <row r="357" spans="1:10">
      <c r="A357" s="299" t="s">
        <v>2109</v>
      </c>
      <c r="B357" s="293" t="s">
        <v>2055</v>
      </c>
      <c r="C357" s="293" t="s">
        <v>2037</v>
      </c>
      <c r="D357" s="294" t="s">
        <v>1994</v>
      </c>
      <c r="E357" s="294" t="s">
        <v>1994</v>
      </c>
      <c r="F357" s="294" t="s">
        <v>1994</v>
      </c>
      <c r="G357" s="293" t="s">
        <v>2055</v>
      </c>
      <c r="H357" s="293" t="s">
        <v>2045</v>
      </c>
      <c r="I357" s="293" t="s">
        <v>2045</v>
      </c>
      <c r="J357" s="294" t="s">
        <v>1994</v>
      </c>
    </row>
    <row r="358" spans="1:10">
      <c r="A358" s="295" t="s">
        <v>2073</v>
      </c>
      <c r="B358" s="298" t="s">
        <v>1968</v>
      </c>
      <c r="C358" s="293" t="s">
        <v>2037</v>
      </c>
      <c r="D358" s="293" t="s">
        <v>1968</v>
      </c>
      <c r="E358" s="293" t="s">
        <v>1968</v>
      </c>
      <c r="F358" s="293" t="s">
        <v>1968</v>
      </c>
      <c r="G358" s="298" t="s">
        <v>1968</v>
      </c>
      <c r="H358" s="298" t="s">
        <v>1968</v>
      </c>
      <c r="I358" s="298" t="s">
        <v>1968</v>
      </c>
      <c r="J358" s="294" t="s">
        <v>1994</v>
      </c>
    </row>
    <row r="359" spans="1:10">
      <c r="A359" s="295" t="s">
        <v>2074</v>
      </c>
      <c r="B359" s="298" t="s">
        <v>1968</v>
      </c>
      <c r="C359" s="293" t="s">
        <v>2037</v>
      </c>
      <c r="D359" s="293" t="s">
        <v>1968</v>
      </c>
      <c r="E359" s="293" t="s">
        <v>1968</v>
      </c>
      <c r="F359" s="293" t="s">
        <v>1968</v>
      </c>
      <c r="G359" s="298" t="s">
        <v>1968</v>
      </c>
      <c r="H359" s="298" t="s">
        <v>1968</v>
      </c>
      <c r="I359" s="298" t="s">
        <v>1968</v>
      </c>
      <c r="J359" s="294" t="s">
        <v>1994</v>
      </c>
    </row>
    <row r="360" spans="1:10">
      <c r="A360" s="295" t="s">
        <v>2075</v>
      </c>
      <c r="B360" s="298" t="s">
        <v>1968</v>
      </c>
      <c r="C360" s="293" t="s">
        <v>2037</v>
      </c>
      <c r="D360" s="293" t="s">
        <v>1968</v>
      </c>
      <c r="E360" s="293" t="s">
        <v>1968</v>
      </c>
      <c r="F360" s="293" t="s">
        <v>1968</v>
      </c>
      <c r="G360" s="298" t="s">
        <v>1968</v>
      </c>
      <c r="H360" s="298" t="s">
        <v>1968</v>
      </c>
      <c r="I360" s="298" t="s">
        <v>1968</v>
      </c>
      <c r="J360" s="294" t="s">
        <v>1994</v>
      </c>
    </row>
    <row r="361" spans="1:10">
      <c r="A361" s="295" t="s">
        <v>2076</v>
      </c>
      <c r="B361" s="293" t="s">
        <v>1968</v>
      </c>
      <c r="C361" s="293" t="s">
        <v>2037</v>
      </c>
      <c r="D361" s="294" t="s">
        <v>1994</v>
      </c>
      <c r="E361" s="294" t="s">
        <v>1994</v>
      </c>
      <c r="F361" s="294" t="s">
        <v>1994</v>
      </c>
      <c r="G361" s="293" t="s">
        <v>1968</v>
      </c>
      <c r="H361" s="293" t="s">
        <v>1997</v>
      </c>
      <c r="I361" s="293" t="s">
        <v>1997</v>
      </c>
      <c r="J361" s="294" t="s">
        <v>1994</v>
      </c>
    </row>
    <row r="362" spans="1:10">
      <c r="A362" s="295" t="s">
        <v>2040</v>
      </c>
      <c r="B362" s="298" t="s">
        <v>1968</v>
      </c>
      <c r="C362" s="293" t="s">
        <v>2037</v>
      </c>
      <c r="D362" s="293" t="s">
        <v>1968</v>
      </c>
      <c r="E362" s="293" t="s">
        <v>1968</v>
      </c>
      <c r="F362" s="293" t="s">
        <v>1968</v>
      </c>
      <c r="G362" s="298" t="s">
        <v>1968</v>
      </c>
      <c r="H362" s="298" t="s">
        <v>1968</v>
      </c>
      <c r="I362" s="298" t="s">
        <v>1968</v>
      </c>
      <c r="J362" s="294" t="s">
        <v>1994</v>
      </c>
    </row>
    <row r="363" spans="1:10">
      <c r="A363" s="295" t="s">
        <v>2043</v>
      </c>
      <c r="B363" s="298" t="s">
        <v>1968</v>
      </c>
      <c r="C363" s="293" t="s">
        <v>2037</v>
      </c>
      <c r="D363" s="293" t="s">
        <v>1968</v>
      </c>
      <c r="E363" s="293" t="s">
        <v>1990</v>
      </c>
      <c r="F363" s="293" t="s">
        <v>1990</v>
      </c>
      <c r="G363" s="298" t="s">
        <v>1968</v>
      </c>
      <c r="H363" s="298" t="s">
        <v>1990</v>
      </c>
      <c r="I363" s="298" t="s">
        <v>1990</v>
      </c>
      <c r="J363" s="294" t="s">
        <v>1994</v>
      </c>
    </row>
    <row r="364" spans="1:10">
      <c r="A364" s="295" t="s">
        <v>2077</v>
      </c>
      <c r="B364" s="293" t="s">
        <v>1997</v>
      </c>
      <c r="C364" s="293" t="s">
        <v>2037</v>
      </c>
      <c r="D364" s="294" t="s">
        <v>1994</v>
      </c>
      <c r="E364" s="294" t="s">
        <v>1994</v>
      </c>
      <c r="F364" s="294" t="s">
        <v>1994</v>
      </c>
      <c r="G364" s="293" t="s">
        <v>1997</v>
      </c>
      <c r="H364" s="293" t="s">
        <v>1997</v>
      </c>
      <c r="I364" s="293" t="s">
        <v>1997</v>
      </c>
      <c r="J364" s="294" t="s">
        <v>1994</v>
      </c>
    </row>
    <row r="365" spans="1:10">
      <c r="A365" s="299" t="s">
        <v>2110</v>
      </c>
      <c r="B365" s="293" t="s">
        <v>2055</v>
      </c>
      <c r="C365" s="293" t="s">
        <v>2037</v>
      </c>
      <c r="D365" s="294" t="s">
        <v>1994</v>
      </c>
      <c r="E365" s="294" t="s">
        <v>1994</v>
      </c>
      <c r="F365" s="294" t="s">
        <v>1994</v>
      </c>
      <c r="G365" s="293" t="s">
        <v>2055</v>
      </c>
      <c r="H365" s="293" t="s">
        <v>2045</v>
      </c>
      <c r="I365" s="293" t="s">
        <v>2045</v>
      </c>
      <c r="J365" s="294" t="s">
        <v>1994</v>
      </c>
    </row>
    <row r="366" spans="1:10">
      <c r="A366" s="295" t="s">
        <v>2092</v>
      </c>
      <c r="B366" s="298" t="s">
        <v>1968</v>
      </c>
      <c r="C366" s="293" t="s">
        <v>2037</v>
      </c>
      <c r="D366" s="293" t="s">
        <v>1968</v>
      </c>
      <c r="E366" s="293" t="s">
        <v>1968</v>
      </c>
      <c r="F366" s="293" t="s">
        <v>1968</v>
      </c>
      <c r="G366" s="298" t="s">
        <v>1968</v>
      </c>
      <c r="H366" s="298" t="s">
        <v>1968</v>
      </c>
      <c r="I366" s="298" t="s">
        <v>1968</v>
      </c>
      <c r="J366" s="294" t="s">
        <v>1994</v>
      </c>
    </row>
    <row r="367" spans="1:10">
      <c r="A367" s="295" t="s">
        <v>2093</v>
      </c>
      <c r="B367" s="298" t="s">
        <v>1968</v>
      </c>
      <c r="C367" s="293" t="s">
        <v>2037</v>
      </c>
      <c r="D367" s="293" t="s">
        <v>1968</v>
      </c>
      <c r="E367" s="293" t="s">
        <v>1968</v>
      </c>
      <c r="F367" s="293" t="s">
        <v>1968</v>
      </c>
      <c r="G367" s="298" t="s">
        <v>1968</v>
      </c>
      <c r="H367" s="298" t="s">
        <v>1968</v>
      </c>
      <c r="I367" s="298" t="s">
        <v>1968</v>
      </c>
      <c r="J367" s="294" t="s">
        <v>1994</v>
      </c>
    </row>
    <row r="368" spans="1:10">
      <c r="A368" s="295" t="s">
        <v>2073</v>
      </c>
      <c r="B368" s="298" t="s">
        <v>1968</v>
      </c>
      <c r="C368" s="293" t="s">
        <v>2037</v>
      </c>
      <c r="D368" s="293" t="s">
        <v>1968</v>
      </c>
      <c r="E368" s="293" t="s">
        <v>1968</v>
      </c>
      <c r="F368" s="293" t="s">
        <v>1968</v>
      </c>
      <c r="G368" s="298" t="s">
        <v>1968</v>
      </c>
      <c r="H368" s="298" t="s">
        <v>1968</v>
      </c>
      <c r="I368" s="298" t="s">
        <v>1968</v>
      </c>
      <c r="J368" s="294" t="s">
        <v>1994</v>
      </c>
    </row>
    <row r="369" spans="1:10">
      <c r="A369" s="295" t="s">
        <v>2094</v>
      </c>
      <c r="B369" s="293" t="s">
        <v>1968</v>
      </c>
      <c r="C369" s="293" t="s">
        <v>2037</v>
      </c>
      <c r="D369" s="294" t="s">
        <v>1994</v>
      </c>
      <c r="E369" s="294" t="s">
        <v>1994</v>
      </c>
      <c r="F369" s="294" t="s">
        <v>1994</v>
      </c>
      <c r="G369" s="293" t="s">
        <v>1968</v>
      </c>
      <c r="H369" s="293" t="s">
        <v>1968</v>
      </c>
      <c r="I369" s="293" t="s">
        <v>1968</v>
      </c>
      <c r="J369" s="294" t="s">
        <v>1994</v>
      </c>
    </row>
    <row r="370" spans="1:10">
      <c r="A370" s="295" t="s">
        <v>2040</v>
      </c>
      <c r="B370" s="298" t="s">
        <v>1968</v>
      </c>
      <c r="C370" s="293" t="s">
        <v>2037</v>
      </c>
      <c r="D370" s="293" t="s">
        <v>1968</v>
      </c>
      <c r="E370" s="293" t="s">
        <v>1968</v>
      </c>
      <c r="F370" s="293" t="s">
        <v>1968</v>
      </c>
      <c r="G370" s="298" t="s">
        <v>1968</v>
      </c>
      <c r="H370" s="298" t="s">
        <v>1968</v>
      </c>
      <c r="I370" s="298" t="s">
        <v>1968</v>
      </c>
      <c r="J370" s="294" t="s">
        <v>1994</v>
      </c>
    </row>
    <row r="371" spans="1:10">
      <c r="A371" s="295" t="s">
        <v>2043</v>
      </c>
      <c r="B371" s="298" t="s">
        <v>1968</v>
      </c>
      <c r="C371" s="293" t="s">
        <v>2037</v>
      </c>
      <c r="D371" s="293" t="s">
        <v>1968</v>
      </c>
      <c r="E371" s="293" t="s">
        <v>1990</v>
      </c>
      <c r="F371" s="293" t="s">
        <v>1990</v>
      </c>
      <c r="G371" s="298" t="s">
        <v>1968</v>
      </c>
      <c r="H371" s="298" t="s">
        <v>1990</v>
      </c>
      <c r="I371" s="298" t="s">
        <v>1990</v>
      </c>
      <c r="J371" s="294" t="s">
        <v>1994</v>
      </c>
    </row>
    <row r="372" spans="1:10">
      <c r="A372" s="295" t="s">
        <v>2095</v>
      </c>
      <c r="B372" s="293" t="s">
        <v>1997</v>
      </c>
      <c r="C372" s="293" t="s">
        <v>2037</v>
      </c>
      <c r="D372" s="294" t="s">
        <v>1994</v>
      </c>
      <c r="E372" s="294" t="s">
        <v>1994</v>
      </c>
      <c r="F372" s="294" t="s">
        <v>1994</v>
      </c>
      <c r="G372" s="293" t="s">
        <v>1997</v>
      </c>
      <c r="H372" s="293" t="s">
        <v>1997</v>
      </c>
      <c r="I372" s="293" t="s">
        <v>1997</v>
      </c>
      <c r="J372" s="294" t="s">
        <v>1994</v>
      </c>
    </row>
    <row r="373" spans="1:10">
      <c r="A373" s="52" t="s">
        <v>2111</v>
      </c>
      <c r="B373" s="293">
        <v>7178206.5629088432</v>
      </c>
      <c r="C373" s="293" t="s">
        <v>2037</v>
      </c>
      <c r="D373" s="294" t="s">
        <v>1994</v>
      </c>
      <c r="E373" s="294" t="s">
        <v>1994</v>
      </c>
      <c r="F373" s="294" t="s">
        <v>1994</v>
      </c>
      <c r="G373" s="293">
        <v>226133.22271687587</v>
      </c>
      <c r="H373" s="293">
        <v>4.1196270916394298</v>
      </c>
      <c r="I373" s="293">
        <v>2.5601844175807398</v>
      </c>
      <c r="J373" s="293" t="s">
        <v>2012</v>
      </c>
    </row>
    <row r="374" spans="1:10">
      <c r="A374" s="306" t="s">
        <v>2112</v>
      </c>
      <c r="B374" s="293">
        <v>6789839.4054550147</v>
      </c>
      <c r="C374" s="293" t="s">
        <v>2037</v>
      </c>
      <c r="D374" s="294" t="s">
        <v>1994</v>
      </c>
      <c r="E374" s="294" t="s">
        <v>1994</v>
      </c>
      <c r="F374" s="294" t="s">
        <v>1994</v>
      </c>
      <c r="G374" s="293">
        <v>198086.65897924625</v>
      </c>
      <c r="H374" s="293">
        <v>3.6313603130694299</v>
      </c>
      <c r="I374" s="293">
        <v>1.7785747835824199</v>
      </c>
      <c r="J374" s="293" t="s">
        <v>2012</v>
      </c>
    </row>
    <row r="375" spans="1:10">
      <c r="A375" s="296" t="s">
        <v>2113</v>
      </c>
      <c r="B375" s="293">
        <v>300563.24352238874</v>
      </c>
      <c r="C375" s="293" t="s">
        <v>2037</v>
      </c>
      <c r="D375" s="294" t="s">
        <v>1994</v>
      </c>
      <c r="E375" s="294" t="s">
        <v>1994</v>
      </c>
      <c r="F375" s="294" t="s">
        <v>1994</v>
      </c>
      <c r="G375" s="293">
        <v>13282.915919456782</v>
      </c>
      <c r="H375" s="293">
        <v>5.1948184495699996E-3</v>
      </c>
      <c r="I375" s="293">
        <v>1.29867598133739</v>
      </c>
      <c r="J375" s="293" t="s">
        <v>2012</v>
      </c>
    </row>
    <row r="376" spans="1:10">
      <c r="A376" s="297" t="s">
        <v>2048</v>
      </c>
      <c r="B376" s="298" t="s">
        <v>1990</v>
      </c>
      <c r="C376" s="293" t="s">
        <v>2037</v>
      </c>
      <c r="D376" s="293" t="s">
        <v>1990</v>
      </c>
      <c r="E376" s="293" t="s">
        <v>1990</v>
      </c>
      <c r="F376" s="293" t="s">
        <v>1990</v>
      </c>
      <c r="G376" s="298" t="s">
        <v>1990</v>
      </c>
      <c r="H376" s="298" t="s">
        <v>1990</v>
      </c>
      <c r="I376" s="298" t="s">
        <v>1990</v>
      </c>
      <c r="J376" s="298" t="s">
        <v>1990</v>
      </c>
    </row>
    <row r="377" spans="1:10">
      <c r="A377" s="297" t="s">
        <v>2049</v>
      </c>
      <c r="B377" s="298" t="s">
        <v>1990</v>
      </c>
      <c r="C377" s="293" t="s">
        <v>2037</v>
      </c>
      <c r="D377" s="293" t="s">
        <v>1990</v>
      </c>
      <c r="E377" s="293" t="s">
        <v>1990</v>
      </c>
      <c r="F377" s="293" t="s">
        <v>1990</v>
      </c>
      <c r="G377" s="298" t="s">
        <v>1990</v>
      </c>
      <c r="H377" s="298" t="s">
        <v>1990</v>
      </c>
      <c r="I377" s="298" t="s">
        <v>1990</v>
      </c>
      <c r="J377" s="298" t="s">
        <v>1990</v>
      </c>
    </row>
    <row r="378" spans="1:10">
      <c r="A378" s="297" t="s">
        <v>2050</v>
      </c>
      <c r="B378" s="298" t="s">
        <v>1990</v>
      </c>
      <c r="C378" s="293" t="s">
        <v>2037</v>
      </c>
      <c r="D378" s="293" t="s">
        <v>1990</v>
      </c>
      <c r="E378" s="293" t="s">
        <v>1990</v>
      </c>
      <c r="F378" s="293" t="s">
        <v>1990</v>
      </c>
      <c r="G378" s="298" t="s">
        <v>1990</v>
      </c>
      <c r="H378" s="298" t="s">
        <v>1990</v>
      </c>
      <c r="I378" s="298" t="s">
        <v>1990</v>
      </c>
      <c r="J378" s="298" t="s">
        <v>1990</v>
      </c>
    </row>
    <row r="379" spans="1:10">
      <c r="A379" s="297" t="s">
        <v>2051</v>
      </c>
      <c r="B379" s="298">
        <v>300563.24352238874</v>
      </c>
      <c r="C379" s="293" t="s">
        <v>2037</v>
      </c>
      <c r="D379" s="293">
        <v>44.193414217222298</v>
      </c>
      <c r="E379" s="293">
        <v>1.7283611890430001E-2</v>
      </c>
      <c r="F379" s="293">
        <v>4.3208077146021804</v>
      </c>
      <c r="G379" s="298">
        <v>13282.915919456782</v>
      </c>
      <c r="H379" s="298">
        <v>5.1948184495699996E-3</v>
      </c>
      <c r="I379" s="298">
        <v>1.29867598133739</v>
      </c>
      <c r="J379" s="298" t="s">
        <v>1990</v>
      </c>
    </row>
    <row r="380" spans="1:10">
      <c r="A380" s="297" t="s">
        <v>2052</v>
      </c>
      <c r="B380" s="298" t="s">
        <v>1997</v>
      </c>
      <c r="C380" s="293" t="s">
        <v>2037</v>
      </c>
      <c r="D380" s="293" t="s">
        <v>1997</v>
      </c>
      <c r="E380" s="293" t="s">
        <v>1997</v>
      </c>
      <c r="F380" s="293" t="s">
        <v>1997</v>
      </c>
      <c r="G380" s="298" t="s">
        <v>1997</v>
      </c>
      <c r="H380" s="298" t="s">
        <v>1997</v>
      </c>
      <c r="I380" s="298" t="s">
        <v>1997</v>
      </c>
      <c r="J380" s="298" t="s">
        <v>1997</v>
      </c>
    </row>
    <row r="381" spans="1:10">
      <c r="A381" s="297" t="s">
        <v>814</v>
      </c>
      <c r="B381" s="298" t="s">
        <v>1990</v>
      </c>
      <c r="C381" s="293" t="s">
        <v>2037</v>
      </c>
      <c r="D381" s="293" t="s">
        <v>1990</v>
      </c>
      <c r="E381" s="293" t="s">
        <v>1990</v>
      </c>
      <c r="F381" s="293" t="s">
        <v>1990</v>
      </c>
      <c r="G381" s="298" t="s">
        <v>1990</v>
      </c>
      <c r="H381" s="298" t="s">
        <v>1990</v>
      </c>
      <c r="I381" s="298" t="s">
        <v>1990</v>
      </c>
      <c r="J381" s="298" t="s">
        <v>1990</v>
      </c>
    </row>
    <row r="382" spans="1:10">
      <c r="A382" s="296" t="s">
        <v>2114</v>
      </c>
      <c r="B382" s="293">
        <v>811798.30166600703</v>
      </c>
      <c r="C382" s="293" t="s">
        <v>2037</v>
      </c>
      <c r="D382" s="294" t="s">
        <v>1994</v>
      </c>
      <c r="E382" s="294" t="s">
        <v>1994</v>
      </c>
      <c r="F382" s="294" t="s">
        <v>1994</v>
      </c>
      <c r="G382" s="293">
        <v>63474.462414260372</v>
      </c>
      <c r="H382" s="293">
        <v>3.62616549461986</v>
      </c>
      <c r="I382" s="293">
        <v>0.47989880224503001</v>
      </c>
      <c r="J382" s="293" t="s">
        <v>2012</v>
      </c>
    </row>
    <row r="383" spans="1:10">
      <c r="A383" s="297" t="s">
        <v>2048</v>
      </c>
      <c r="B383" s="298">
        <v>751642.169400585</v>
      </c>
      <c r="C383" s="293" t="s">
        <v>2037</v>
      </c>
      <c r="D383" s="293">
        <v>78.722669403891274</v>
      </c>
      <c r="E383" s="293">
        <v>4.75</v>
      </c>
      <c r="F383" s="293">
        <v>0.56999999999999995</v>
      </c>
      <c r="G383" s="298">
        <v>59171.278011745897</v>
      </c>
      <c r="H383" s="298">
        <v>3.5703003046527799</v>
      </c>
      <c r="I383" s="298">
        <v>0.42843603655833001</v>
      </c>
      <c r="J383" s="298" t="s">
        <v>1990</v>
      </c>
    </row>
    <row r="384" spans="1:10">
      <c r="A384" s="297" t="s">
        <v>2049</v>
      </c>
      <c r="B384" s="298">
        <v>34493.418563901811</v>
      </c>
      <c r="C384" s="293" t="s">
        <v>2037</v>
      </c>
      <c r="D384" s="293">
        <v>87.369782150481583</v>
      </c>
      <c r="E384" s="293">
        <v>0.95000000000009999</v>
      </c>
      <c r="F384" s="293">
        <v>1.425</v>
      </c>
      <c r="G384" s="298">
        <v>3013.6824655534788</v>
      </c>
      <c r="H384" s="298">
        <v>3.2768747635709999E-2</v>
      </c>
      <c r="I384" s="298">
        <v>4.9153121453560003E-2</v>
      </c>
      <c r="J384" s="298" t="s">
        <v>1990</v>
      </c>
    </row>
    <row r="385" spans="1:10">
      <c r="A385" s="297" t="s">
        <v>2050</v>
      </c>
      <c r="B385" s="298">
        <v>25662.713701520213</v>
      </c>
      <c r="C385" s="293" t="s">
        <v>2037</v>
      </c>
      <c r="D385" s="293">
        <v>50.248073994006532</v>
      </c>
      <c r="E385" s="293">
        <v>0.90000000000006997</v>
      </c>
      <c r="F385" s="293">
        <v>9.0000000000119998E-2</v>
      </c>
      <c r="G385" s="298">
        <v>1289.5019369609929</v>
      </c>
      <c r="H385" s="298">
        <v>2.3096442331369999E-2</v>
      </c>
      <c r="I385" s="298">
        <v>2.3096442331399999E-3</v>
      </c>
      <c r="J385" s="298" t="s">
        <v>1990</v>
      </c>
    </row>
    <row r="386" spans="1:10">
      <c r="A386" s="297" t="s">
        <v>2051</v>
      </c>
      <c r="B386" s="298" t="s">
        <v>1997</v>
      </c>
      <c r="C386" s="293" t="s">
        <v>2037</v>
      </c>
      <c r="D386" s="293" t="s">
        <v>1997</v>
      </c>
      <c r="E386" s="293" t="s">
        <v>1997</v>
      </c>
      <c r="F386" s="293" t="s">
        <v>1997</v>
      </c>
      <c r="G386" s="298" t="s">
        <v>1997</v>
      </c>
      <c r="H386" s="298" t="s">
        <v>1997</v>
      </c>
      <c r="I386" s="298" t="s">
        <v>1997</v>
      </c>
      <c r="J386" s="298" t="s">
        <v>1997</v>
      </c>
    </row>
    <row r="387" spans="1:10">
      <c r="A387" s="297" t="s">
        <v>2052</v>
      </c>
      <c r="B387" s="298" t="s">
        <v>1997</v>
      </c>
      <c r="C387" s="293" t="s">
        <v>2037</v>
      </c>
      <c r="D387" s="293" t="s">
        <v>1997</v>
      </c>
      <c r="E387" s="293" t="s">
        <v>1997</v>
      </c>
      <c r="F387" s="293" t="s">
        <v>1997</v>
      </c>
      <c r="G387" s="298" t="s">
        <v>1997</v>
      </c>
      <c r="H387" s="298" t="s">
        <v>1997</v>
      </c>
      <c r="I387" s="298" t="s">
        <v>1997</v>
      </c>
      <c r="J387" s="298" t="s">
        <v>1997</v>
      </c>
    </row>
    <row r="388" spans="1:10">
      <c r="A388" s="297" t="s">
        <v>814</v>
      </c>
      <c r="B388" s="298" t="s">
        <v>2010</v>
      </c>
      <c r="C388" s="293" t="s">
        <v>2037</v>
      </c>
      <c r="D388" s="293" t="s">
        <v>2115</v>
      </c>
      <c r="E388" s="293" t="s">
        <v>2010</v>
      </c>
      <c r="F388" s="293" t="s">
        <v>2010</v>
      </c>
      <c r="G388" s="298" t="s">
        <v>2010</v>
      </c>
      <c r="H388" s="298" t="s">
        <v>2010</v>
      </c>
      <c r="I388" s="298" t="s">
        <v>2010</v>
      </c>
      <c r="J388" s="298" t="s">
        <v>1990</v>
      </c>
    </row>
    <row r="389" spans="1:10">
      <c r="A389" s="296" t="s">
        <v>2116</v>
      </c>
      <c r="B389" s="293">
        <v>5677477.8602666184</v>
      </c>
      <c r="C389" s="293" t="s">
        <v>2037</v>
      </c>
      <c r="D389" s="294" t="s">
        <v>1994</v>
      </c>
      <c r="E389" s="294" t="s">
        <v>1994</v>
      </c>
      <c r="F389" s="294" t="s">
        <v>1994</v>
      </c>
      <c r="G389" s="293">
        <v>121329.28064552911</v>
      </c>
      <c r="H389" s="293" t="s">
        <v>2012</v>
      </c>
      <c r="I389" s="293" t="s">
        <v>2012</v>
      </c>
      <c r="J389" s="293" t="s">
        <v>2012</v>
      </c>
    </row>
    <row r="390" spans="1:10">
      <c r="A390" s="297" t="s">
        <v>2048</v>
      </c>
      <c r="B390" s="298">
        <v>5122279.9912827471</v>
      </c>
      <c r="C390" s="293" t="s">
        <v>2037</v>
      </c>
      <c r="D390" s="293">
        <v>19.402931317907768</v>
      </c>
      <c r="E390" s="293" t="s">
        <v>1990</v>
      </c>
      <c r="F390" s="293" t="s">
        <v>1990</v>
      </c>
      <c r="G390" s="298">
        <v>99387.246861952342</v>
      </c>
      <c r="H390" s="298" t="s">
        <v>1990</v>
      </c>
      <c r="I390" s="298" t="s">
        <v>1990</v>
      </c>
      <c r="J390" s="298" t="s">
        <v>1990</v>
      </c>
    </row>
    <row r="391" spans="1:10">
      <c r="A391" s="297" t="s">
        <v>2049</v>
      </c>
      <c r="B391" s="298">
        <v>208587.74337946158</v>
      </c>
      <c r="C391" s="293" t="s">
        <v>2037</v>
      </c>
      <c r="D391" s="293">
        <v>70.948187124442754</v>
      </c>
      <c r="E391" s="293" t="s">
        <v>1990</v>
      </c>
      <c r="F391" s="293" t="s">
        <v>1990</v>
      </c>
      <c r="G391" s="298">
        <v>14798.922249151285</v>
      </c>
      <c r="H391" s="298" t="s">
        <v>1990</v>
      </c>
      <c r="I391" s="298" t="s">
        <v>1990</v>
      </c>
      <c r="J391" s="298" t="s">
        <v>1990</v>
      </c>
    </row>
    <row r="392" spans="1:10">
      <c r="A392" s="297" t="s">
        <v>2050</v>
      </c>
      <c r="B392" s="298">
        <v>346610.12560441019</v>
      </c>
      <c r="C392" s="293" t="s">
        <v>2037</v>
      </c>
      <c r="D392" s="293">
        <v>20.608490654938318</v>
      </c>
      <c r="E392" s="293" t="s">
        <v>1990</v>
      </c>
      <c r="F392" s="293" t="s">
        <v>1990</v>
      </c>
      <c r="G392" s="298">
        <v>7143.1115344254831</v>
      </c>
      <c r="H392" s="298" t="s">
        <v>1990</v>
      </c>
      <c r="I392" s="298" t="s">
        <v>1990</v>
      </c>
      <c r="J392" s="298" t="s">
        <v>1990</v>
      </c>
    </row>
    <row r="393" spans="1:10">
      <c r="A393" s="297" t="s">
        <v>2051</v>
      </c>
      <c r="B393" s="298" t="s">
        <v>1997</v>
      </c>
      <c r="C393" s="293" t="s">
        <v>2037</v>
      </c>
      <c r="D393" s="293" t="s">
        <v>1997</v>
      </c>
      <c r="E393" s="293" t="s">
        <v>1997</v>
      </c>
      <c r="F393" s="293" t="s">
        <v>1997</v>
      </c>
      <c r="G393" s="298" t="s">
        <v>1997</v>
      </c>
      <c r="H393" s="298" t="s">
        <v>1997</v>
      </c>
      <c r="I393" s="298" t="s">
        <v>1997</v>
      </c>
      <c r="J393" s="298" t="s">
        <v>1997</v>
      </c>
    </row>
    <row r="394" spans="1:10">
      <c r="A394" s="297" t="s">
        <v>2052</v>
      </c>
      <c r="B394" s="298" t="s">
        <v>1997</v>
      </c>
      <c r="C394" s="293" t="s">
        <v>2037</v>
      </c>
      <c r="D394" s="293" t="s">
        <v>1997</v>
      </c>
      <c r="E394" s="293" t="s">
        <v>1997</v>
      </c>
      <c r="F394" s="293" t="s">
        <v>1997</v>
      </c>
      <c r="G394" s="298" t="s">
        <v>1997</v>
      </c>
      <c r="H394" s="298" t="s">
        <v>1997</v>
      </c>
      <c r="I394" s="298" t="s">
        <v>1997</v>
      </c>
      <c r="J394" s="298" t="s">
        <v>1997</v>
      </c>
    </row>
    <row r="395" spans="1:10">
      <c r="A395" s="297" t="s">
        <v>814</v>
      </c>
      <c r="B395" s="298" t="s">
        <v>1990</v>
      </c>
      <c r="C395" s="293" t="s">
        <v>2037</v>
      </c>
      <c r="D395" s="293" t="s">
        <v>1990</v>
      </c>
      <c r="E395" s="293" t="s">
        <v>1990</v>
      </c>
      <c r="F395" s="293" t="s">
        <v>1990</v>
      </c>
      <c r="G395" s="298" t="s">
        <v>1990</v>
      </c>
      <c r="H395" s="298" t="s">
        <v>1990</v>
      </c>
      <c r="I395" s="298" t="s">
        <v>1990</v>
      </c>
      <c r="J395" s="298" t="s">
        <v>1990</v>
      </c>
    </row>
    <row r="396" spans="1:10">
      <c r="A396" s="306" t="s">
        <v>2117</v>
      </c>
      <c r="B396" s="293">
        <v>388367.15745382814</v>
      </c>
      <c r="C396" s="293" t="s">
        <v>2037</v>
      </c>
      <c r="D396" s="294" t="s">
        <v>1994</v>
      </c>
      <c r="E396" s="294" t="s">
        <v>1994</v>
      </c>
      <c r="F396" s="294" t="s">
        <v>1994</v>
      </c>
      <c r="G396" s="293">
        <v>28046.5637376296</v>
      </c>
      <c r="H396" s="293">
        <v>0.48826677857</v>
      </c>
      <c r="I396" s="293">
        <v>0.78160963399831995</v>
      </c>
      <c r="J396" s="294" t="s">
        <v>1994</v>
      </c>
    </row>
    <row r="397" spans="1:10">
      <c r="A397" s="296" t="s">
        <v>2118</v>
      </c>
      <c r="B397" s="293">
        <v>388367.15745382814</v>
      </c>
      <c r="C397" s="293" t="s">
        <v>2037</v>
      </c>
      <c r="D397" s="294" t="s">
        <v>1994</v>
      </c>
      <c r="E397" s="294" t="s">
        <v>1994</v>
      </c>
      <c r="F397" s="294" t="s">
        <v>1994</v>
      </c>
      <c r="G397" s="293">
        <v>28046.5637376296</v>
      </c>
      <c r="H397" s="293">
        <v>0.48826677857</v>
      </c>
      <c r="I397" s="293">
        <v>0.78160963399831995</v>
      </c>
      <c r="J397" s="294" t="s">
        <v>1994</v>
      </c>
    </row>
    <row r="398" spans="1:10">
      <c r="A398" s="297" t="s">
        <v>2048</v>
      </c>
      <c r="B398" s="298">
        <v>388367.15745382814</v>
      </c>
      <c r="C398" s="293" t="s">
        <v>2037</v>
      </c>
      <c r="D398" s="293">
        <v>72.216620791277833</v>
      </c>
      <c r="E398" s="293">
        <v>1.2572298383084799</v>
      </c>
      <c r="F398" s="293">
        <v>2.0125533763529999</v>
      </c>
      <c r="G398" s="298">
        <v>28046.5637376296</v>
      </c>
      <c r="H398" s="298">
        <v>0.48826677857</v>
      </c>
      <c r="I398" s="298">
        <v>0.78160963399831995</v>
      </c>
      <c r="J398" s="294" t="s">
        <v>1994</v>
      </c>
    </row>
    <row r="399" spans="1:10">
      <c r="A399" s="297" t="s">
        <v>2049</v>
      </c>
      <c r="B399" s="298" t="s">
        <v>1997</v>
      </c>
      <c r="C399" s="293" t="s">
        <v>2037</v>
      </c>
      <c r="D399" s="293" t="s">
        <v>1997</v>
      </c>
      <c r="E399" s="293" t="s">
        <v>1997</v>
      </c>
      <c r="F399" s="293" t="s">
        <v>1997</v>
      </c>
      <c r="G399" s="298" t="s">
        <v>1997</v>
      </c>
      <c r="H399" s="298" t="s">
        <v>1997</v>
      </c>
      <c r="I399" s="298" t="s">
        <v>1997</v>
      </c>
      <c r="J399" s="294" t="s">
        <v>1994</v>
      </c>
    </row>
    <row r="400" spans="1:10">
      <c r="A400" s="297" t="s">
        <v>2050</v>
      </c>
      <c r="B400" s="298" t="s">
        <v>1997</v>
      </c>
      <c r="C400" s="293" t="s">
        <v>2037</v>
      </c>
      <c r="D400" s="293" t="s">
        <v>1997</v>
      </c>
      <c r="E400" s="293" t="s">
        <v>1997</v>
      </c>
      <c r="F400" s="293" t="s">
        <v>1997</v>
      </c>
      <c r="G400" s="298" t="s">
        <v>1997</v>
      </c>
      <c r="H400" s="298" t="s">
        <v>1997</v>
      </c>
      <c r="I400" s="298" t="s">
        <v>1997</v>
      </c>
      <c r="J400" s="294" t="s">
        <v>1994</v>
      </c>
    </row>
    <row r="401" spans="1:13">
      <c r="A401" s="297" t="s">
        <v>2051</v>
      </c>
      <c r="B401" s="298" t="s">
        <v>1997</v>
      </c>
      <c r="C401" s="293" t="s">
        <v>2037</v>
      </c>
      <c r="D401" s="293" t="s">
        <v>1997</v>
      </c>
      <c r="E401" s="293" t="s">
        <v>1997</v>
      </c>
      <c r="F401" s="293" t="s">
        <v>1997</v>
      </c>
      <c r="G401" s="298" t="s">
        <v>1997</v>
      </c>
      <c r="H401" s="298" t="s">
        <v>1997</v>
      </c>
      <c r="I401" s="298" t="s">
        <v>1997</v>
      </c>
      <c r="J401" s="294" t="s">
        <v>1994</v>
      </c>
    </row>
    <row r="402" spans="1:13">
      <c r="A402" s="297" t="s">
        <v>814</v>
      </c>
      <c r="B402" s="298" t="s">
        <v>1997</v>
      </c>
      <c r="C402" s="293" t="s">
        <v>2037</v>
      </c>
      <c r="D402" s="293" t="s">
        <v>1997</v>
      </c>
      <c r="E402" s="293" t="s">
        <v>1997</v>
      </c>
      <c r="F402" s="293" t="s">
        <v>1997</v>
      </c>
      <c r="G402" s="298" t="s">
        <v>1997</v>
      </c>
      <c r="H402" s="298" t="s">
        <v>1997</v>
      </c>
      <c r="I402" s="298" t="s">
        <v>1997</v>
      </c>
      <c r="J402" s="294" t="s">
        <v>1994</v>
      </c>
    </row>
    <row r="403" spans="1:13">
      <c r="A403" s="53" t="s">
        <v>2119</v>
      </c>
      <c r="B403" s="243"/>
      <c r="C403" s="243"/>
      <c r="D403" s="243"/>
      <c r="E403" s="243"/>
      <c r="F403" s="243"/>
      <c r="G403" s="243"/>
      <c r="H403" s="243"/>
      <c r="I403" s="243"/>
      <c r="J403" s="243"/>
    </row>
    <row r="404" spans="1:13">
      <c r="A404" s="309" t="s">
        <v>2120</v>
      </c>
      <c r="B404" s="294" t="s">
        <v>1994</v>
      </c>
      <c r="C404" s="294" t="s">
        <v>1994</v>
      </c>
      <c r="D404" s="294" t="s">
        <v>1994</v>
      </c>
      <c r="E404" s="294" t="s">
        <v>1994</v>
      </c>
      <c r="F404" s="294" t="s">
        <v>1994</v>
      </c>
      <c r="G404" s="294" t="s">
        <v>1994</v>
      </c>
      <c r="H404" s="294" t="s">
        <v>1994</v>
      </c>
      <c r="I404" s="294" t="s">
        <v>1994</v>
      </c>
      <c r="J404" s="294" t="s">
        <v>1994</v>
      </c>
    </row>
    <row r="405" spans="1:13">
      <c r="A405" s="299" t="s">
        <v>2043</v>
      </c>
      <c r="B405" s="298" t="s">
        <v>1990</v>
      </c>
      <c r="C405" s="293" t="s">
        <v>2037</v>
      </c>
      <c r="D405" s="293" t="s">
        <v>1990</v>
      </c>
      <c r="E405" s="293" t="s">
        <v>1990</v>
      </c>
      <c r="F405" s="293" t="s">
        <v>1990</v>
      </c>
      <c r="G405" s="298" t="s">
        <v>1990</v>
      </c>
      <c r="H405" s="298" t="s">
        <v>1990</v>
      </c>
      <c r="I405" s="298" t="s">
        <v>1990</v>
      </c>
      <c r="J405" s="298" t="s">
        <v>1990</v>
      </c>
    </row>
    <row r="406" spans="1:13">
      <c r="A406" s="299" t="s">
        <v>2121</v>
      </c>
      <c r="B406" s="298" t="s">
        <v>1990</v>
      </c>
      <c r="C406" s="293" t="s">
        <v>2037</v>
      </c>
      <c r="D406" s="293" t="s">
        <v>1990</v>
      </c>
      <c r="E406" s="293" t="s">
        <v>1990</v>
      </c>
      <c r="F406" s="293" t="s">
        <v>1990</v>
      </c>
      <c r="G406" s="298" t="s">
        <v>1990</v>
      </c>
      <c r="H406" s="298" t="s">
        <v>1990</v>
      </c>
      <c r="I406" s="298" t="s">
        <v>1990</v>
      </c>
      <c r="J406" s="298" t="s">
        <v>1990</v>
      </c>
    </row>
    <row r="408" spans="1:13">
      <c r="A408" s="46" t="s">
        <v>2122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6">
      <c r="A410" s="443" t="s">
        <v>2123</v>
      </c>
      <c r="B410" s="443"/>
      <c r="C410" s="443"/>
      <c r="D410" s="443"/>
      <c r="E410" s="443"/>
      <c r="F410" s="443"/>
      <c r="G410" s="443"/>
      <c r="H410" s="203"/>
      <c r="I410" s="203"/>
      <c r="J410" s="203"/>
      <c r="K410" s="203"/>
      <c r="L410" s="203"/>
      <c r="M410" s="45" t="s">
        <v>1950</v>
      </c>
    </row>
    <row r="411" spans="1:13" ht="15.6">
      <c r="A411" s="200" t="s">
        <v>1951</v>
      </c>
      <c r="B411" s="48"/>
      <c r="C411" s="48"/>
      <c r="D411" s="48"/>
      <c r="E411" s="48"/>
      <c r="F411" s="48"/>
      <c r="G411" s="48"/>
      <c r="H411" s="203"/>
      <c r="I411" s="203"/>
      <c r="J411" s="203"/>
      <c r="K411" s="203"/>
      <c r="L411" s="203"/>
      <c r="M411" s="45" t="s">
        <v>1952</v>
      </c>
    </row>
    <row r="412" spans="1:13">
      <c r="A412" s="205"/>
      <c r="B412" s="203"/>
      <c r="C412" s="203"/>
      <c r="D412" s="203"/>
      <c r="E412" s="203"/>
      <c r="F412" s="203"/>
      <c r="G412" s="203"/>
      <c r="H412" s="203"/>
      <c r="I412" s="203"/>
      <c r="J412" s="203"/>
      <c r="K412" s="203"/>
      <c r="L412" s="204"/>
      <c r="M412" s="45" t="s">
        <v>1953</v>
      </c>
    </row>
    <row r="413" spans="1:13">
      <c r="A413" s="203"/>
      <c r="B413" s="203"/>
      <c r="C413" s="203"/>
      <c r="D413" s="203"/>
      <c r="E413" s="203"/>
      <c r="F413" s="203"/>
      <c r="G413" s="203"/>
      <c r="H413" s="203"/>
      <c r="I413" s="203"/>
      <c r="J413" s="203"/>
      <c r="K413" s="203"/>
      <c r="L413" s="203"/>
      <c r="M413" s="206"/>
    </row>
    <row r="414" spans="1:13" ht="36">
      <c r="A414" s="400" t="s">
        <v>1954</v>
      </c>
      <c r="B414" s="401" t="s">
        <v>1955</v>
      </c>
      <c r="C414" s="402" t="s">
        <v>1956</v>
      </c>
      <c r="D414" s="402" t="s">
        <v>1957</v>
      </c>
      <c r="E414" s="403" t="s">
        <v>2124</v>
      </c>
      <c r="F414" s="403" t="s">
        <v>2125</v>
      </c>
      <c r="G414" s="404" t="s">
        <v>2126</v>
      </c>
      <c r="H414" s="402" t="s">
        <v>2127</v>
      </c>
      <c r="I414" s="310" t="s">
        <v>2128</v>
      </c>
      <c r="J414" s="402" t="s">
        <v>2129</v>
      </c>
      <c r="K414" s="403" t="s">
        <v>732</v>
      </c>
      <c r="L414" s="403" t="s">
        <v>1959</v>
      </c>
      <c r="M414" s="311" t="s">
        <v>2130</v>
      </c>
    </row>
    <row r="415" spans="1:13" ht="15" thickBot="1">
      <c r="A415" s="207"/>
      <c r="B415" s="437" t="s">
        <v>1961</v>
      </c>
      <c r="C415" s="437"/>
      <c r="D415" s="438"/>
      <c r="E415" s="436" t="s">
        <v>2131</v>
      </c>
      <c r="F415" s="437"/>
      <c r="G415" s="438"/>
      <c r="H415" s="436" t="s">
        <v>1961</v>
      </c>
      <c r="I415" s="444"/>
      <c r="J415" s="444"/>
      <c r="K415" s="444"/>
      <c r="L415" s="444"/>
      <c r="M415" s="445"/>
    </row>
    <row r="416" spans="1:13" ht="15" thickTop="1">
      <c r="A416" s="208" t="s">
        <v>2132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2133</v>
      </c>
      <c r="B417" s="312">
        <v>70637.721174907623</v>
      </c>
      <c r="C417" s="294" t="s">
        <v>1994</v>
      </c>
      <c r="D417" s="294" t="s">
        <v>1994</v>
      </c>
      <c r="E417" s="294" t="s">
        <v>1994</v>
      </c>
      <c r="F417" s="294" t="s">
        <v>1994</v>
      </c>
      <c r="G417" s="294" t="s">
        <v>1994</v>
      </c>
      <c r="H417" s="294" t="s">
        <v>1994</v>
      </c>
      <c r="I417" s="294" t="s">
        <v>1994</v>
      </c>
      <c r="J417" s="312" t="s">
        <v>1990</v>
      </c>
      <c r="K417" s="312" t="s">
        <v>1990</v>
      </c>
      <c r="L417" s="312" t="s">
        <v>1990</v>
      </c>
      <c r="M417" s="312">
        <v>134.03649648504052</v>
      </c>
    </row>
    <row r="418" spans="1:13">
      <c r="A418" s="314" t="s">
        <v>2134</v>
      </c>
      <c r="B418" s="312">
        <v>46194.121028708993</v>
      </c>
      <c r="C418" s="294" t="s">
        <v>1994</v>
      </c>
      <c r="D418" s="294" t="s">
        <v>1994</v>
      </c>
      <c r="E418" s="294" t="s">
        <v>1994</v>
      </c>
      <c r="F418" s="294" t="s">
        <v>1994</v>
      </c>
      <c r="G418" s="294" t="s">
        <v>1994</v>
      </c>
      <c r="H418" s="294" t="s">
        <v>1994</v>
      </c>
      <c r="I418" s="294" t="s">
        <v>1994</v>
      </c>
      <c r="J418" s="294" t="s">
        <v>1994</v>
      </c>
      <c r="K418" s="294" t="s">
        <v>1994</v>
      </c>
      <c r="L418" s="294" t="s">
        <v>1994</v>
      </c>
      <c r="M418" s="298">
        <v>134.03649648504052</v>
      </c>
    </row>
    <row r="419" spans="1:13">
      <c r="A419" s="314" t="s">
        <v>2135</v>
      </c>
      <c r="B419" s="312">
        <v>14551.955897401811</v>
      </c>
      <c r="C419" s="294" t="s">
        <v>1994</v>
      </c>
      <c r="D419" s="294" t="s">
        <v>1994</v>
      </c>
      <c r="E419" s="294" t="s">
        <v>1994</v>
      </c>
      <c r="F419" s="294" t="s">
        <v>1994</v>
      </c>
      <c r="G419" s="294" t="s">
        <v>1994</v>
      </c>
      <c r="H419" s="294" t="s">
        <v>1994</v>
      </c>
      <c r="I419" s="294" t="s">
        <v>1994</v>
      </c>
      <c r="J419" s="294" t="s">
        <v>1994</v>
      </c>
      <c r="K419" s="294" t="s">
        <v>1994</v>
      </c>
      <c r="L419" s="294" t="s">
        <v>1994</v>
      </c>
      <c r="M419" s="294" t="s">
        <v>1994</v>
      </c>
    </row>
    <row r="420" spans="1:13">
      <c r="A420" s="314" t="s">
        <v>2136</v>
      </c>
      <c r="B420" s="312">
        <v>2432.4049712060923</v>
      </c>
      <c r="C420" s="294" t="s">
        <v>1994</v>
      </c>
      <c r="D420" s="294" t="s">
        <v>1994</v>
      </c>
      <c r="E420" s="294" t="s">
        <v>1994</v>
      </c>
      <c r="F420" s="294" t="s">
        <v>1994</v>
      </c>
      <c r="G420" s="294" t="s">
        <v>1994</v>
      </c>
      <c r="H420" s="294" t="s">
        <v>1994</v>
      </c>
      <c r="I420" s="294" t="s">
        <v>1994</v>
      </c>
      <c r="J420" s="294" t="s">
        <v>1994</v>
      </c>
      <c r="K420" s="294" t="s">
        <v>1994</v>
      </c>
      <c r="L420" s="294" t="s">
        <v>1994</v>
      </c>
      <c r="M420" s="294" t="s">
        <v>1994</v>
      </c>
    </row>
    <row r="421" spans="1:13">
      <c r="A421" s="314" t="s">
        <v>2137</v>
      </c>
      <c r="B421" s="312">
        <v>7459.2392775907283</v>
      </c>
      <c r="C421" s="294" t="s">
        <v>1994</v>
      </c>
      <c r="D421" s="294" t="s">
        <v>1994</v>
      </c>
      <c r="E421" s="294" t="s">
        <v>1994</v>
      </c>
      <c r="F421" s="294" t="s">
        <v>1994</v>
      </c>
      <c r="G421" s="294" t="s">
        <v>1994</v>
      </c>
      <c r="H421" s="294" t="s">
        <v>1994</v>
      </c>
      <c r="I421" s="294" t="s">
        <v>1994</v>
      </c>
      <c r="J421" s="312" t="s">
        <v>1990</v>
      </c>
      <c r="K421" s="312" t="s">
        <v>1990</v>
      </c>
      <c r="L421" s="312" t="s">
        <v>1990</v>
      </c>
      <c r="M421" s="312" t="s">
        <v>1990</v>
      </c>
    </row>
    <row r="422" spans="1:13">
      <c r="A422" s="209" t="s">
        <v>2138</v>
      </c>
      <c r="B422" s="312">
        <v>46553.765996456706</v>
      </c>
      <c r="C422" s="312">
        <v>3.4620000000000002</v>
      </c>
      <c r="D422" s="312">
        <v>69.090317678675007</v>
      </c>
      <c r="E422" s="312">
        <v>20040.325102040817</v>
      </c>
      <c r="F422" s="312" t="s">
        <v>1990</v>
      </c>
      <c r="G422" s="312" t="s">
        <v>1990</v>
      </c>
      <c r="H422" s="312" t="s">
        <v>1990</v>
      </c>
      <c r="I422" s="312" t="s">
        <v>1990</v>
      </c>
      <c r="J422" s="312">
        <v>55.249069497127223</v>
      </c>
      <c r="K422" s="312">
        <v>188.72091220254887</v>
      </c>
      <c r="L422" s="312">
        <v>213.37603828081271</v>
      </c>
      <c r="M422" s="312">
        <v>228.15769905799976</v>
      </c>
    </row>
    <row r="423" spans="1:13">
      <c r="A423" s="232" t="s">
        <v>2139</v>
      </c>
      <c r="B423" s="312">
        <v>9177.0984327999995</v>
      </c>
      <c r="C423" s="312" t="s">
        <v>1990</v>
      </c>
      <c r="D423" s="312" t="s">
        <v>1990</v>
      </c>
      <c r="E423" s="294" t="s">
        <v>1994</v>
      </c>
      <c r="F423" s="294" t="s">
        <v>1994</v>
      </c>
      <c r="G423" s="294" t="s">
        <v>1994</v>
      </c>
      <c r="H423" s="294" t="s">
        <v>1994</v>
      </c>
      <c r="I423" s="294" t="s">
        <v>1994</v>
      </c>
      <c r="J423" s="298" t="s">
        <v>1968</v>
      </c>
      <c r="K423" s="298" t="s">
        <v>1968</v>
      </c>
      <c r="L423" s="298" t="s">
        <v>1968</v>
      </c>
      <c r="M423" s="298" t="s">
        <v>1968</v>
      </c>
    </row>
    <row r="424" spans="1:13">
      <c r="A424" s="314" t="s">
        <v>2140</v>
      </c>
      <c r="B424" s="294" t="s">
        <v>1994</v>
      </c>
      <c r="C424" s="294" t="s">
        <v>1994</v>
      </c>
      <c r="D424" s="312">
        <v>37.974850892036372</v>
      </c>
      <c r="E424" s="294" t="s">
        <v>1994</v>
      </c>
      <c r="F424" s="294" t="s">
        <v>1994</v>
      </c>
      <c r="G424" s="294" t="s">
        <v>1994</v>
      </c>
      <c r="H424" s="294" t="s">
        <v>1994</v>
      </c>
      <c r="I424" s="294" t="s">
        <v>1994</v>
      </c>
      <c r="J424" s="298" t="s">
        <v>1968</v>
      </c>
      <c r="K424" s="294" t="s">
        <v>1994</v>
      </c>
      <c r="L424" s="294" t="s">
        <v>1994</v>
      </c>
      <c r="M424" s="294" t="s">
        <v>1994</v>
      </c>
    </row>
    <row r="425" spans="1:13">
      <c r="A425" s="314" t="s">
        <v>2141</v>
      </c>
      <c r="B425" s="312" t="s">
        <v>1990</v>
      </c>
      <c r="C425" s="294" t="s">
        <v>1994</v>
      </c>
      <c r="D425" s="312">
        <v>23.960466786638641</v>
      </c>
      <c r="E425" s="294" t="s">
        <v>1994</v>
      </c>
      <c r="F425" s="294" t="s">
        <v>1994</v>
      </c>
      <c r="G425" s="294" t="s">
        <v>1994</v>
      </c>
      <c r="H425" s="294" t="s">
        <v>1994</v>
      </c>
      <c r="I425" s="294" t="s">
        <v>1994</v>
      </c>
      <c r="J425" s="298" t="s">
        <v>1968</v>
      </c>
      <c r="K425" s="298" t="s">
        <v>1968</v>
      </c>
      <c r="L425" s="298" t="s">
        <v>1968</v>
      </c>
      <c r="M425" s="294" t="s">
        <v>1994</v>
      </c>
    </row>
    <row r="426" spans="1:13">
      <c r="A426" s="314" t="s">
        <v>2142</v>
      </c>
      <c r="B426" s="312" t="s">
        <v>2115</v>
      </c>
      <c r="C426" s="294" t="s">
        <v>1994</v>
      </c>
      <c r="D426" s="312">
        <v>7.1550000000000002</v>
      </c>
      <c r="E426" s="294" t="s">
        <v>1994</v>
      </c>
      <c r="F426" s="294" t="s">
        <v>1994</v>
      </c>
      <c r="G426" s="294" t="s">
        <v>1994</v>
      </c>
      <c r="H426" s="294" t="s">
        <v>1994</v>
      </c>
      <c r="I426" s="294" t="s">
        <v>1994</v>
      </c>
      <c r="J426" s="294" t="s">
        <v>1994</v>
      </c>
      <c r="K426" s="294" t="s">
        <v>1994</v>
      </c>
      <c r="L426" s="298" t="s">
        <v>1968</v>
      </c>
      <c r="M426" s="298" t="s">
        <v>1968</v>
      </c>
    </row>
    <row r="427" spans="1:13">
      <c r="A427" s="314" t="s">
        <v>2143</v>
      </c>
      <c r="B427" s="312">
        <v>91.7</v>
      </c>
      <c r="C427" s="312">
        <v>0.40600000000000003</v>
      </c>
      <c r="D427" s="294" t="s">
        <v>1994</v>
      </c>
      <c r="E427" s="294" t="s">
        <v>1994</v>
      </c>
      <c r="F427" s="294" t="s">
        <v>1994</v>
      </c>
      <c r="G427" s="294" t="s">
        <v>1994</v>
      </c>
      <c r="H427" s="294" t="s">
        <v>1994</v>
      </c>
      <c r="I427" s="294" t="s">
        <v>1994</v>
      </c>
      <c r="J427" s="298" t="s">
        <v>1968</v>
      </c>
      <c r="K427" s="298" t="s">
        <v>1968</v>
      </c>
      <c r="L427" s="298" t="s">
        <v>1968</v>
      </c>
      <c r="M427" s="298" t="s">
        <v>1968</v>
      </c>
    </row>
    <row r="428" spans="1:13">
      <c r="A428" s="314" t="s">
        <v>2144</v>
      </c>
      <c r="B428" s="312">
        <v>1755.3999999999999</v>
      </c>
      <c r="C428" s="294" t="s">
        <v>1994</v>
      </c>
      <c r="D428" s="294" t="s">
        <v>1994</v>
      </c>
      <c r="E428" s="294" t="s">
        <v>1994</v>
      </c>
      <c r="F428" s="294" t="s">
        <v>1994</v>
      </c>
      <c r="G428" s="294" t="s">
        <v>1994</v>
      </c>
      <c r="H428" s="294" t="s">
        <v>1994</v>
      </c>
      <c r="I428" s="294" t="s">
        <v>1994</v>
      </c>
      <c r="J428" s="294" t="s">
        <v>1994</v>
      </c>
      <c r="K428" s="294" t="s">
        <v>1994</v>
      </c>
      <c r="L428" s="294" t="s">
        <v>1994</v>
      </c>
      <c r="M428" s="294" t="s">
        <v>1994</v>
      </c>
    </row>
    <row r="429" spans="1:13">
      <c r="A429" s="314" t="s">
        <v>2145</v>
      </c>
      <c r="B429" s="312">
        <v>1655.306718597858</v>
      </c>
      <c r="C429" s="294" t="s">
        <v>1994</v>
      </c>
      <c r="D429" s="294" t="s">
        <v>1994</v>
      </c>
      <c r="E429" s="294" t="s">
        <v>1994</v>
      </c>
      <c r="F429" s="294" t="s">
        <v>1994</v>
      </c>
      <c r="G429" s="294" t="s">
        <v>1994</v>
      </c>
      <c r="H429" s="294" t="s">
        <v>1994</v>
      </c>
      <c r="I429" s="294" t="s">
        <v>1994</v>
      </c>
      <c r="J429" s="294" t="s">
        <v>1994</v>
      </c>
      <c r="K429" s="294" t="s">
        <v>1994</v>
      </c>
      <c r="L429" s="294" t="s">
        <v>1994</v>
      </c>
      <c r="M429" s="294" t="s">
        <v>1994</v>
      </c>
    </row>
    <row r="430" spans="1:13">
      <c r="A430" s="314" t="s">
        <v>2146</v>
      </c>
      <c r="B430" s="312">
        <v>27383.218865213978</v>
      </c>
      <c r="C430" s="312">
        <v>3.056</v>
      </c>
      <c r="D430" s="294" t="s">
        <v>1994</v>
      </c>
      <c r="E430" s="294" t="s">
        <v>1994</v>
      </c>
      <c r="F430" s="294" t="s">
        <v>1994</v>
      </c>
      <c r="G430" s="294" t="s">
        <v>1994</v>
      </c>
      <c r="H430" s="294" t="s">
        <v>1994</v>
      </c>
      <c r="I430" s="294" t="s">
        <v>1994</v>
      </c>
      <c r="J430" s="298" t="s">
        <v>1968</v>
      </c>
      <c r="K430" s="298" t="s">
        <v>1968</v>
      </c>
      <c r="L430" s="298" t="s">
        <v>1968</v>
      </c>
      <c r="M430" s="298" t="s">
        <v>1968</v>
      </c>
    </row>
    <row r="431" spans="1:13">
      <c r="A431" s="314" t="s">
        <v>2147</v>
      </c>
      <c r="B431" s="294" t="s">
        <v>1994</v>
      </c>
      <c r="C431" s="294" t="s">
        <v>1994</v>
      </c>
      <c r="D431" s="294" t="s">
        <v>1994</v>
      </c>
      <c r="E431" s="312">
        <v>20040.325102040817</v>
      </c>
      <c r="F431" s="312" t="s">
        <v>1990</v>
      </c>
      <c r="G431" s="312" t="s">
        <v>1990</v>
      </c>
      <c r="H431" s="312" t="s">
        <v>1990</v>
      </c>
      <c r="I431" s="312" t="s">
        <v>1990</v>
      </c>
      <c r="J431" s="294" t="s">
        <v>1994</v>
      </c>
      <c r="K431" s="294" t="s">
        <v>1994</v>
      </c>
      <c r="L431" s="294" t="s">
        <v>1994</v>
      </c>
      <c r="M431" s="294" t="s">
        <v>1994</v>
      </c>
    </row>
    <row r="432" spans="1:13">
      <c r="A432" s="405" t="s">
        <v>2148</v>
      </c>
      <c r="B432" s="312">
        <v>6491.041979844872</v>
      </c>
      <c r="C432" s="312" t="s">
        <v>2012</v>
      </c>
      <c r="D432" s="312" t="s">
        <v>1990</v>
      </c>
      <c r="E432" s="312" t="s">
        <v>1990</v>
      </c>
      <c r="F432" s="312" t="s">
        <v>1990</v>
      </c>
      <c r="G432" s="312" t="s">
        <v>1990</v>
      </c>
      <c r="H432" s="312" t="s">
        <v>1990</v>
      </c>
      <c r="I432" s="312" t="s">
        <v>1990</v>
      </c>
      <c r="J432" s="312">
        <v>55.249069497127223</v>
      </c>
      <c r="K432" s="312">
        <v>188.72091220254887</v>
      </c>
      <c r="L432" s="312">
        <v>213.37603828081271</v>
      </c>
      <c r="M432" s="312">
        <v>228.15769905799976</v>
      </c>
    </row>
    <row r="433" spans="1:13">
      <c r="A433" s="313" t="s">
        <v>2149</v>
      </c>
      <c r="B433" s="312">
        <v>77197.044032646372</v>
      </c>
      <c r="C433" s="312">
        <v>0.96083966399999998</v>
      </c>
      <c r="D433" s="312" t="s">
        <v>1990</v>
      </c>
      <c r="E433" s="312" t="s">
        <v>2012</v>
      </c>
      <c r="F433" s="312">
        <v>3439.7541856200496</v>
      </c>
      <c r="G433" s="312" t="s">
        <v>1990</v>
      </c>
      <c r="H433" s="312">
        <v>0.12041830440901</v>
      </c>
      <c r="I433" s="312" t="s">
        <v>1990</v>
      </c>
      <c r="J433" s="312">
        <v>60.032090854165958</v>
      </c>
      <c r="K433" s="312">
        <v>752.39490757758881</v>
      </c>
      <c r="L433" s="312">
        <v>44.874287061635293</v>
      </c>
      <c r="M433" s="312">
        <v>158.39225986800554</v>
      </c>
    </row>
    <row r="434" spans="1:13">
      <c r="A434" s="314" t="s">
        <v>2150</v>
      </c>
      <c r="B434" s="312">
        <v>70076.465574306625</v>
      </c>
      <c r="C434" s="312">
        <v>0.57413966400000005</v>
      </c>
      <c r="D434" s="294" t="s">
        <v>1994</v>
      </c>
      <c r="E434" s="294" t="s">
        <v>1994</v>
      </c>
      <c r="F434" s="294" t="s">
        <v>1994</v>
      </c>
      <c r="G434" s="294" t="s">
        <v>1994</v>
      </c>
      <c r="H434" s="294" t="s">
        <v>1994</v>
      </c>
      <c r="I434" s="294" t="s">
        <v>1994</v>
      </c>
      <c r="J434" s="298" t="s">
        <v>1968</v>
      </c>
      <c r="K434" s="298" t="s">
        <v>1968</v>
      </c>
      <c r="L434" s="298" t="s">
        <v>1968</v>
      </c>
      <c r="M434" s="298" t="s">
        <v>1968</v>
      </c>
    </row>
    <row r="435" spans="1:13">
      <c r="A435" s="314" t="s">
        <v>2151</v>
      </c>
      <c r="B435" s="312">
        <v>1391.9</v>
      </c>
      <c r="C435" s="312">
        <v>0.38669999999999999</v>
      </c>
      <c r="D435" s="294" t="s">
        <v>1994</v>
      </c>
      <c r="E435" s="294" t="s">
        <v>1994</v>
      </c>
      <c r="F435" s="294" t="s">
        <v>1994</v>
      </c>
      <c r="G435" s="294" t="s">
        <v>1994</v>
      </c>
      <c r="H435" s="294" t="s">
        <v>1994</v>
      </c>
      <c r="I435" s="294" t="s">
        <v>1994</v>
      </c>
      <c r="J435" s="298" t="s">
        <v>1968</v>
      </c>
      <c r="K435" s="298" t="s">
        <v>1968</v>
      </c>
      <c r="L435" s="298" t="s">
        <v>1968</v>
      </c>
      <c r="M435" s="298" t="s">
        <v>1968</v>
      </c>
    </row>
    <row r="436" spans="1:13">
      <c r="A436" s="314" t="s">
        <v>2152</v>
      </c>
      <c r="B436" s="312">
        <v>4142.0497045616085</v>
      </c>
      <c r="C436" s="294" t="s">
        <v>1994</v>
      </c>
      <c r="D436" s="294" t="s">
        <v>1994</v>
      </c>
      <c r="E436" s="294" t="s">
        <v>1994</v>
      </c>
      <c r="F436" s="312">
        <v>3439.7541856200496</v>
      </c>
      <c r="G436" s="294" t="s">
        <v>1994</v>
      </c>
      <c r="H436" s="312" t="s">
        <v>1990</v>
      </c>
      <c r="I436" s="294" t="s">
        <v>1994</v>
      </c>
      <c r="J436" s="298" t="s">
        <v>1968</v>
      </c>
      <c r="K436" s="298" t="s">
        <v>1968</v>
      </c>
      <c r="L436" s="298" t="s">
        <v>1968</v>
      </c>
      <c r="M436" s="298" t="s">
        <v>1968</v>
      </c>
    </row>
    <row r="437" spans="1:13">
      <c r="A437" s="405" t="s">
        <v>2153</v>
      </c>
      <c r="B437" s="312">
        <v>3.2962224463777599</v>
      </c>
      <c r="C437" s="294" t="s">
        <v>1994</v>
      </c>
      <c r="D437" s="294" t="s">
        <v>1994</v>
      </c>
      <c r="E437" s="312" t="s">
        <v>2012</v>
      </c>
      <c r="F437" s="312" t="s">
        <v>1990</v>
      </c>
      <c r="G437" s="312" t="s">
        <v>1990</v>
      </c>
      <c r="H437" s="312">
        <v>0.12041830440901</v>
      </c>
      <c r="I437" s="294" t="s">
        <v>1994</v>
      </c>
      <c r="J437" s="298" t="s">
        <v>1968</v>
      </c>
      <c r="K437" s="298" t="s">
        <v>1968</v>
      </c>
      <c r="L437" s="298" t="s">
        <v>1968</v>
      </c>
      <c r="M437" s="298" t="s">
        <v>1968</v>
      </c>
    </row>
    <row r="438" spans="1:13">
      <c r="A438" s="406" t="s">
        <v>2154</v>
      </c>
      <c r="B438" s="312">
        <v>553.25</v>
      </c>
      <c r="C438" s="294" t="s">
        <v>1994</v>
      </c>
      <c r="D438" s="294" t="s">
        <v>1994</v>
      </c>
      <c r="E438" s="294" t="s">
        <v>1994</v>
      </c>
      <c r="F438" s="294" t="s">
        <v>1994</v>
      </c>
      <c r="G438" s="294" t="s">
        <v>1994</v>
      </c>
      <c r="H438" s="294" t="s">
        <v>1994</v>
      </c>
      <c r="I438" s="294" t="s">
        <v>1994</v>
      </c>
      <c r="J438" s="298" t="s">
        <v>1968</v>
      </c>
      <c r="K438" s="298" t="s">
        <v>1968</v>
      </c>
      <c r="L438" s="298" t="s">
        <v>1968</v>
      </c>
      <c r="M438" s="298" t="s">
        <v>1968</v>
      </c>
    </row>
    <row r="439" spans="1:13">
      <c r="A439" s="406" t="s">
        <v>2155</v>
      </c>
      <c r="B439" s="312">
        <v>1030.0825313317564</v>
      </c>
      <c r="C439" s="294" t="s">
        <v>1994</v>
      </c>
      <c r="D439" s="294" t="s">
        <v>1994</v>
      </c>
      <c r="E439" s="294" t="s">
        <v>1994</v>
      </c>
      <c r="F439" s="294" t="s">
        <v>1994</v>
      </c>
      <c r="G439" s="294" t="s">
        <v>1994</v>
      </c>
      <c r="H439" s="294" t="s">
        <v>1994</v>
      </c>
      <c r="I439" s="294" t="s">
        <v>1994</v>
      </c>
      <c r="J439" s="298" t="s">
        <v>1968</v>
      </c>
      <c r="K439" s="298" t="s">
        <v>1968</v>
      </c>
      <c r="L439" s="298" t="s">
        <v>1968</v>
      </c>
      <c r="M439" s="298" t="s">
        <v>1968</v>
      </c>
    </row>
    <row r="440" spans="1:13">
      <c r="A440" s="314" t="s">
        <v>2156</v>
      </c>
      <c r="B440" s="312" t="s">
        <v>1990</v>
      </c>
      <c r="C440" s="312" t="s">
        <v>1990</v>
      </c>
      <c r="D440" s="312" t="s">
        <v>1990</v>
      </c>
      <c r="E440" s="312" t="s">
        <v>1990</v>
      </c>
      <c r="F440" s="312" t="s">
        <v>1990</v>
      </c>
      <c r="G440" s="312" t="s">
        <v>1990</v>
      </c>
      <c r="H440" s="312" t="s">
        <v>1990</v>
      </c>
      <c r="I440" s="312" t="s">
        <v>1990</v>
      </c>
      <c r="J440" s="312">
        <v>60.032090854165958</v>
      </c>
      <c r="K440" s="312">
        <v>752.39490757758881</v>
      </c>
      <c r="L440" s="312">
        <v>44.874287061635293</v>
      </c>
      <c r="M440" s="312">
        <v>158.39225986800554</v>
      </c>
    </row>
    <row r="441" spans="1:13">
      <c r="A441" s="233" t="s">
        <v>2157</v>
      </c>
      <c r="B441" s="312" t="s">
        <v>1968</v>
      </c>
      <c r="C441" s="312" t="s">
        <v>1990</v>
      </c>
      <c r="D441" s="312" t="s">
        <v>1990</v>
      </c>
      <c r="E441" s="294" t="s">
        <v>1994</v>
      </c>
      <c r="F441" s="294" t="s">
        <v>1994</v>
      </c>
      <c r="G441" s="294" t="s">
        <v>1994</v>
      </c>
      <c r="H441" s="294" t="s">
        <v>1994</v>
      </c>
      <c r="I441" s="294" t="s">
        <v>1994</v>
      </c>
      <c r="J441" s="312" t="s">
        <v>1990</v>
      </c>
      <c r="K441" s="312" t="s">
        <v>1990</v>
      </c>
      <c r="L441" s="312" t="s">
        <v>1990</v>
      </c>
      <c r="M441" s="312" t="s">
        <v>1990</v>
      </c>
    </row>
    <row r="442" spans="1:13">
      <c r="A442" s="315" t="s">
        <v>2158</v>
      </c>
      <c r="B442" s="312" t="s">
        <v>1968</v>
      </c>
      <c r="C442" s="312" t="s">
        <v>1990</v>
      </c>
      <c r="D442" s="312" t="s">
        <v>1990</v>
      </c>
      <c r="E442" s="294" t="s">
        <v>1994</v>
      </c>
      <c r="F442" s="294" t="s">
        <v>1994</v>
      </c>
      <c r="G442" s="294" t="s">
        <v>1994</v>
      </c>
      <c r="H442" s="294" t="s">
        <v>1994</v>
      </c>
      <c r="I442" s="294" t="s">
        <v>1994</v>
      </c>
      <c r="J442" s="298" t="s">
        <v>1990</v>
      </c>
      <c r="K442" s="298" t="s">
        <v>1990</v>
      </c>
      <c r="L442" s="298" t="s">
        <v>1990</v>
      </c>
      <c r="M442" s="298" t="s">
        <v>1990</v>
      </c>
    </row>
    <row r="443" spans="1:13">
      <c r="A443" s="315" t="s">
        <v>2159</v>
      </c>
      <c r="B443" s="312" t="s">
        <v>1968</v>
      </c>
      <c r="C443" s="312" t="s">
        <v>1990</v>
      </c>
      <c r="D443" s="312" t="s">
        <v>1990</v>
      </c>
      <c r="E443" s="294" t="s">
        <v>1994</v>
      </c>
      <c r="F443" s="294" t="s">
        <v>1994</v>
      </c>
      <c r="G443" s="294" t="s">
        <v>1994</v>
      </c>
      <c r="H443" s="294" t="s">
        <v>1994</v>
      </c>
      <c r="I443" s="294" t="s">
        <v>1994</v>
      </c>
      <c r="J443" s="298" t="s">
        <v>1990</v>
      </c>
      <c r="K443" s="298" t="s">
        <v>1990</v>
      </c>
      <c r="L443" s="298" t="s">
        <v>1990</v>
      </c>
      <c r="M443" s="298" t="s">
        <v>1990</v>
      </c>
    </row>
    <row r="444" spans="1:13">
      <c r="A444" s="407" t="s">
        <v>2160</v>
      </c>
      <c r="B444" s="312" t="s">
        <v>1968</v>
      </c>
      <c r="C444" s="312" t="s">
        <v>1990</v>
      </c>
      <c r="D444" s="312" t="s">
        <v>1990</v>
      </c>
      <c r="E444" s="294" t="s">
        <v>1994</v>
      </c>
      <c r="F444" s="294" t="s">
        <v>1994</v>
      </c>
      <c r="G444" s="294" t="s">
        <v>1994</v>
      </c>
      <c r="H444" s="294" t="s">
        <v>1994</v>
      </c>
      <c r="I444" s="294" t="s">
        <v>1994</v>
      </c>
      <c r="J444" s="312" t="s">
        <v>1990</v>
      </c>
      <c r="K444" s="312" t="s">
        <v>1990</v>
      </c>
      <c r="L444" s="312" t="s">
        <v>1990</v>
      </c>
      <c r="M444" s="312" t="s">
        <v>1990</v>
      </c>
    </row>
    <row r="445" spans="1:13">
      <c r="A445" s="316" t="s">
        <v>2161</v>
      </c>
      <c r="B445" s="294" t="s">
        <v>1994</v>
      </c>
      <c r="C445" s="294" t="s">
        <v>1994</v>
      </c>
      <c r="D445" s="294" t="s">
        <v>1994</v>
      </c>
      <c r="E445" s="312">
        <v>205.03642790644966</v>
      </c>
      <c r="F445" s="312">
        <v>3258.5392489035653</v>
      </c>
      <c r="G445" s="312" t="s">
        <v>2098</v>
      </c>
      <c r="H445" s="312">
        <v>3.1103247907929999E-2</v>
      </c>
      <c r="I445" s="312">
        <v>2.8530150025699998E-2</v>
      </c>
      <c r="J445" s="294" t="s">
        <v>1994</v>
      </c>
      <c r="K445" s="294" t="s">
        <v>1994</v>
      </c>
      <c r="L445" s="294" t="s">
        <v>1994</v>
      </c>
      <c r="M445" s="294" t="s">
        <v>1994</v>
      </c>
    </row>
    <row r="446" spans="1:13">
      <c r="A446" s="315" t="s">
        <v>2162</v>
      </c>
      <c r="B446" s="294" t="s">
        <v>1994</v>
      </c>
      <c r="C446" s="294" t="s">
        <v>1994</v>
      </c>
      <c r="D446" s="294" t="s">
        <v>1994</v>
      </c>
      <c r="E446" s="312">
        <v>203.14150729415826</v>
      </c>
      <c r="F446" s="312">
        <v>3249.4595465139037</v>
      </c>
      <c r="G446" s="312" t="s">
        <v>2010</v>
      </c>
      <c r="H446" s="312">
        <v>3.0668042743200001E-2</v>
      </c>
      <c r="I446" s="312">
        <v>2.8530150025699998E-2</v>
      </c>
      <c r="J446" s="294" t="s">
        <v>1994</v>
      </c>
      <c r="K446" s="294" t="s">
        <v>1994</v>
      </c>
      <c r="L446" s="294" t="s">
        <v>1994</v>
      </c>
      <c r="M446" s="294" t="s">
        <v>1994</v>
      </c>
    </row>
    <row r="447" spans="1:13">
      <c r="A447" s="315" t="s">
        <v>2163</v>
      </c>
      <c r="B447" s="294" t="s">
        <v>1994</v>
      </c>
      <c r="C447" s="294" t="s">
        <v>1994</v>
      </c>
      <c r="D447" s="294" t="s">
        <v>1994</v>
      </c>
      <c r="E447" s="312" t="s">
        <v>2010</v>
      </c>
      <c r="F447" s="312" t="s">
        <v>2010</v>
      </c>
      <c r="G447" s="312" t="s">
        <v>2010</v>
      </c>
      <c r="H447" s="312" t="s">
        <v>2010</v>
      </c>
      <c r="I447" s="312" t="s">
        <v>2010</v>
      </c>
      <c r="J447" s="294" t="s">
        <v>1994</v>
      </c>
      <c r="K447" s="294" t="s">
        <v>1994</v>
      </c>
      <c r="L447" s="294" t="s">
        <v>1994</v>
      </c>
      <c r="M447" s="294" t="s">
        <v>1994</v>
      </c>
    </row>
    <row r="448" spans="1:13">
      <c r="A448" s="315" t="s">
        <v>2164</v>
      </c>
      <c r="B448" s="294" t="s">
        <v>1994</v>
      </c>
      <c r="C448" s="294" t="s">
        <v>1994</v>
      </c>
      <c r="D448" s="294" t="s">
        <v>1994</v>
      </c>
      <c r="E448" s="312">
        <v>0.10311480095790999</v>
      </c>
      <c r="F448" s="312">
        <v>3.6569522277920501</v>
      </c>
      <c r="G448" s="312" t="s">
        <v>2010</v>
      </c>
      <c r="H448" s="312" t="s">
        <v>1997</v>
      </c>
      <c r="I448" s="312" t="s">
        <v>1997</v>
      </c>
      <c r="J448" s="294" t="s">
        <v>1994</v>
      </c>
      <c r="K448" s="294" t="s">
        <v>1994</v>
      </c>
      <c r="L448" s="294" t="s">
        <v>1994</v>
      </c>
      <c r="M448" s="294" t="s">
        <v>1994</v>
      </c>
    </row>
    <row r="449" spans="1:13">
      <c r="A449" s="315" t="s">
        <v>2165</v>
      </c>
      <c r="B449" s="294" t="s">
        <v>1994</v>
      </c>
      <c r="C449" s="294" t="s">
        <v>1994</v>
      </c>
      <c r="D449" s="294" t="s">
        <v>1994</v>
      </c>
      <c r="E449" s="312">
        <v>1.6984600970478201</v>
      </c>
      <c r="F449" s="312">
        <v>3.5883231618697602</v>
      </c>
      <c r="G449" s="312" t="s">
        <v>1997</v>
      </c>
      <c r="H449" s="312">
        <v>3.4476945044E-4</v>
      </c>
      <c r="I449" s="312" t="s">
        <v>1997</v>
      </c>
      <c r="J449" s="294" t="s">
        <v>1994</v>
      </c>
      <c r="K449" s="294" t="s">
        <v>1994</v>
      </c>
      <c r="L449" s="294" t="s">
        <v>1994</v>
      </c>
      <c r="M449" s="294" t="s">
        <v>1994</v>
      </c>
    </row>
    <row r="450" spans="1:13">
      <c r="A450" s="315" t="s">
        <v>2166</v>
      </c>
      <c r="B450" s="294" t="s">
        <v>1994</v>
      </c>
      <c r="C450" s="294" t="s">
        <v>1994</v>
      </c>
      <c r="D450" s="294" t="s">
        <v>1994</v>
      </c>
      <c r="E450" s="312">
        <v>9.3345714285669998E-2</v>
      </c>
      <c r="F450" s="312">
        <v>1.83442699999999</v>
      </c>
      <c r="G450" s="312" t="s">
        <v>2010</v>
      </c>
      <c r="H450" s="312">
        <v>9.0435714290000002E-5</v>
      </c>
      <c r="I450" s="312" t="s">
        <v>1997</v>
      </c>
      <c r="J450" s="294" t="s">
        <v>1994</v>
      </c>
      <c r="K450" s="294" t="s">
        <v>1994</v>
      </c>
      <c r="L450" s="294" t="s">
        <v>1994</v>
      </c>
      <c r="M450" s="294" t="s">
        <v>1994</v>
      </c>
    </row>
    <row r="451" spans="1:13">
      <c r="A451" s="234" t="s">
        <v>2167</v>
      </c>
      <c r="B451" s="294" t="s">
        <v>1994</v>
      </c>
      <c r="C451" s="294" t="s">
        <v>1994</v>
      </c>
      <c r="D451" s="294" t="s">
        <v>1994</v>
      </c>
      <c r="E451" s="312">
        <v>99945.755582500002</v>
      </c>
      <c r="F451" s="312">
        <v>15.660888</v>
      </c>
      <c r="G451" s="312">
        <v>7230.4559117999988</v>
      </c>
      <c r="H451" s="312" t="s">
        <v>1990</v>
      </c>
      <c r="I451" s="312" t="s">
        <v>1990</v>
      </c>
      <c r="J451" s="294" t="s">
        <v>1994</v>
      </c>
      <c r="K451" s="294" t="s">
        <v>1994</v>
      </c>
      <c r="L451" s="294" t="s">
        <v>1994</v>
      </c>
      <c r="M451" s="294" t="s">
        <v>1994</v>
      </c>
    </row>
    <row r="452" spans="1:13">
      <c r="A452" s="315" t="s">
        <v>2168</v>
      </c>
      <c r="B452" s="294" t="s">
        <v>1994</v>
      </c>
      <c r="C452" s="294" t="s">
        <v>1994</v>
      </c>
      <c r="D452" s="294" t="s">
        <v>1994</v>
      </c>
      <c r="E452" s="312">
        <v>89653.230582500008</v>
      </c>
      <c r="F452" s="312" t="s">
        <v>1990</v>
      </c>
      <c r="G452" s="312" t="s">
        <v>2045</v>
      </c>
      <c r="H452" s="312" t="s">
        <v>1990</v>
      </c>
      <c r="I452" s="312" t="s">
        <v>1990</v>
      </c>
      <c r="J452" s="294" t="s">
        <v>1994</v>
      </c>
      <c r="K452" s="294" t="s">
        <v>1994</v>
      </c>
      <c r="L452" s="294" t="s">
        <v>1994</v>
      </c>
      <c r="M452" s="294" t="s">
        <v>1994</v>
      </c>
    </row>
    <row r="453" spans="1:13">
      <c r="A453" s="315" t="s">
        <v>2169</v>
      </c>
      <c r="B453" s="294" t="s">
        <v>1994</v>
      </c>
      <c r="C453" s="294" t="s">
        <v>1994</v>
      </c>
      <c r="D453" s="294" t="s">
        <v>1994</v>
      </c>
      <c r="E453" s="312">
        <v>1457.742</v>
      </c>
      <c r="F453" s="312" t="s">
        <v>1990</v>
      </c>
      <c r="G453" s="312" t="s">
        <v>1968</v>
      </c>
      <c r="H453" s="312" t="s">
        <v>1990</v>
      </c>
      <c r="I453" s="312" t="s">
        <v>1990</v>
      </c>
      <c r="J453" s="294" t="s">
        <v>1994</v>
      </c>
      <c r="K453" s="294" t="s">
        <v>1994</v>
      </c>
      <c r="L453" s="294" t="s">
        <v>1994</v>
      </c>
      <c r="M453" s="294" t="s">
        <v>1994</v>
      </c>
    </row>
    <row r="454" spans="1:13">
      <c r="A454" s="315" t="s">
        <v>2170</v>
      </c>
      <c r="B454" s="294" t="s">
        <v>1994</v>
      </c>
      <c r="C454" s="294" t="s">
        <v>1994</v>
      </c>
      <c r="D454" s="294" t="s">
        <v>1994</v>
      </c>
      <c r="E454" s="312">
        <v>301.25799999999998</v>
      </c>
      <c r="F454" s="312">
        <v>15.660888</v>
      </c>
      <c r="G454" s="312" t="s">
        <v>1968</v>
      </c>
      <c r="H454" s="312" t="s">
        <v>1990</v>
      </c>
      <c r="I454" s="312" t="s">
        <v>1990</v>
      </c>
      <c r="J454" s="294" t="s">
        <v>1994</v>
      </c>
      <c r="K454" s="294" t="s">
        <v>1994</v>
      </c>
      <c r="L454" s="294" t="s">
        <v>1994</v>
      </c>
      <c r="M454" s="294" t="s">
        <v>1994</v>
      </c>
    </row>
    <row r="455" spans="1:13">
      <c r="A455" s="315" t="s">
        <v>2171</v>
      </c>
      <c r="B455" s="294" t="s">
        <v>1994</v>
      </c>
      <c r="C455" s="294" t="s">
        <v>1994</v>
      </c>
      <c r="D455" s="294" t="s">
        <v>1994</v>
      </c>
      <c r="E455" s="312">
        <v>8533.5249999999996</v>
      </c>
      <c r="F455" s="312" t="s">
        <v>1990</v>
      </c>
      <c r="G455" s="312" t="s">
        <v>2055</v>
      </c>
      <c r="H455" s="312" t="s">
        <v>1990</v>
      </c>
      <c r="I455" s="312" t="s">
        <v>1990</v>
      </c>
      <c r="J455" s="294" t="s">
        <v>1994</v>
      </c>
      <c r="K455" s="294" t="s">
        <v>1994</v>
      </c>
      <c r="L455" s="294" t="s">
        <v>1994</v>
      </c>
      <c r="M455" s="294" t="s">
        <v>1994</v>
      </c>
    </row>
    <row r="456" spans="1:13">
      <c r="A456" s="315" t="s">
        <v>2172</v>
      </c>
      <c r="B456" s="294" t="s">
        <v>1994</v>
      </c>
      <c r="C456" s="294" t="s">
        <v>1994</v>
      </c>
      <c r="D456" s="294" t="s">
        <v>1994</v>
      </c>
      <c r="E456" s="312" t="s">
        <v>1990</v>
      </c>
      <c r="F456" s="312" t="s">
        <v>1990</v>
      </c>
      <c r="G456" s="312" t="s">
        <v>1968</v>
      </c>
      <c r="H456" s="312" t="s">
        <v>1990</v>
      </c>
      <c r="I456" s="312" t="s">
        <v>1990</v>
      </c>
      <c r="J456" s="294" t="s">
        <v>1994</v>
      </c>
      <c r="K456" s="294" t="s">
        <v>1994</v>
      </c>
      <c r="L456" s="294" t="s">
        <v>1994</v>
      </c>
      <c r="M456" s="294" t="s">
        <v>1994</v>
      </c>
    </row>
    <row r="457" spans="1:13">
      <c r="A457" s="407" t="s">
        <v>2173</v>
      </c>
      <c r="B457" s="294" t="s">
        <v>1994</v>
      </c>
      <c r="C457" s="294" t="s">
        <v>1994</v>
      </c>
      <c r="D457" s="294" t="s">
        <v>1994</v>
      </c>
      <c r="E457" s="312" t="s">
        <v>1990</v>
      </c>
      <c r="F457" s="312" t="s">
        <v>1990</v>
      </c>
      <c r="G457" s="312">
        <v>7230.4559117999988</v>
      </c>
      <c r="H457" s="312" t="s">
        <v>1990</v>
      </c>
      <c r="I457" s="312" t="s">
        <v>1990</v>
      </c>
      <c r="J457" s="294" t="s">
        <v>1994</v>
      </c>
      <c r="K457" s="294" t="s">
        <v>1994</v>
      </c>
      <c r="L457" s="294" t="s">
        <v>1994</v>
      </c>
      <c r="M457" s="294" t="s">
        <v>1994</v>
      </c>
    </row>
    <row r="458" spans="1:13">
      <c r="A458" s="316" t="s">
        <v>2174</v>
      </c>
      <c r="B458" s="312" t="s">
        <v>2115</v>
      </c>
      <c r="C458" s="312" t="s">
        <v>2115</v>
      </c>
      <c r="D458" s="312">
        <v>14.15208194400004</v>
      </c>
      <c r="E458" s="312" t="s">
        <v>1990</v>
      </c>
      <c r="F458" s="312">
        <v>2.3518718468133701</v>
      </c>
      <c r="G458" s="312" t="s">
        <v>1990</v>
      </c>
      <c r="H458" s="312">
        <v>0.36618901378629998</v>
      </c>
      <c r="I458" s="312" t="s">
        <v>1990</v>
      </c>
      <c r="J458" s="312">
        <v>3.0595650574289701</v>
      </c>
      <c r="K458" s="312">
        <v>2.2218459027463999</v>
      </c>
      <c r="L458" s="312">
        <v>3851.2231308671667</v>
      </c>
      <c r="M458" s="312">
        <v>0.17191986356898001</v>
      </c>
    </row>
    <row r="459" spans="1:13">
      <c r="A459" s="315" t="s">
        <v>2175</v>
      </c>
      <c r="B459" s="294" t="s">
        <v>1994</v>
      </c>
      <c r="C459" s="294" t="s">
        <v>1994</v>
      </c>
      <c r="D459" s="294" t="s">
        <v>1994</v>
      </c>
      <c r="E459" s="312" t="s">
        <v>1990</v>
      </c>
      <c r="F459" s="312">
        <v>2.3518718468133701</v>
      </c>
      <c r="G459" s="312" t="s">
        <v>1990</v>
      </c>
      <c r="H459" s="312">
        <v>0.36618901378629998</v>
      </c>
      <c r="I459" s="312" t="s">
        <v>1990</v>
      </c>
      <c r="J459" s="294" t="s">
        <v>1994</v>
      </c>
      <c r="K459" s="294" t="s">
        <v>1994</v>
      </c>
      <c r="L459" s="294" t="s">
        <v>1994</v>
      </c>
      <c r="M459" s="294" t="s">
        <v>1994</v>
      </c>
    </row>
    <row r="460" spans="1:13">
      <c r="A460" s="315" t="s">
        <v>2176</v>
      </c>
      <c r="B460" s="294" t="s">
        <v>1994</v>
      </c>
      <c r="C460" s="294" t="s">
        <v>1994</v>
      </c>
      <c r="D460" s="294" t="s">
        <v>1994</v>
      </c>
      <c r="E460" s="294" t="s">
        <v>1994</v>
      </c>
      <c r="F460" s="312" t="s">
        <v>1990</v>
      </c>
      <c r="G460" s="312" t="s">
        <v>1994</v>
      </c>
      <c r="H460" s="312" t="s">
        <v>2010</v>
      </c>
      <c r="I460" s="294" t="s">
        <v>1994</v>
      </c>
      <c r="J460" s="294" t="s">
        <v>1994</v>
      </c>
      <c r="K460" s="294" t="s">
        <v>1994</v>
      </c>
      <c r="L460" s="294" t="s">
        <v>1994</v>
      </c>
      <c r="M460" s="294" t="s">
        <v>1994</v>
      </c>
    </row>
    <row r="461" spans="1:13">
      <c r="A461" s="315" t="s">
        <v>2177</v>
      </c>
      <c r="B461" s="294" t="s">
        <v>1994</v>
      </c>
      <c r="C461" s="294" t="s">
        <v>1994</v>
      </c>
      <c r="D461" s="312">
        <v>14.15208194400004</v>
      </c>
      <c r="E461" s="294" t="s">
        <v>1994</v>
      </c>
      <c r="F461" s="294" t="s">
        <v>1994</v>
      </c>
      <c r="G461" s="294" t="s">
        <v>1994</v>
      </c>
      <c r="H461" s="294" t="s">
        <v>1994</v>
      </c>
      <c r="I461" s="294" t="s">
        <v>1994</v>
      </c>
      <c r="J461" s="294" t="s">
        <v>1994</v>
      </c>
      <c r="K461" s="294" t="s">
        <v>1994</v>
      </c>
      <c r="L461" s="294" t="s">
        <v>1994</v>
      </c>
      <c r="M461" s="294" t="s">
        <v>1994</v>
      </c>
    </row>
    <row r="462" spans="1:13">
      <c r="A462" s="315" t="s">
        <v>2178</v>
      </c>
      <c r="B462" s="312" t="s">
        <v>2115</v>
      </c>
      <c r="C462" s="312" t="s">
        <v>2115</v>
      </c>
      <c r="D462" s="312" t="s">
        <v>2115</v>
      </c>
      <c r="E462" s="312" t="s">
        <v>1990</v>
      </c>
      <c r="F462" s="312" t="s">
        <v>1990</v>
      </c>
      <c r="G462" s="312" t="s">
        <v>1990</v>
      </c>
      <c r="H462" s="312" t="s">
        <v>1990</v>
      </c>
      <c r="I462" s="312" t="s">
        <v>1990</v>
      </c>
      <c r="J462" s="312">
        <v>3.0595650574289701</v>
      </c>
      <c r="K462" s="312">
        <v>2.2218459027463999</v>
      </c>
      <c r="L462" s="312">
        <v>3851.2231308671667</v>
      </c>
      <c r="M462" s="312">
        <v>0.17191986356898001</v>
      </c>
    </row>
    <row r="463" spans="1:13">
      <c r="A463" s="233" t="s">
        <v>2179</v>
      </c>
      <c r="B463" s="312" t="s">
        <v>2012</v>
      </c>
      <c r="C463" s="312" t="s">
        <v>1990</v>
      </c>
      <c r="D463" s="312">
        <v>0.41291012709129998</v>
      </c>
      <c r="E463" s="312" t="s">
        <v>2004</v>
      </c>
      <c r="F463" s="312" t="s">
        <v>2004</v>
      </c>
      <c r="G463" s="312" t="s">
        <v>1990</v>
      </c>
      <c r="H463" s="312" t="s">
        <v>2004</v>
      </c>
      <c r="I463" s="312" t="s">
        <v>2004</v>
      </c>
      <c r="J463" s="312">
        <v>453.82441954455231</v>
      </c>
      <c r="K463" s="312">
        <v>613.85632533670321</v>
      </c>
      <c r="L463" s="312">
        <v>1739.7462559347221</v>
      </c>
      <c r="M463" s="312">
        <v>310.00149700742173</v>
      </c>
    </row>
    <row r="465" spans="1:36">
      <c r="A465" s="46" t="s">
        <v>2180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0" t="s">
        <v>2181</v>
      </c>
      <c r="B467" s="440"/>
      <c r="C467" s="440"/>
      <c r="D467" s="440"/>
      <c r="E467" s="440"/>
      <c r="F467" s="440"/>
      <c r="G467" s="440"/>
      <c r="H467" s="440"/>
      <c r="I467" s="440"/>
      <c r="J467" s="440"/>
      <c r="K467" s="440"/>
      <c r="L467" s="440"/>
      <c r="M467" s="440"/>
      <c r="N467" s="440"/>
      <c r="O467" s="440"/>
      <c r="P467" s="440"/>
      <c r="Q467" s="440"/>
      <c r="R467" s="206"/>
      <c r="S467" s="206"/>
      <c r="T467" s="206"/>
      <c r="U467" s="206"/>
      <c r="V467" s="206"/>
      <c r="W467" s="206"/>
      <c r="X467" s="206"/>
      <c r="Y467" s="206"/>
      <c r="Z467" s="206"/>
      <c r="AA467" s="206"/>
      <c r="AB467" s="206"/>
      <c r="AC467" s="206"/>
      <c r="AD467" s="206"/>
      <c r="AE467" s="206"/>
      <c r="AF467" s="210"/>
      <c r="AG467" s="206"/>
      <c r="AH467" s="206"/>
      <c r="AI467" s="45" t="s">
        <v>1950</v>
      </c>
      <c r="AJ467" s="204"/>
    </row>
    <row r="468" spans="1:36" ht="15.6">
      <c r="A468" s="211" t="s">
        <v>2182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1952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1953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4" t="s">
        <v>1954</v>
      </c>
      <c r="B471" s="408" t="s">
        <v>2183</v>
      </c>
      <c r="C471" s="317" t="s">
        <v>2184</v>
      </c>
      <c r="D471" s="317" t="s">
        <v>2185</v>
      </c>
      <c r="E471" s="317" t="s">
        <v>2186</v>
      </c>
      <c r="F471" s="317" t="s">
        <v>2187</v>
      </c>
      <c r="G471" s="317" t="s">
        <v>2188</v>
      </c>
      <c r="H471" s="317" t="s">
        <v>2189</v>
      </c>
      <c r="I471" s="317" t="s">
        <v>2190</v>
      </c>
      <c r="J471" s="317" t="s">
        <v>2191</v>
      </c>
      <c r="K471" s="317" t="s">
        <v>2192</v>
      </c>
      <c r="L471" s="317" t="s">
        <v>2193</v>
      </c>
      <c r="M471" s="317" t="s">
        <v>2194</v>
      </c>
      <c r="N471" s="317" t="s">
        <v>2195</v>
      </c>
      <c r="O471" s="317" t="s">
        <v>2196</v>
      </c>
      <c r="P471" s="317" t="s">
        <v>2197</v>
      </c>
      <c r="Q471" s="317" t="s">
        <v>2198</v>
      </c>
      <c r="R471" s="317" t="s">
        <v>2199</v>
      </c>
      <c r="S471" s="409" t="s">
        <v>2200</v>
      </c>
      <c r="T471" s="409" t="s">
        <v>2201</v>
      </c>
      <c r="U471" s="410" t="s">
        <v>2202</v>
      </c>
      <c r="V471" s="317" t="s">
        <v>2203</v>
      </c>
      <c r="W471" s="318" t="s">
        <v>2204</v>
      </c>
      <c r="X471" s="318" t="s">
        <v>2205</v>
      </c>
      <c r="Y471" s="318" t="s">
        <v>2206</v>
      </c>
      <c r="Z471" s="318" t="s">
        <v>2207</v>
      </c>
      <c r="AA471" s="318" t="s">
        <v>2208</v>
      </c>
      <c r="AB471" s="318" t="s">
        <v>2209</v>
      </c>
      <c r="AC471" s="318" t="s">
        <v>2210</v>
      </c>
      <c r="AD471" s="411" t="s">
        <v>2211</v>
      </c>
      <c r="AE471" s="411" t="s">
        <v>2212</v>
      </c>
      <c r="AF471" s="410" t="s">
        <v>2213</v>
      </c>
      <c r="AG471" s="317" t="s">
        <v>2214</v>
      </c>
      <c r="AH471" s="410" t="s">
        <v>2126</v>
      </c>
      <c r="AI471" s="409" t="s">
        <v>2127</v>
      </c>
      <c r="AJ471" s="319" t="s">
        <v>2215</v>
      </c>
    </row>
    <row r="472" spans="1:36" ht="37.200000000000003" thickBot="1">
      <c r="A472" s="435"/>
      <c r="B472" s="436" t="s">
        <v>2216</v>
      </c>
      <c r="C472" s="437"/>
      <c r="D472" s="437"/>
      <c r="E472" s="437"/>
      <c r="F472" s="437"/>
      <c r="G472" s="437"/>
      <c r="H472" s="437"/>
      <c r="I472" s="437"/>
      <c r="J472" s="437"/>
      <c r="K472" s="437"/>
      <c r="L472" s="437"/>
      <c r="M472" s="437"/>
      <c r="N472" s="437"/>
      <c r="O472" s="437"/>
      <c r="P472" s="437"/>
      <c r="Q472" s="437"/>
      <c r="R472" s="438"/>
      <c r="S472" s="223"/>
      <c r="T472" s="223"/>
      <c r="U472" s="427" t="s">
        <v>2217</v>
      </c>
      <c r="V472" s="428"/>
      <c r="W472" s="436" t="s">
        <v>2216</v>
      </c>
      <c r="X472" s="437"/>
      <c r="Y472" s="437"/>
      <c r="Z472" s="437"/>
      <c r="AA472" s="437"/>
      <c r="AB472" s="437"/>
      <c r="AC472" s="438"/>
      <c r="AD472" s="223"/>
      <c r="AE472" s="223"/>
      <c r="AF472" s="427" t="s">
        <v>2217</v>
      </c>
      <c r="AG472" s="428"/>
      <c r="AH472" s="213" t="s">
        <v>2131</v>
      </c>
      <c r="AI472" s="224" t="s">
        <v>2216</v>
      </c>
      <c r="AJ472" s="214" t="s">
        <v>2216</v>
      </c>
    </row>
    <row r="473" spans="1:36" ht="15" thickTop="1">
      <c r="A473" s="215" t="s">
        <v>2218</v>
      </c>
      <c r="B473" s="312">
        <v>1368.6407622854913</v>
      </c>
      <c r="C473" s="312">
        <v>398.21997774743551</v>
      </c>
      <c r="D473" s="312">
        <v>1.9808273483516601</v>
      </c>
      <c r="E473" s="312" t="s">
        <v>2219</v>
      </c>
      <c r="F473" s="312">
        <v>2580.4423400000001</v>
      </c>
      <c r="G473" s="312" t="s">
        <v>2220</v>
      </c>
      <c r="H473" s="312">
        <v>56029.164606593971</v>
      </c>
      <c r="I473" s="312" t="s">
        <v>2220</v>
      </c>
      <c r="J473" s="312">
        <v>2093.1475999999998</v>
      </c>
      <c r="K473" s="312" t="s">
        <v>2220</v>
      </c>
      <c r="L473" s="312" t="s">
        <v>2219</v>
      </c>
      <c r="M473" s="312" t="s">
        <v>2220</v>
      </c>
      <c r="N473" s="312" t="s">
        <v>2220</v>
      </c>
      <c r="O473" s="312" t="s">
        <v>2220</v>
      </c>
      <c r="P473" s="312" t="s">
        <v>2220</v>
      </c>
      <c r="Q473" s="312">
        <v>117.73</v>
      </c>
      <c r="R473" s="312" t="s">
        <v>2220</v>
      </c>
      <c r="S473" s="312" t="s">
        <v>2219</v>
      </c>
      <c r="T473" s="312" t="s">
        <v>2219</v>
      </c>
      <c r="U473" s="312">
        <v>1.6984600970478201</v>
      </c>
      <c r="V473" s="294" t="s">
        <v>1994</v>
      </c>
      <c r="W473" s="312">
        <v>540.06916717032652</v>
      </c>
      <c r="X473" s="312">
        <v>206.85707686944318</v>
      </c>
      <c r="Y473" s="312">
        <v>9.0276703162196608</v>
      </c>
      <c r="Z473" s="312" t="s">
        <v>2220</v>
      </c>
      <c r="AA473" s="312">
        <v>11.47912170919709</v>
      </c>
      <c r="AB473" s="312" t="s">
        <v>2220</v>
      </c>
      <c r="AC473" s="312" t="s">
        <v>2219</v>
      </c>
      <c r="AD473" s="312" t="s">
        <v>2220</v>
      </c>
      <c r="AE473" s="312" t="s">
        <v>2220</v>
      </c>
      <c r="AF473" s="312">
        <v>3.5894286775586801</v>
      </c>
      <c r="AG473" s="294" t="s">
        <v>1994</v>
      </c>
      <c r="AH473" s="312">
        <v>7230.4559117999988</v>
      </c>
      <c r="AI473" s="312">
        <v>517.71056610324001</v>
      </c>
      <c r="AJ473" s="312">
        <v>28.530150025699999</v>
      </c>
    </row>
    <row r="474" spans="1:36">
      <c r="A474" s="215" t="s">
        <v>2221</v>
      </c>
      <c r="B474" s="312">
        <v>1354.0760204081632</v>
      </c>
      <c r="C474" s="312" t="s">
        <v>1990</v>
      </c>
      <c r="D474" s="312" t="s">
        <v>1990</v>
      </c>
      <c r="E474" s="312" t="s">
        <v>1990</v>
      </c>
      <c r="F474" s="312" t="s">
        <v>1990</v>
      </c>
      <c r="G474" s="312" t="s">
        <v>1990</v>
      </c>
      <c r="H474" s="312" t="s">
        <v>1990</v>
      </c>
      <c r="I474" s="312" t="s">
        <v>1990</v>
      </c>
      <c r="J474" s="312" t="s">
        <v>1990</v>
      </c>
      <c r="K474" s="312" t="s">
        <v>1990</v>
      </c>
      <c r="L474" s="312" t="s">
        <v>1990</v>
      </c>
      <c r="M474" s="312" t="s">
        <v>1990</v>
      </c>
      <c r="N474" s="312" t="s">
        <v>1990</v>
      </c>
      <c r="O474" s="312" t="s">
        <v>1990</v>
      </c>
      <c r="P474" s="312" t="s">
        <v>1990</v>
      </c>
      <c r="Q474" s="312" t="s">
        <v>1990</v>
      </c>
      <c r="R474" s="312" t="s">
        <v>1990</v>
      </c>
      <c r="S474" s="312" t="s">
        <v>1990</v>
      </c>
      <c r="T474" s="312" t="s">
        <v>1990</v>
      </c>
      <c r="U474" s="312" t="s">
        <v>1990</v>
      </c>
      <c r="V474" s="294" t="s">
        <v>1994</v>
      </c>
      <c r="W474" s="312" t="s">
        <v>1990</v>
      </c>
      <c r="X474" s="312" t="s">
        <v>1990</v>
      </c>
      <c r="Y474" s="312" t="s">
        <v>1990</v>
      </c>
      <c r="Z474" s="312" t="s">
        <v>1990</v>
      </c>
      <c r="AA474" s="312" t="s">
        <v>1990</v>
      </c>
      <c r="AB474" s="312" t="s">
        <v>1990</v>
      </c>
      <c r="AC474" s="312" t="s">
        <v>1990</v>
      </c>
      <c r="AD474" s="312" t="s">
        <v>1990</v>
      </c>
      <c r="AE474" s="312" t="s">
        <v>1990</v>
      </c>
      <c r="AF474" s="312" t="s">
        <v>1990</v>
      </c>
      <c r="AG474" s="294" t="s">
        <v>1994</v>
      </c>
      <c r="AH474" s="312" t="s">
        <v>1990</v>
      </c>
      <c r="AI474" s="312" t="s">
        <v>1990</v>
      </c>
      <c r="AJ474" s="312" t="s">
        <v>1990</v>
      </c>
    </row>
    <row r="475" spans="1:36">
      <c r="A475" s="320" t="s">
        <v>2222</v>
      </c>
      <c r="B475" s="312">
        <v>1354.0760204081632</v>
      </c>
      <c r="C475" s="312" t="s">
        <v>1990</v>
      </c>
      <c r="D475" s="312" t="s">
        <v>1990</v>
      </c>
      <c r="E475" s="312" t="s">
        <v>1990</v>
      </c>
      <c r="F475" s="312" t="s">
        <v>1990</v>
      </c>
      <c r="G475" s="312" t="s">
        <v>1990</v>
      </c>
      <c r="H475" s="312" t="s">
        <v>1990</v>
      </c>
      <c r="I475" s="312" t="s">
        <v>1990</v>
      </c>
      <c r="J475" s="312" t="s">
        <v>1990</v>
      </c>
      <c r="K475" s="312" t="s">
        <v>1990</v>
      </c>
      <c r="L475" s="312" t="s">
        <v>1990</v>
      </c>
      <c r="M475" s="312" t="s">
        <v>1990</v>
      </c>
      <c r="N475" s="312" t="s">
        <v>1990</v>
      </c>
      <c r="O475" s="312" t="s">
        <v>1990</v>
      </c>
      <c r="P475" s="312" t="s">
        <v>1990</v>
      </c>
      <c r="Q475" s="312" t="s">
        <v>1990</v>
      </c>
      <c r="R475" s="312" t="s">
        <v>1990</v>
      </c>
      <c r="S475" s="312" t="s">
        <v>1990</v>
      </c>
      <c r="T475" s="312" t="s">
        <v>1990</v>
      </c>
      <c r="U475" s="312" t="s">
        <v>1990</v>
      </c>
      <c r="V475" s="294" t="s">
        <v>1994</v>
      </c>
      <c r="W475" s="312" t="s">
        <v>1990</v>
      </c>
      <c r="X475" s="312" t="s">
        <v>1990</v>
      </c>
      <c r="Y475" s="312" t="s">
        <v>1990</v>
      </c>
      <c r="Z475" s="312" t="s">
        <v>1990</v>
      </c>
      <c r="AA475" s="312" t="s">
        <v>1990</v>
      </c>
      <c r="AB475" s="312" t="s">
        <v>1990</v>
      </c>
      <c r="AC475" s="312" t="s">
        <v>1990</v>
      </c>
      <c r="AD475" s="312" t="s">
        <v>1990</v>
      </c>
      <c r="AE475" s="312" t="s">
        <v>1990</v>
      </c>
      <c r="AF475" s="312" t="s">
        <v>1990</v>
      </c>
      <c r="AG475" s="294" t="s">
        <v>1994</v>
      </c>
      <c r="AH475" s="312" t="s">
        <v>1990</v>
      </c>
      <c r="AI475" s="312" t="s">
        <v>1990</v>
      </c>
      <c r="AJ475" s="312" t="s">
        <v>1990</v>
      </c>
    </row>
    <row r="476" spans="1:36">
      <c r="A476" s="321" t="s">
        <v>2223</v>
      </c>
      <c r="B476" s="312">
        <v>1354.0760204081632</v>
      </c>
      <c r="C476" s="312" t="s">
        <v>1990</v>
      </c>
      <c r="D476" s="312" t="s">
        <v>1990</v>
      </c>
      <c r="E476" s="312" t="s">
        <v>1990</v>
      </c>
      <c r="F476" s="312" t="s">
        <v>1990</v>
      </c>
      <c r="G476" s="312" t="s">
        <v>1990</v>
      </c>
      <c r="H476" s="312" t="s">
        <v>1990</v>
      </c>
      <c r="I476" s="312" t="s">
        <v>1990</v>
      </c>
      <c r="J476" s="312" t="s">
        <v>1990</v>
      </c>
      <c r="K476" s="312" t="s">
        <v>1990</v>
      </c>
      <c r="L476" s="312" t="s">
        <v>1990</v>
      </c>
      <c r="M476" s="312" t="s">
        <v>1990</v>
      </c>
      <c r="N476" s="312" t="s">
        <v>1990</v>
      </c>
      <c r="O476" s="312" t="s">
        <v>1990</v>
      </c>
      <c r="P476" s="312" t="s">
        <v>1990</v>
      </c>
      <c r="Q476" s="312" t="s">
        <v>1990</v>
      </c>
      <c r="R476" s="312" t="s">
        <v>1990</v>
      </c>
      <c r="S476" s="312" t="s">
        <v>1990</v>
      </c>
      <c r="T476" s="312" t="s">
        <v>1990</v>
      </c>
      <c r="U476" s="312" t="s">
        <v>1990</v>
      </c>
      <c r="V476" s="294" t="s">
        <v>1994</v>
      </c>
      <c r="W476" s="312" t="s">
        <v>1990</v>
      </c>
      <c r="X476" s="312" t="s">
        <v>1990</v>
      </c>
      <c r="Y476" s="312" t="s">
        <v>1990</v>
      </c>
      <c r="Z476" s="312" t="s">
        <v>1990</v>
      </c>
      <c r="AA476" s="312" t="s">
        <v>1990</v>
      </c>
      <c r="AB476" s="312" t="s">
        <v>1990</v>
      </c>
      <c r="AC476" s="312" t="s">
        <v>1990</v>
      </c>
      <c r="AD476" s="312" t="s">
        <v>1990</v>
      </c>
      <c r="AE476" s="312" t="s">
        <v>1990</v>
      </c>
      <c r="AF476" s="312" t="s">
        <v>1990</v>
      </c>
      <c r="AG476" s="294" t="s">
        <v>1994</v>
      </c>
      <c r="AH476" s="312" t="s">
        <v>1990</v>
      </c>
      <c r="AI476" s="312" t="s">
        <v>1990</v>
      </c>
      <c r="AJ476" s="312" t="s">
        <v>1990</v>
      </c>
    </row>
    <row r="477" spans="1:36">
      <c r="A477" s="321" t="s">
        <v>2224</v>
      </c>
      <c r="B477" s="312" t="s">
        <v>1990</v>
      </c>
      <c r="C477" s="312" t="s">
        <v>1990</v>
      </c>
      <c r="D477" s="312" t="s">
        <v>1990</v>
      </c>
      <c r="E477" s="312" t="s">
        <v>1990</v>
      </c>
      <c r="F477" s="312" t="s">
        <v>1990</v>
      </c>
      <c r="G477" s="312" t="s">
        <v>1990</v>
      </c>
      <c r="H477" s="312" t="s">
        <v>1990</v>
      </c>
      <c r="I477" s="312" t="s">
        <v>1990</v>
      </c>
      <c r="J477" s="312" t="s">
        <v>1990</v>
      </c>
      <c r="K477" s="312" t="s">
        <v>1990</v>
      </c>
      <c r="L477" s="312" t="s">
        <v>1990</v>
      </c>
      <c r="M477" s="312" t="s">
        <v>1990</v>
      </c>
      <c r="N477" s="312" t="s">
        <v>1990</v>
      </c>
      <c r="O477" s="312" t="s">
        <v>1990</v>
      </c>
      <c r="P477" s="312" t="s">
        <v>1990</v>
      </c>
      <c r="Q477" s="312" t="s">
        <v>1990</v>
      </c>
      <c r="R477" s="312" t="s">
        <v>1990</v>
      </c>
      <c r="S477" s="312" t="s">
        <v>1990</v>
      </c>
      <c r="T477" s="312" t="s">
        <v>1990</v>
      </c>
      <c r="U477" s="312" t="s">
        <v>1990</v>
      </c>
      <c r="V477" s="294" t="s">
        <v>1994</v>
      </c>
      <c r="W477" s="312" t="s">
        <v>1990</v>
      </c>
      <c r="X477" s="312" t="s">
        <v>1990</v>
      </c>
      <c r="Y477" s="312" t="s">
        <v>1990</v>
      </c>
      <c r="Z477" s="312" t="s">
        <v>1990</v>
      </c>
      <c r="AA477" s="312" t="s">
        <v>1990</v>
      </c>
      <c r="AB477" s="312" t="s">
        <v>1990</v>
      </c>
      <c r="AC477" s="312" t="s">
        <v>1990</v>
      </c>
      <c r="AD477" s="312" t="s">
        <v>1990</v>
      </c>
      <c r="AE477" s="312" t="s">
        <v>1990</v>
      </c>
      <c r="AF477" s="312" t="s">
        <v>1990</v>
      </c>
      <c r="AG477" s="294" t="s">
        <v>1994</v>
      </c>
      <c r="AH477" s="312" t="s">
        <v>1990</v>
      </c>
      <c r="AI477" s="312" t="s">
        <v>1990</v>
      </c>
      <c r="AJ477" s="312" t="s">
        <v>1990</v>
      </c>
    </row>
    <row r="478" spans="1:36">
      <c r="A478" s="320" t="s">
        <v>2225</v>
      </c>
      <c r="B478" s="312" t="s">
        <v>1990</v>
      </c>
      <c r="C478" s="312" t="s">
        <v>1990</v>
      </c>
      <c r="D478" s="312" t="s">
        <v>1990</v>
      </c>
      <c r="E478" s="312" t="s">
        <v>1990</v>
      </c>
      <c r="F478" s="312" t="s">
        <v>1990</v>
      </c>
      <c r="G478" s="312" t="s">
        <v>1990</v>
      </c>
      <c r="H478" s="312" t="s">
        <v>1990</v>
      </c>
      <c r="I478" s="312" t="s">
        <v>1990</v>
      </c>
      <c r="J478" s="312" t="s">
        <v>1990</v>
      </c>
      <c r="K478" s="312" t="s">
        <v>1990</v>
      </c>
      <c r="L478" s="312" t="s">
        <v>1990</v>
      </c>
      <c r="M478" s="312" t="s">
        <v>1990</v>
      </c>
      <c r="N478" s="312" t="s">
        <v>1990</v>
      </c>
      <c r="O478" s="312" t="s">
        <v>1990</v>
      </c>
      <c r="P478" s="312" t="s">
        <v>1990</v>
      </c>
      <c r="Q478" s="312" t="s">
        <v>1990</v>
      </c>
      <c r="R478" s="312" t="s">
        <v>1990</v>
      </c>
      <c r="S478" s="312" t="s">
        <v>1990</v>
      </c>
      <c r="T478" s="312" t="s">
        <v>1990</v>
      </c>
      <c r="U478" s="312" t="s">
        <v>1990</v>
      </c>
      <c r="V478" s="294" t="s">
        <v>1994</v>
      </c>
      <c r="W478" s="312" t="s">
        <v>1990</v>
      </c>
      <c r="X478" s="312" t="s">
        <v>1990</v>
      </c>
      <c r="Y478" s="312" t="s">
        <v>1990</v>
      </c>
      <c r="Z478" s="312" t="s">
        <v>1990</v>
      </c>
      <c r="AA478" s="312" t="s">
        <v>1990</v>
      </c>
      <c r="AB478" s="312" t="s">
        <v>1990</v>
      </c>
      <c r="AC478" s="312" t="s">
        <v>1990</v>
      </c>
      <c r="AD478" s="312" t="s">
        <v>1990</v>
      </c>
      <c r="AE478" s="312" t="s">
        <v>1990</v>
      </c>
      <c r="AF478" s="312" t="s">
        <v>1990</v>
      </c>
      <c r="AG478" s="294" t="s">
        <v>1994</v>
      </c>
      <c r="AH478" s="312" t="s">
        <v>1990</v>
      </c>
      <c r="AI478" s="312" t="s">
        <v>1990</v>
      </c>
      <c r="AJ478" s="312" t="s">
        <v>1990</v>
      </c>
    </row>
    <row r="479" spans="1:36">
      <c r="A479" s="215" t="s">
        <v>2226</v>
      </c>
      <c r="B479" s="312" t="s">
        <v>1990</v>
      </c>
      <c r="C479" s="312" t="s">
        <v>1990</v>
      </c>
      <c r="D479" s="312" t="s">
        <v>1990</v>
      </c>
      <c r="E479" s="312" t="s">
        <v>1990</v>
      </c>
      <c r="F479" s="312" t="s">
        <v>1990</v>
      </c>
      <c r="G479" s="312" t="s">
        <v>1990</v>
      </c>
      <c r="H479" s="312" t="s">
        <v>2012</v>
      </c>
      <c r="I479" s="312" t="s">
        <v>1990</v>
      </c>
      <c r="J479" s="312" t="s">
        <v>1990</v>
      </c>
      <c r="K479" s="312" t="s">
        <v>1990</v>
      </c>
      <c r="L479" s="312" t="s">
        <v>1990</v>
      </c>
      <c r="M479" s="312" t="s">
        <v>1990</v>
      </c>
      <c r="N479" s="312" t="s">
        <v>1990</v>
      </c>
      <c r="O479" s="312" t="s">
        <v>1990</v>
      </c>
      <c r="P479" s="312" t="s">
        <v>1990</v>
      </c>
      <c r="Q479" s="312" t="s">
        <v>1990</v>
      </c>
      <c r="R479" s="312" t="s">
        <v>1990</v>
      </c>
      <c r="S479" s="312" t="s">
        <v>1990</v>
      </c>
      <c r="T479" s="312" t="s">
        <v>1990</v>
      </c>
      <c r="U479" s="312" t="s">
        <v>1990</v>
      </c>
      <c r="V479" s="294" t="s">
        <v>1994</v>
      </c>
      <c r="W479" s="312">
        <v>391.00292248704386</v>
      </c>
      <c r="X479" s="312">
        <v>45.101851511540602</v>
      </c>
      <c r="Y479" s="312" t="s">
        <v>1990</v>
      </c>
      <c r="Z479" s="312" t="s">
        <v>1990</v>
      </c>
      <c r="AA479" s="312" t="s">
        <v>1990</v>
      </c>
      <c r="AB479" s="312" t="s">
        <v>1990</v>
      </c>
      <c r="AC479" s="312" t="s">
        <v>1990</v>
      </c>
      <c r="AD479" s="312" t="s">
        <v>1990</v>
      </c>
      <c r="AE479" s="312" t="s">
        <v>1990</v>
      </c>
      <c r="AF479" s="312" t="s">
        <v>1990</v>
      </c>
      <c r="AG479" s="294" t="s">
        <v>1994</v>
      </c>
      <c r="AH479" s="312" t="s">
        <v>1990</v>
      </c>
      <c r="AI479" s="312">
        <v>120.41830440901001</v>
      </c>
      <c r="AJ479" s="312" t="s">
        <v>1990</v>
      </c>
    </row>
    <row r="480" spans="1:36">
      <c r="A480" s="320" t="s">
        <v>2227</v>
      </c>
      <c r="B480" s="294" t="s">
        <v>1994</v>
      </c>
      <c r="C480" s="294" t="s">
        <v>1994</v>
      </c>
      <c r="D480" s="294" t="s">
        <v>1994</v>
      </c>
      <c r="E480" s="294" t="s">
        <v>1994</v>
      </c>
      <c r="F480" s="294" t="s">
        <v>1994</v>
      </c>
      <c r="G480" s="294" t="s">
        <v>1994</v>
      </c>
      <c r="H480" s="294" t="s">
        <v>1994</v>
      </c>
      <c r="I480" s="294" t="s">
        <v>1994</v>
      </c>
      <c r="J480" s="294" t="s">
        <v>1994</v>
      </c>
      <c r="K480" s="294" t="s">
        <v>1994</v>
      </c>
      <c r="L480" s="294" t="s">
        <v>1994</v>
      </c>
      <c r="M480" s="294" t="s">
        <v>1994</v>
      </c>
      <c r="N480" s="294" t="s">
        <v>1994</v>
      </c>
      <c r="O480" s="294" t="s">
        <v>1994</v>
      </c>
      <c r="P480" s="294" t="s">
        <v>1994</v>
      </c>
      <c r="Q480" s="294" t="s">
        <v>1994</v>
      </c>
      <c r="R480" s="294" t="s">
        <v>1994</v>
      </c>
      <c r="S480" s="294" t="s">
        <v>1994</v>
      </c>
      <c r="T480" s="294" t="s">
        <v>1994</v>
      </c>
      <c r="U480" s="294" t="s">
        <v>1994</v>
      </c>
      <c r="V480" s="294" t="s">
        <v>1994</v>
      </c>
      <c r="W480" s="312">
        <v>391.00292248704386</v>
      </c>
      <c r="X480" s="312">
        <v>45.101851511540602</v>
      </c>
      <c r="Y480" s="312" t="s">
        <v>1990</v>
      </c>
      <c r="Z480" s="312" t="s">
        <v>1990</v>
      </c>
      <c r="AA480" s="312" t="s">
        <v>1990</v>
      </c>
      <c r="AB480" s="312" t="s">
        <v>1990</v>
      </c>
      <c r="AC480" s="312" t="s">
        <v>1990</v>
      </c>
      <c r="AD480" s="312" t="s">
        <v>1990</v>
      </c>
      <c r="AE480" s="312" t="s">
        <v>1990</v>
      </c>
      <c r="AF480" s="312" t="s">
        <v>1990</v>
      </c>
      <c r="AG480" s="294" t="s">
        <v>1994</v>
      </c>
      <c r="AH480" s="294" t="s">
        <v>1994</v>
      </c>
      <c r="AI480" s="312" t="s">
        <v>1990</v>
      </c>
      <c r="AJ480" s="294" t="s">
        <v>1994</v>
      </c>
    </row>
    <row r="481" spans="1:36">
      <c r="A481" s="320" t="s">
        <v>2228</v>
      </c>
      <c r="B481" s="312" t="s">
        <v>1990</v>
      </c>
      <c r="C481" s="312" t="s">
        <v>1990</v>
      </c>
      <c r="D481" s="312" t="s">
        <v>1990</v>
      </c>
      <c r="E481" s="312" t="s">
        <v>1990</v>
      </c>
      <c r="F481" s="312" t="s">
        <v>1990</v>
      </c>
      <c r="G481" s="312" t="s">
        <v>1990</v>
      </c>
      <c r="H481" s="312" t="s">
        <v>1997</v>
      </c>
      <c r="I481" s="312" t="s">
        <v>1990</v>
      </c>
      <c r="J481" s="312" t="s">
        <v>1990</v>
      </c>
      <c r="K481" s="312" t="s">
        <v>1990</v>
      </c>
      <c r="L481" s="312" t="s">
        <v>1990</v>
      </c>
      <c r="M481" s="312" t="s">
        <v>1990</v>
      </c>
      <c r="N481" s="312" t="s">
        <v>1990</v>
      </c>
      <c r="O481" s="312" t="s">
        <v>1990</v>
      </c>
      <c r="P481" s="312" t="s">
        <v>1990</v>
      </c>
      <c r="Q481" s="312" t="s">
        <v>1990</v>
      </c>
      <c r="R481" s="312" t="s">
        <v>1990</v>
      </c>
      <c r="S481" s="312" t="s">
        <v>1990</v>
      </c>
      <c r="T481" s="312" t="s">
        <v>1990</v>
      </c>
      <c r="U481" s="312" t="s">
        <v>1990</v>
      </c>
      <c r="V481" s="294" t="s">
        <v>1994</v>
      </c>
      <c r="W481" s="312" t="s">
        <v>1990</v>
      </c>
      <c r="X481" s="312" t="s">
        <v>1990</v>
      </c>
      <c r="Y481" s="312" t="s">
        <v>1990</v>
      </c>
      <c r="Z481" s="312" t="s">
        <v>1990</v>
      </c>
      <c r="AA481" s="312" t="s">
        <v>1990</v>
      </c>
      <c r="AB481" s="312" t="s">
        <v>1990</v>
      </c>
      <c r="AC481" s="312" t="s">
        <v>1990</v>
      </c>
      <c r="AD481" s="312" t="s">
        <v>1990</v>
      </c>
      <c r="AE481" s="312" t="s">
        <v>1990</v>
      </c>
      <c r="AF481" s="312" t="s">
        <v>1990</v>
      </c>
      <c r="AG481" s="294" t="s">
        <v>1994</v>
      </c>
      <c r="AH481" s="312" t="s">
        <v>1990</v>
      </c>
      <c r="AI481" s="312">
        <v>120.41830440900908</v>
      </c>
      <c r="AJ481" s="294" t="s">
        <v>1994</v>
      </c>
    </row>
    <row r="482" spans="1:36">
      <c r="A482" s="412" t="s">
        <v>2229</v>
      </c>
      <c r="B482" s="312" t="s">
        <v>1990</v>
      </c>
      <c r="C482" s="312" t="s">
        <v>1990</v>
      </c>
      <c r="D482" s="312" t="s">
        <v>1990</v>
      </c>
      <c r="E482" s="312" t="s">
        <v>1990</v>
      </c>
      <c r="F482" s="312" t="s">
        <v>1990</v>
      </c>
      <c r="G482" s="312" t="s">
        <v>1990</v>
      </c>
      <c r="H482" s="312" t="s">
        <v>1990</v>
      </c>
      <c r="I482" s="312" t="s">
        <v>1990</v>
      </c>
      <c r="J482" s="312" t="s">
        <v>1990</v>
      </c>
      <c r="K482" s="312" t="s">
        <v>1990</v>
      </c>
      <c r="L482" s="312" t="s">
        <v>1990</v>
      </c>
      <c r="M482" s="312" t="s">
        <v>1990</v>
      </c>
      <c r="N482" s="312" t="s">
        <v>1990</v>
      </c>
      <c r="O482" s="312" t="s">
        <v>1990</v>
      </c>
      <c r="P482" s="312" t="s">
        <v>1990</v>
      </c>
      <c r="Q482" s="312" t="s">
        <v>1990</v>
      </c>
      <c r="R482" s="312" t="s">
        <v>1990</v>
      </c>
      <c r="S482" s="312" t="s">
        <v>1990</v>
      </c>
      <c r="T482" s="312" t="s">
        <v>1990</v>
      </c>
      <c r="U482" s="312" t="s">
        <v>1990</v>
      </c>
      <c r="V482" s="294" t="s">
        <v>1994</v>
      </c>
      <c r="W482" s="312" t="s">
        <v>1990</v>
      </c>
      <c r="X482" s="312" t="s">
        <v>1990</v>
      </c>
      <c r="Y482" s="312" t="s">
        <v>1990</v>
      </c>
      <c r="Z482" s="312" t="s">
        <v>1990</v>
      </c>
      <c r="AA482" s="312" t="s">
        <v>1990</v>
      </c>
      <c r="AB482" s="312" t="s">
        <v>1990</v>
      </c>
      <c r="AC482" s="312" t="s">
        <v>1990</v>
      </c>
      <c r="AD482" s="312" t="s">
        <v>1990</v>
      </c>
      <c r="AE482" s="312" t="s">
        <v>1990</v>
      </c>
      <c r="AF482" s="312" t="s">
        <v>1990</v>
      </c>
      <c r="AG482" s="294" t="s">
        <v>1994</v>
      </c>
      <c r="AH482" s="312" t="s">
        <v>1990</v>
      </c>
      <c r="AI482" s="312" t="s">
        <v>1990</v>
      </c>
      <c r="AJ482" s="312" t="s">
        <v>1990</v>
      </c>
    </row>
    <row r="483" spans="1:36">
      <c r="A483" s="322" t="s">
        <v>2161</v>
      </c>
      <c r="B483" s="312">
        <v>13.68474187732811</v>
      </c>
      <c r="C483" s="312">
        <v>0.90067774743551998</v>
      </c>
      <c r="D483" s="312">
        <v>1.9808273483516601</v>
      </c>
      <c r="E483" s="312" t="s">
        <v>2230</v>
      </c>
      <c r="F483" s="312" t="s">
        <v>2230</v>
      </c>
      <c r="G483" s="312" t="s">
        <v>2098</v>
      </c>
      <c r="H483" s="312">
        <v>9.5065939709600006E-3</v>
      </c>
      <c r="I483" s="312" t="s">
        <v>2098</v>
      </c>
      <c r="J483" s="312" t="s">
        <v>2230</v>
      </c>
      <c r="K483" s="312" t="s">
        <v>2098</v>
      </c>
      <c r="L483" s="312" t="s">
        <v>2230</v>
      </c>
      <c r="M483" s="312" t="s">
        <v>2098</v>
      </c>
      <c r="N483" s="312" t="s">
        <v>2098</v>
      </c>
      <c r="O483" s="312" t="s">
        <v>2098</v>
      </c>
      <c r="P483" s="312" t="s">
        <v>2098</v>
      </c>
      <c r="Q483" s="312" t="s">
        <v>2230</v>
      </c>
      <c r="R483" s="312" t="s">
        <v>2098</v>
      </c>
      <c r="S483" s="312" t="s">
        <v>2230</v>
      </c>
      <c r="T483" s="312" t="s">
        <v>2230</v>
      </c>
      <c r="U483" s="312">
        <v>1.6984600970478201</v>
      </c>
      <c r="V483" s="294" t="s">
        <v>1994</v>
      </c>
      <c r="W483" s="312">
        <v>146.62879409508059</v>
      </c>
      <c r="X483" s="312">
        <v>161.75522535790259</v>
      </c>
      <c r="Y483" s="312">
        <v>9.0276703162196608</v>
      </c>
      <c r="Z483" s="312" t="s">
        <v>2098</v>
      </c>
      <c r="AA483" s="312">
        <v>11.47912170919709</v>
      </c>
      <c r="AB483" s="312" t="s">
        <v>2098</v>
      </c>
      <c r="AC483" s="312" t="s">
        <v>2230</v>
      </c>
      <c r="AD483" s="312" t="s">
        <v>2098</v>
      </c>
      <c r="AE483" s="312" t="s">
        <v>2098</v>
      </c>
      <c r="AF483" s="312">
        <v>3.5894286775586801</v>
      </c>
      <c r="AG483" s="294" t="s">
        <v>1994</v>
      </c>
      <c r="AH483" s="312" t="s">
        <v>2098</v>
      </c>
      <c r="AI483" s="312">
        <v>31.103247907929191</v>
      </c>
      <c r="AJ483" s="312">
        <v>28.530150025703989</v>
      </c>
    </row>
    <row r="484" spans="1:36">
      <c r="A484" s="320" t="s">
        <v>2162</v>
      </c>
      <c r="B484" s="312">
        <v>13.671467518190029</v>
      </c>
      <c r="C484" s="312">
        <v>0.90067774743551998</v>
      </c>
      <c r="D484" s="312">
        <v>1.9808273483516601</v>
      </c>
      <c r="E484" s="312" t="s">
        <v>1997</v>
      </c>
      <c r="F484" s="312" t="s">
        <v>1997</v>
      </c>
      <c r="G484" s="312" t="s">
        <v>1997</v>
      </c>
      <c r="H484" s="312">
        <v>9.5065939709600006E-3</v>
      </c>
      <c r="I484" s="312" t="s">
        <v>1997</v>
      </c>
      <c r="J484" s="312" t="s">
        <v>1997</v>
      </c>
      <c r="K484" s="312" t="s">
        <v>1997</v>
      </c>
      <c r="L484" s="312" t="s">
        <v>1997</v>
      </c>
      <c r="M484" s="312" t="s">
        <v>1997</v>
      </c>
      <c r="N484" s="312" t="s">
        <v>1997</v>
      </c>
      <c r="O484" s="312" t="s">
        <v>1997</v>
      </c>
      <c r="P484" s="312" t="s">
        <v>1997</v>
      </c>
      <c r="Q484" s="312" t="s">
        <v>1997</v>
      </c>
      <c r="R484" s="312" t="s">
        <v>1997</v>
      </c>
      <c r="S484" s="312" t="s">
        <v>1997</v>
      </c>
      <c r="T484" s="312" t="s">
        <v>1997</v>
      </c>
      <c r="U484" s="312" t="s">
        <v>2010</v>
      </c>
      <c r="V484" s="294" t="s">
        <v>1994</v>
      </c>
      <c r="W484" s="312">
        <v>146.16040121254008</v>
      </c>
      <c r="X484" s="312">
        <v>161.67811829648733</v>
      </c>
      <c r="Y484" s="312">
        <v>8.9719417447910903</v>
      </c>
      <c r="Z484" s="312" t="s">
        <v>1997</v>
      </c>
      <c r="AA484" s="312">
        <v>11.42114438969833</v>
      </c>
      <c r="AB484" s="312" t="s">
        <v>1997</v>
      </c>
      <c r="AC484" s="312" t="s">
        <v>1997</v>
      </c>
      <c r="AD484" s="312" t="s">
        <v>1997</v>
      </c>
      <c r="AE484" s="312" t="s">
        <v>1997</v>
      </c>
      <c r="AF484" s="312">
        <v>1.1055156889200001E-3</v>
      </c>
      <c r="AG484" s="294" t="s">
        <v>1994</v>
      </c>
      <c r="AH484" s="312" t="s">
        <v>2010</v>
      </c>
      <c r="AI484" s="312">
        <v>30.668042743204541</v>
      </c>
      <c r="AJ484" s="312">
        <v>28.530150025703989</v>
      </c>
    </row>
    <row r="485" spans="1:36">
      <c r="A485" s="320" t="s">
        <v>2163</v>
      </c>
      <c r="B485" s="312" t="s">
        <v>2010</v>
      </c>
      <c r="C485" s="312" t="s">
        <v>2010</v>
      </c>
      <c r="D485" s="312" t="s">
        <v>2010</v>
      </c>
      <c r="E485" s="312" t="s">
        <v>2010</v>
      </c>
      <c r="F485" s="312" t="s">
        <v>2010</v>
      </c>
      <c r="G485" s="312" t="s">
        <v>2010</v>
      </c>
      <c r="H485" s="312" t="s">
        <v>2010</v>
      </c>
      <c r="I485" s="312" t="s">
        <v>2010</v>
      </c>
      <c r="J485" s="312" t="s">
        <v>2010</v>
      </c>
      <c r="K485" s="312" t="s">
        <v>2010</v>
      </c>
      <c r="L485" s="312" t="s">
        <v>2010</v>
      </c>
      <c r="M485" s="312" t="s">
        <v>2010</v>
      </c>
      <c r="N485" s="312" t="s">
        <v>2010</v>
      </c>
      <c r="O485" s="312" t="s">
        <v>2010</v>
      </c>
      <c r="P485" s="312" t="s">
        <v>2010</v>
      </c>
      <c r="Q485" s="312" t="s">
        <v>2010</v>
      </c>
      <c r="R485" s="312" t="s">
        <v>2010</v>
      </c>
      <c r="S485" s="312" t="s">
        <v>2010</v>
      </c>
      <c r="T485" s="312" t="s">
        <v>2010</v>
      </c>
      <c r="U485" s="312" t="s">
        <v>2010</v>
      </c>
      <c r="V485" s="294" t="s">
        <v>1994</v>
      </c>
      <c r="W485" s="312" t="s">
        <v>2010</v>
      </c>
      <c r="X485" s="312" t="s">
        <v>2010</v>
      </c>
      <c r="Y485" s="312" t="s">
        <v>2010</v>
      </c>
      <c r="Z485" s="312" t="s">
        <v>2010</v>
      </c>
      <c r="AA485" s="312" t="s">
        <v>2010</v>
      </c>
      <c r="AB485" s="312" t="s">
        <v>2010</v>
      </c>
      <c r="AC485" s="312" t="s">
        <v>2010</v>
      </c>
      <c r="AD485" s="312" t="s">
        <v>2010</v>
      </c>
      <c r="AE485" s="312" t="s">
        <v>2010</v>
      </c>
      <c r="AF485" s="312" t="s">
        <v>2010</v>
      </c>
      <c r="AG485" s="294" t="s">
        <v>1994</v>
      </c>
      <c r="AH485" s="312" t="s">
        <v>2010</v>
      </c>
      <c r="AI485" s="312" t="s">
        <v>2010</v>
      </c>
      <c r="AJ485" s="312" t="s">
        <v>2010</v>
      </c>
    </row>
    <row r="486" spans="1:36">
      <c r="A486" s="320" t="s">
        <v>2164</v>
      </c>
      <c r="B486" s="312">
        <v>6.9672162809399996E-3</v>
      </c>
      <c r="C486" s="312" t="s">
        <v>2010</v>
      </c>
      <c r="D486" s="312" t="s">
        <v>2010</v>
      </c>
      <c r="E486" s="312" t="s">
        <v>2010</v>
      </c>
      <c r="F486" s="312" t="s">
        <v>2010</v>
      </c>
      <c r="G486" s="312" t="s">
        <v>2010</v>
      </c>
      <c r="H486" s="312" t="s">
        <v>2010</v>
      </c>
      <c r="I486" s="312" t="s">
        <v>2010</v>
      </c>
      <c r="J486" s="312" t="s">
        <v>2010</v>
      </c>
      <c r="K486" s="312" t="s">
        <v>2010</v>
      </c>
      <c r="L486" s="312" t="s">
        <v>2010</v>
      </c>
      <c r="M486" s="312" t="s">
        <v>2010</v>
      </c>
      <c r="N486" s="312" t="s">
        <v>2010</v>
      </c>
      <c r="O486" s="312" t="s">
        <v>2010</v>
      </c>
      <c r="P486" s="312" t="s">
        <v>2010</v>
      </c>
      <c r="Q486" s="312" t="s">
        <v>2010</v>
      </c>
      <c r="R486" s="312" t="s">
        <v>2010</v>
      </c>
      <c r="S486" s="312" t="s">
        <v>2010</v>
      </c>
      <c r="T486" s="312" t="s">
        <v>2010</v>
      </c>
      <c r="U486" s="312" t="s">
        <v>2010</v>
      </c>
      <c r="V486" s="294" t="s">
        <v>1994</v>
      </c>
      <c r="W486" s="312">
        <v>0.41169288254051001</v>
      </c>
      <c r="X486" s="312">
        <v>5.0035632843830002E-2</v>
      </c>
      <c r="Y486" s="312" t="s">
        <v>2010</v>
      </c>
      <c r="Z486" s="312" t="s">
        <v>2010</v>
      </c>
      <c r="AA486" s="312">
        <v>3.9874807019000001E-4</v>
      </c>
      <c r="AB486" s="312" t="s">
        <v>2010</v>
      </c>
      <c r="AC486" s="312" t="s">
        <v>2010</v>
      </c>
      <c r="AD486" s="312" t="s">
        <v>2010</v>
      </c>
      <c r="AE486" s="312" t="s">
        <v>2010</v>
      </c>
      <c r="AF486" s="312" t="s">
        <v>2010</v>
      </c>
      <c r="AG486" s="294" t="s">
        <v>1994</v>
      </c>
      <c r="AH486" s="312" t="s">
        <v>2010</v>
      </c>
      <c r="AI486" s="312" t="s">
        <v>1997</v>
      </c>
      <c r="AJ486" s="312" t="s">
        <v>1997</v>
      </c>
    </row>
    <row r="487" spans="1:36">
      <c r="A487" s="320" t="s">
        <v>2165</v>
      </c>
      <c r="B487" s="312" t="s">
        <v>1968</v>
      </c>
      <c r="C487" s="312" t="s">
        <v>1968</v>
      </c>
      <c r="D487" s="312" t="s">
        <v>1997</v>
      </c>
      <c r="E487" s="312" t="s">
        <v>1968</v>
      </c>
      <c r="F487" s="312" t="s">
        <v>1968</v>
      </c>
      <c r="G487" s="312" t="s">
        <v>1997</v>
      </c>
      <c r="H487" s="312" t="s">
        <v>1968</v>
      </c>
      <c r="I487" s="312" t="s">
        <v>1997</v>
      </c>
      <c r="J487" s="312" t="s">
        <v>1968</v>
      </c>
      <c r="K487" s="312" t="s">
        <v>1997</v>
      </c>
      <c r="L487" s="312" t="s">
        <v>1968</v>
      </c>
      <c r="M487" s="312" t="s">
        <v>1997</v>
      </c>
      <c r="N487" s="312" t="s">
        <v>1997</v>
      </c>
      <c r="O487" s="312" t="s">
        <v>1997</v>
      </c>
      <c r="P487" s="312" t="s">
        <v>1997</v>
      </c>
      <c r="Q487" s="312" t="s">
        <v>1968</v>
      </c>
      <c r="R487" s="312" t="s">
        <v>1997</v>
      </c>
      <c r="S487" s="312" t="s">
        <v>1968</v>
      </c>
      <c r="T487" s="312" t="s">
        <v>1968</v>
      </c>
      <c r="U487" s="312">
        <v>1.6984600970478201</v>
      </c>
      <c r="V487" s="294" t="s">
        <v>1994</v>
      </c>
      <c r="W487" s="312" t="s">
        <v>1968</v>
      </c>
      <c r="X487" s="312" t="s">
        <v>1968</v>
      </c>
      <c r="Y487" s="312" t="s">
        <v>1997</v>
      </c>
      <c r="Z487" s="312" t="s">
        <v>1997</v>
      </c>
      <c r="AA487" s="312" t="s">
        <v>1997</v>
      </c>
      <c r="AB487" s="312" t="s">
        <v>1997</v>
      </c>
      <c r="AC487" s="312" t="s">
        <v>1968</v>
      </c>
      <c r="AD487" s="312" t="s">
        <v>1997</v>
      </c>
      <c r="AE487" s="312" t="s">
        <v>1997</v>
      </c>
      <c r="AF487" s="312">
        <v>3.5883231618697602</v>
      </c>
      <c r="AG487" s="294" t="s">
        <v>1994</v>
      </c>
      <c r="AH487" s="312" t="s">
        <v>1997</v>
      </c>
      <c r="AI487" s="312">
        <v>0.34476945043893997</v>
      </c>
      <c r="AJ487" s="312" t="s">
        <v>1997</v>
      </c>
    </row>
    <row r="488" spans="1:36">
      <c r="A488" s="320" t="s">
        <v>2231</v>
      </c>
      <c r="B488" s="312">
        <v>6.3071428571400004E-3</v>
      </c>
      <c r="C488" s="312" t="s">
        <v>2010</v>
      </c>
      <c r="D488" s="312" t="s">
        <v>2010</v>
      </c>
      <c r="E488" s="312" t="s">
        <v>2010</v>
      </c>
      <c r="F488" s="312" t="s">
        <v>2010</v>
      </c>
      <c r="G488" s="312" t="s">
        <v>2010</v>
      </c>
      <c r="H488" s="312" t="s">
        <v>2010</v>
      </c>
      <c r="I488" s="312" t="s">
        <v>2010</v>
      </c>
      <c r="J488" s="312" t="s">
        <v>2010</v>
      </c>
      <c r="K488" s="312" t="s">
        <v>2010</v>
      </c>
      <c r="L488" s="312" t="s">
        <v>2010</v>
      </c>
      <c r="M488" s="312" t="s">
        <v>2010</v>
      </c>
      <c r="N488" s="312" t="s">
        <v>2010</v>
      </c>
      <c r="O488" s="312" t="s">
        <v>2010</v>
      </c>
      <c r="P488" s="312" t="s">
        <v>2010</v>
      </c>
      <c r="Q488" s="312" t="s">
        <v>2010</v>
      </c>
      <c r="R488" s="312" t="s">
        <v>2010</v>
      </c>
      <c r="S488" s="312" t="s">
        <v>2010</v>
      </c>
      <c r="T488" s="312" t="s">
        <v>2010</v>
      </c>
      <c r="U488" s="312" t="s">
        <v>2010</v>
      </c>
      <c r="V488" s="294" t="s">
        <v>1994</v>
      </c>
      <c r="W488" s="312">
        <v>5.67E-2</v>
      </c>
      <c r="X488" s="312">
        <v>2.7071428571429999E-2</v>
      </c>
      <c r="Y488" s="312">
        <v>5.5728571428570003E-2</v>
      </c>
      <c r="Z488" s="312" t="s">
        <v>2010</v>
      </c>
      <c r="AA488" s="312">
        <v>5.7578571428570001E-2</v>
      </c>
      <c r="AB488" s="312" t="s">
        <v>2010</v>
      </c>
      <c r="AC488" s="312" t="s">
        <v>2010</v>
      </c>
      <c r="AD488" s="312" t="s">
        <v>2010</v>
      </c>
      <c r="AE488" s="312" t="s">
        <v>2010</v>
      </c>
      <c r="AF488" s="312" t="s">
        <v>2010</v>
      </c>
      <c r="AG488" s="294" t="s">
        <v>1994</v>
      </c>
      <c r="AH488" s="312" t="s">
        <v>2010</v>
      </c>
      <c r="AI488" s="312">
        <v>9.0435714285709998E-2</v>
      </c>
      <c r="AJ488" s="312" t="s">
        <v>1997</v>
      </c>
    </row>
    <row r="489" spans="1:36">
      <c r="A489" s="234" t="s">
        <v>2167</v>
      </c>
      <c r="B489" s="312">
        <v>0.88</v>
      </c>
      <c r="C489" s="312">
        <v>397.31929999999994</v>
      </c>
      <c r="D489" s="312" t="s">
        <v>1990</v>
      </c>
      <c r="E489" s="312" t="s">
        <v>1990</v>
      </c>
      <c r="F489" s="312">
        <v>2580.4423400000001</v>
      </c>
      <c r="G489" s="312" t="s">
        <v>1990</v>
      </c>
      <c r="H489" s="312">
        <v>56029.155100000004</v>
      </c>
      <c r="I489" s="312" t="s">
        <v>1990</v>
      </c>
      <c r="J489" s="312">
        <v>2093.1475999999998</v>
      </c>
      <c r="K489" s="312" t="s">
        <v>1990</v>
      </c>
      <c r="L489" s="312" t="s">
        <v>1990</v>
      </c>
      <c r="M489" s="312" t="s">
        <v>1990</v>
      </c>
      <c r="N489" s="312" t="s">
        <v>1990</v>
      </c>
      <c r="O489" s="312" t="s">
        <v>1990</v>
      </c>
      <c r="P489" s="312" t="s">
        <v>1990</v>
      </c>
      <c r="Q489" s="312">
        <v>117.73</v>
      </c>
      <c r="R489" s="312" t="s">
        <v>1990</v>
      </c>
      <c r="S489" s="312" t="s">
        <v>1990</v>
      </c>
      <c r="T489" s="312" t="s">
        <v>1990</v>
      </c>
      <c r="U489" s="312" t="s">
        <v>1990</v>
      </c>
      <c r="V489" s="294" t="s">
        <v>1994</v>
      </c>
      <c r="W489" s="312">
        <v>2.1192000000000002</v>
      </c>
      <c r="X489" s="312" t="s">
        <v>1990</v>
      </c>
      <c r="Y489" s="312" t="s">
        <v>1990</v>
      </c>
      <c r="Z489" s="312" t="s">
        <v>1990</v>
      </c>
      <c r="AA489" s="312" t="s">
        <v>1990</v>
      </c>
      <c r="AB489" s="312" t="s">
        <v>1990</v>
      </c>
      <c r="AC489" s="312" t="s">
        <v>1990</v>
      </c>
      <c r="AD489" s="312" t="s">
        <v>1990</v>
      </c>
      <c r="AE489" s="312" t="s">
        <v>1990</v>
      </c>
      <c r="AF489" s="312" t="s">
        <v>1990</v>
      </c>
      <c r="AG489" s="294" t="s">
        <v>1994</v>
      </c>
      <c r="AH489" s="312">
        <v>7230.4559117999988</v>
      </c>
      <c r="AI489" s="312" t="s">
        <v>1990</v>
      </c>
      <c r="AJ489" s="312" t="s">
        <v>1990</v>
      </c>
    </row>
    <row r="490" spans="1:36">
      <c r="A490" s="320" t="s">
        <v>2168</v>
      </c>
      <c r="B490" s="312" t="s">
        <v>1990</v>
      </c>
      <c r="C490" s="312">
        <v>397.31929999999994</v>
      </c>
      <c r="D490" s="312" t="s">
        <v>1990</v>
      </c>
      <c r="E490" s="312" t="s">
        <v>1990</v>
      </c>
      <c r="F490" s="312">
        <v>2549.6623400000003</v>
      </c>
      <c r="G490" s="312" t="s">
        <v>1990</v>
      </c>
      <c r="H490" s="312">
        <v>49042.255100000002</v>
      </c>
      <c r="I490" s="312" t="s">
        <v>1990</v>
      </c>
      <c r="J490" s="312">
        <v>2093.1475999999998</v>
      </c>
      <c r="K490" s="312" t="s">
        <v>1990</v>
      </c>
      <c r="L490" s="312" t="s">
        <v>1990</v>
      </c>
      <c r="M490" s="312" t="s">
        <v>1990</v>
      </c>
      <c r="N490" s="312" t="s">
        <v>1990</v>
      </c>
      <c r="O490" s="312" t="s">
        <v>1990</v>
      </c>
      <c r="P490" s="312" t="s">
        <v>1990</v>
      </c>
      <c r="Q490" s="312">
        <v>99.33</v>
      </c>
      <c r="R490" s="312" t="s">
        <v>1990</v>
      </c>
      <c r="S490" s="312" t="s">
        <v>1990</v>
      </c>
      <c r="T490" s="312" t="s">
        <v>1990</v>
      </c>
      <c r="U490" s="312" t="s">
        <v>1990</v>
      </c>
      <c r="V490" s="294" t="s">
        <v>1994</v>
      </c>
      <c r="W490" s="312" t="s">
        <v>1990</v>
      </c>
      <c r="X490" s="312" t="s">
        <v>1990</v>
      </c>
      <c r="Y490" s="312" t="s">
        <v>1990</v>
      </c>
      <c r="Z490" s="312" t="s">
        <v>1990</v>
      </c>
      <c r="AA490" s="312" t="s">
        <v>1990</v>
      </c>
      <c r="AB490" s="312" t="s">
        <v>1990</v>
      </c>
      <c r="AC490" s="312" t="s">
        <v>1990</v>
      </c>
      <c r="AD490" s="312" t="s">
        <v>1990</v>
      </c>
      <c r="AE490" s="312" t="s">
        <v>1990</v>
      </c>
      <c r="AF490" s="312" t="s">
        <v>1990</v>
      </c>
      <c r="AG490" s="294" t="s">
        <v>1994</v>
      </c>
      <c r="AH490" s="312" t="s">
        <v>2045</v>
      </c>
      <c r="AI490" s="312" t="s">
        <v>1990</v>
      </c>
      <c r="AJ490" s="312" t="s">
        <v>1990</v>
      </c>
    </row>
    <row r="491" spans="1:36">
      <c r="A491" s="320" t="s">
        <v>2169</v>
      </c>
      <c r="B491" s="312" t="s">
        <v>1990</v>
      </c>
      <c r="C491" s="312" t="s">
        <v>1990</v>
      </c>
      <c r="D491" s="312" t="s">
        <v>1990</v>
      </c>
      <c r="E491" s="312" t="s">
        <v>1990</v>
      </c>
      <c r="F491" s="312" t="s">
        <v>1990</v>
      </c>
      <c r="G491" s="312" t="s">
        <v>1990</v>
      </c>
      <c r="H491" s="312">
        <v>1019.4</v>
      </c>
      <c r="I491" s="312" t="s">
        <v>1990</v>
      </c>
      <c r="J491" s="312" t="s">
        <v>1990</v>
      </c>
      <c r="K491" s="312" t="s">
        <v>1990</v>
      </c>
      <c r="L491" s="312" t="s">
        <v>1990</v>
      </c>
      <c r="M491" s="312" t="s">
        <v>1990</v>
      </c>
      <c r="N491" s="312" t="s">
        <v>1990</v>
      </c>
      <c r="O491" s="312" t="s">
        <v>1990</v>
      </c>
      <c r="P491" s="312" t="s">
        <v>1990</v>
      </c>
      <c r="Q491" s="312" t="s">
        <v>1990</v>
      </c>
      <c r="R491" s="312" t="s">
        <v>1990</v>
      </c>
      <c r="S491" s="312" t="s">
        <v>1990</v>
      </c>
      <c r="T491" s="312" t="s">
        <v>1990</v>
      </c>
      <c r="U491" s="312" t="s">
        <v>1990</v>
      </c>
      <c r="V491" s="294" t="s">
        <v>1994</v>
      </c>
      <c r="W491" s="312" t="s">
        <v>1990</v>
      </c>
      <c r="X491" s="312" t="s">
        <v>1990</v>
      </c>
      <c r="Y491" s="312" t="s">
        <v>1990</v>
      </c>
      <c r="Z491" s="312" t="s">
        <v>1990</v>
      </c>
      <c r="AA491" s="312" t="s">
        <v>1990</v>
      </c>
      <c r="AB491" s="312" t="s">
        <v>1990</v>
      </c>
      <c r="AC491" s="312" t="s">
        <v>1990</v>
      </c>
      <c r="AD491" s="312" t="s">
        <v>1990</v>
      </c>
      <c r="AE491" s="312" t="s">
        <v>1990</v>
      </c>
      <c r="AF491" s="312" t="s">
        <v>1990</v>
      </c>
      <c r="AG491" s="294" t="s">
        <v>1994</v>
      </c>
      <c r="AH491" s="312" t="s">
        <v>1968</v>
      </c>
      <c r="AI491" s="312" t="s">
        <v>1990</v>
      </c>
      <c r="AJ491" s="312" t="s">
        <v>1990</v>
      </c>
    </row>
    <row r="492" spans="1:36">
      <c r="A492" s="320" t="s">
        <v>2170</v>
      </c>
      <c r="B492" s="312">
        <v>0.88</v>
      </c>
      <c r="C492" s="312" t="s">
        <v>1990</v>
      </c>
      <c r="D492" s="312" t="s">
        <v>1990</v>
      </c>
      <c r="E492" s="312" t="s">
        <v>1990</v>
      </c>
      <c r="F492" s="312">
        <v>30.78</v>
      </c>
      <c r="G492" s="312" t="s">
        <v>1990</v>
      </c>
      <c r="H492" s="312" t="s">
        <v>1990</v>
      </c>
      <c r="I492" s="312" t="s">
        <v>1990</v>
      </c>
      <c r="J492" s="312" t="s">
        <v>1990</v>
      </c>
      <c r="K492" s="312" t="s">
        <v>1990</v>
      </c>
      <c r="L492" s="312" t="s">
        <v>1990</v>
      </c>
      <c r="M492" s="312" t="s">
        <v>1990</v>
      </c>
      <c r="N492" s="312" t="s">
        <v>1990</v>
      </c>
      <c r="O492" s="312" t="s">
        <v>1990</v>
      </c>
      <c r="P492" s="312" t="s">
        <v>1990</v>
      </c>
      <c r="Q492" s="312">
        <v>18.399999999999999</v>
      </c>
      <c r="R492" s="312" t="s">
        <v>1990</v>
      </c>
      <c r="S492" s="312" t="s">
        <v>1990</v>
      </c>
      <c r="T492" s="312" t="s">
        <v>1990</v>
      </c>
      <c r="U492" s="312" t="s">
        <v>1990</v>
      </c>
      <c r="V492" s="294" t="s">
        <v>1994</v>
      </c>
      <c r="W492" s="312">
        <v>2.1192000000000002</v>
      </c>
      <c r="X492" s="312" t="s">
        <v>1990</v>
      </c>
      <c r="Y492" s="312" t="s">
        <v>1990</v>
      </c>
      <c r="Z492" s="312" t="s">
        <v>1990</v>
      </c>
      <c r="AA492" s="312" t="s">
        <v>1990</v>
      </c>
      <c r="AB492" s="312" t="s">
        <v>1990</v>
      </c>
      <c r="AC492" s="312" t="s">
        <v>1990</v>
      </c>
      <c r="AD492" s="312" t="s">
        <v>1990</v>
      </c>
      <c r="AE492" s="312" t="s">
        <v>1990</v>
      </c>
      <c r="AF492" s="312" t="s">
        <v>1990</v>
      </c>
      <c r="AG492" s="294" t="s">
        <v>1994</v>
      </c>
      <c r="AH492" s="312" t="s">
        <v>1968</v>
      </c>
      <c r="AI492" s="312" t="s">
        <v>1990</v>
      </c>
      <c r="AJ492" s="312" t="s">
        <v>1990</v>
      </c>
    </row>
    <row r="493" spans="1:36">
      <c r="A493" s="320" t="s">
        <v>2171</v>
      </c>
      <c r="B493" s="312" t="s">
        <v>1990</v>
      </c>
      <c r="C493" s="312" t="s">
        <v>1990</v>
      </c>
      <c r="D493" s="312" t="s">
        <v>1990</v>
      </c>
      <c r="E493" s="312" t="s">
        <v>1990</v>
      </c>
      <c r="F493" s="312" t="s">
        <v>1990</v>
      </c>
      <c r="G493" s="312" t="s">
        <v>1990</v>
      </c>
      <c r="H493" s="312">
        <v>5967.5</v>
      </c>
      <c r="I493" s="312" t="s">
        <v>1990</v>
      </c>
      <c r="J493" s="312" t="s">
        <v>1990</v>
      </c>
      <c r="K493" s="312" t="s">
        <v>1990</v>
      </c>
      <c r="L493" s="312" t="s">
        <v>1990</v>
      </c>
      <c r="M493" s="312" t="s">
        <v>1990</v>
      </c>
      <c r="N493" s="312" t="s">
        <v>1990</v>
      </c>
      <c r="O493" s="312" t="s">
        <v>1990</v>
      </c>
      <c r="P493" s="312" t="s">
        <v>1990</v>
      </c>
      <c r="Q493" s="312" t="s">
        <v>1990</v>
      </c>
      <c r="R493" s="312" t="s">
        <v>1990</v>
      </c>
      <c r="S493" s="312" t="s">
        <v>1990</v>
      </c>
      <c r="T493" s="312" t="s">
        <v>1990</v>
      </c>
      <c r="U493" s="312" t="s">
        <v>1990</v>
      </c>
      <c r="V493" s="294" t="s">
        <v>1994</v>
      </c>
      <c r="W493" s="312" t="s">
        <v>1990</v>
      </c>
      <c r="X493" s="312" t="s">
        <v>1990</v>
      </c>
      <c r="Y493" s="312" t="s">
        <v>1990</v>
      </c>
      <c r="Z493" s="312" t="s">
        <v>1990</v>
      </c>
      <c r="AA493" s="312" t="s">
        <v>1990</v>
      </c>
      <c r="AB493" s="312" t="s">
        <v>1990</v>
      </c>
      <c r="AC493" s="312" t="s">
        <v>1990</v>
      </c>
      <c r="AD493" s="312" t="s">
        <v>1990</v>
      </c>
      <c r="AE493" s="312" t="s">
        <v>1990</v>
      </c>
      <c r="AF493" s="312" t="s">
        <v>1990</v>
      </c>
      <c r="AG493" s="294" t="s">
        <v>1994</v>
      </c>
      <c r="AH493" s="312" t="s">
        <v>2055</v>
      </c>
      <c r="AI493" s="312" t="s">
        <v>1990</v>
      </c>
      <c r="AJ493" s="312" t="s">
        <v>1990</v>
      </c>
    </row>
    <row r="494" spans="1:36">
      <c r="A494" s="320" t="s">
        <v>2172</v>
      </c>
      <c r="B494" s="312" t="s">
        <v>1990</v>
      </c>
      <c r="C494" s="312" t="s">
        <v>1990</v>
      </c>
      <c r="D494" s="312" t="s">
        <v>1990</v>
      </c>
      <c r="E494" s="312" t="s">
        <v>1990</v>
      </c>
      <c r="F494" s="312" t="s">
        <v>1990</v>
      </c>
      <c r="G494" s="312" t="s">
        <v>1990</v>
      </c>
      <c r="H494" s="312" t="s">
        <v>1990</v>
      </c>
      <c r="I494" s="312" t="s">
        <v>1990</v>
      </c>
      <c r="J494" s="312" t="s">
        <v>1990</v>
      </c>
      <c r="K494" s="312" t="s">
        <v>1990</v>
      </c>
      <c r="L494" s="312" t="s">
        <v>1990</v>
      </c>
      <c r="M494" s="312" t="s">
        <v>1990</v>
      </c>
      <c r="N494" s="312" t="s">
        <v>1990</v>
      </c>
      <c r="O494" s="312" t="s">
        <v>1990</v>
      </c>
      <c r="P494" s="312" t="s">
        <v>1990</v>
      </c>
      <c r="Q494" s="312" t="s">
        <v>1990</v>
      </c>
      <c r="R494" s="312" t="s">
        <v>1990</v>
      </c>
      <c r="S494" s="312" t="s">
        <v>1990</v>
      </c>
      <c r="T494" s="312" t="s">
        <v>1990</v>
      </c>
      <c r="U494" s="312" t="s">
        <v>1990</v>
      </c>
      <c r="V494" s="294" t="s">
        <v>1994</v>
      </c>
      <c r="W494" s="312" t="s">
        <v>1990</v>
      </c>
      <c r="X494" s="312" t="s">
        <v>1990</v>
      </c>
      <c r="Y494" s="312" t="s">
        <v>1990</v>
      </c>
      <c r="Z494" s="312" t="s">
        <v>1990</v>
      </c>
      <c r="AA494" s="312" t="s">
        <v>1990</v>
      </c>
      <c r="AB494" s="312" t="s">
        <v>1990</v>
      </c>
      <c r="AC494" s="312" t="s">
        <v>1990</v>
      </c>
      <c r="AD494" s="312" t="s">
        <v>1990</v>
      </c>
      <c r="AE494" s="312" t="s">
        <v>1990</v>
      </c>
      <c r="AF494" s="312" t="s">
        <v>1990</v>
      </c>
      <c r="AG494" s="294" t="s">
        <v>1994</v>
      </c>
      <c r="AH494" s="312" t="s">
        <v>1968</v>
      </c>
      <c r="AI494" s="312" t="s">
        <v>1990</v>
      </c>
      <c r="AJ494" s="312" t="s">
        <v>1990</v>
      </c>
    </row>
    <row r="495" spans="1:36">
      <c r="A495" s="412" t="s">
        <v>2173</v>
      </c>
      <c r="B495" s="312" t="s">
        <v>1990</v>
      </c>
      <c r="C495" s="312" t="s">
        <v>1990</v>
      </c>
      <c r="D495" s="312" t="s">
        <v>1990</v>
      </c>
      <c r="E495" s="312" t="s">
        <v>1990</v>
      </c>
      <c r="F495" s="312" t="s">
        <v>1990</v>
      </c>
      <c r="G495" s="312" t="s">
        <v>1990</v>
      </c>
      <c r="H495" s="312" t="s">
        <v>1990</v>
      </c>
      <c r="I495" s="312" t="s">
        <v>1990</v>
      </c>
      <c r="J495" s="312" t="s">
        <v>1990</v>
      </c>
      <c r="K495" s="312" t="s">
        <v>1990</v>
      </c>
      <c r="L495" s="312" t="s">
        <v>1990</v>
      </c>
      <c r="M495" s="312" t="s">
        <v>1990</v>
      </c>
      <c r="N495" s="312" t="s">
        <v>1990</v>
      </c>
      <c r="O495" s="312" t="s">
        <v>1990</v>
      </c>
      <c r="P495" s="312" t="s">
        <v>1990</v>
      </c>
      <c r="Q495" s="312" t="s">
        <v>1990</v>
      </c>
      <c r="R495" s="312" t="s">
        <v>1990</v>
      </c>
      <c r="S495" s="312" t="s">
        <v>1990</v>
      </c>
      <c r="T495" s="312" t="s">
        <v>1990</v>
      </c>
      <c r="U495" s="312" t="s">
        <v>1990</v>
      </c>
      <c r="V495" s="294" t="s">
        <v>1994</v>
      </c>
      <c r="W495" s="312" t="s">
        <v>1990</v>
      </c>
      <c r="X495" s="312" t="s">
        <v>1990</v>
      </c>
      <c r="Y495" s="312" t="s">
        <v>1990</v>
      </c>
      <c r="Z495" s="312" t="s">
        <v>1990</v>
      </c>
      <c r="AA495" s="312" t="s">
        <v>1990</v>
      </c>
      <c r="AB495" s="312" t="s">
        <v>1990</v>
      </c>
      <c r="AC495" s="312" t="s">
        <v>1990</v>
      </c>
      <c r="AD495" s="312" t="s">
        <v>1990</v>
      </c>
      <c r="AE495" s="312" t="s">
        <v>1990</v>
      </c>
      <c r="AF495" s="312" t="s">
        <v>1990</v>
      </c>
      <c r="AG495" s="294" t="s">
        <v>1994</v>
      </c>
      <c r="AH495" s="312">
        <v>7230.4559117999988</v>
      </c>
      <c r="AI495" s="312" t="s">
        <v>1990</v>
      </c>
      <c r="AJ495" s="312" t="s">
        <v>1990</v>
      </c>
    </row>
    <row r="496" spans="1:36">
      <c r="A496" s="316" t="s">
        <v>2174</v>
      </c>
      <c r="B496" s="312" t="s">
        <v>1990</v>
      </c>
      <c r="C496" s="312" t="s">
        <v>1990</v>
      </c>
      <c r="D496" s="312" t="s">
        <v>1990</v>
      </c>
      <c r="E496" s="312" t="s">
        <v>1990</v>
      </c>
      <c r="F496" s="312" t="s">
        <v>1990</v>
      </c>
      <c r="G496" s="312" t="s">
        <v>1990</v>
      </c>
      <c r="H496" s="312" t="s">
        <v>1990</v>
      </c>
      <c r="I496" s="312" t="s">
        <v>1990</v>
      </c>
      <c r="J496" s="312" t="s">
        <v>1990</v>
      </c>
      <c r="K496" s="312" t="s">
        <v>1990</v>
      </c>
      <c r="L496" s="312" t="s">
        <v>1990</v>
      </c>
      <c r="M496" s="312" t="s">
        <v>1990</v>
      </c>
      <c r="N496" s="312" t="s">
        <v>1990</v>
      </c>
      <c r="O496" s="312" t="s">
        <v>1990</v>
      </c>
      <c r="P496" s="312" t="s">
        <v>1990</v>
      </c>
      <c r="Q496" s="312" t="s">
        <v>1990</v>
      </c>
      <c r="R496" s="312" t="s">
        <v>1990</v>
      </c>
      <c r="S496" s="312" t="s">
        <v>1990</v>
      </c>
      <c r="T496" s="312" t="s">
        <v>1990</v>
      </c>
      <c r="U496" s="312" t="s">
        <v>1990</v>
      </c>
      <c r="V496" s="294" t="s">
        <v>1994</v>
      </c>
      <c r="W496" s="312">
        <v>0.31825058820208002</v>
      </c>
      <c r="X496" s="312" t="s">
        <v>1990</v>
      </c>
      <c r="Y496" s="312" t="s">
        <v>1990</v>
      </c>
      <c r="Z496" s="312" t="s">
        <v>1990</v>
      </c>
      <c r="AA496" s="312" t="s">
        <v>1990</v>
      </c>
      <c r="AB496" s="312" t="s">
        <v>1990</v>
      </c>
      <c r="AC496" s="312" t="s">
        <v>1990</v>
      </c>
      <c r="AD496" s="312" t="s">
        <v>1990</v>
      </c>
      <c r="AE496" s="312" t="s">
        <v>1990</v>
      </c>
      <c r="AF496" s="312" t="s">
        <v>1990</v>
      </c>
      <c r="AG496" s="294" t="s">
        <v>1994</v>
      </c>
      <c r="AH496" s="312" t="s">
        <v>1990</v>
      </c>
      <c r="AI496" s="312">
        <v>366.18901378629999</v>
      </c>
      <c r="AJ496" s="312" t="s">
        <v>1990</v>
      </c>
    </row>
    <row r="497" spans="1:36">
      <c r="A497" s="320" t="s">
        <v>2175</v>
      </c>
      <c r="B497" s="312" t="s">
        <v>1990</v>
      </c>
      <c r="C497" s="312" t="s">
        <v>1990</v>
      </c>
      <c r="D497" s="312" t="s">
        <v>1990</v>
      </c>
      <c r="E497" s="312" t="s">
        <v>1990</v>
      </c>
      <c r="F497" s="312" t="s">
        <v>1990</v>
      </c>
      <c r="G497" s="312" t="s">
        <v>1990</v>
      </c>
      <c r="H497" s="312" t="s">
        <v>1990</v>
      </c>
      <c r="I497" s="312" t="s">
        <v>1990</v>
      </c>
      <c r="J497" s="312" t="s">
        <v>1990</v>
      </c>
      <c r="K497" s="312" t="s">
        <v>1990</v>
      </c>
      <c r="L497" s="312" t="s">
        <v>1990</v>
      </c>
      <c r="M497" s="312" t="s">
        <v>1990</v>
      </c>
      <c r="N497" s="312" t="s">
        <v>1990</v>
      </c>
      <c r="O497" s="312" t="s">
        <v>1990</v>
      </c>
      <c r="P497" s="312" t="s">
        <v>1990</v>
      </c>
      <c r="Q497" s="312" t="s">
        <v>1990</v>
      </c>
      <c r="R497" s="312" t="s">
        <v>1990</v>
      </c>
      <c r="S497" s="312" t="s">
        <v>1990</v>
      </c>
      <c r="T497" s="312" t="s">
        <v>1990</v>
      </c>
      <c r="U497" s="312" t="s">
        <v>1990</v>
      </c>
      <c r="V497" s="294" t="s">
        <v>1994</v>
      </c>
      <c r="W497" s="312">
        <v>0.31825058820208002</v>
      </c>
      <c r="X497" s="312" t="s">
        <v>1990</v>
      </c>
      <c r="Y497" s="312" t="s">
        <v>1990</v>
      </c>
      <c r="Z497" s="312" t="s">
        <v>1990</v>
      </c>
      <c r="AA497" s="312" t="s">
        <v>1990</v>
      </c>
      <c r="AB497" s="312" t="s">
        <v>1990</v>
      </c>
      <c r="AC497" s="312" t="s">
        <v>1990</v>
      </c>
      <c r="AD497" s="312" t="s">
        <v>1990</v>
      </c>
      <c r="AE497" s="312" t="s">
        <v>1990</v>
      </c>
      <c r="AF497" s="312" t="s">
        <v>1990</v>
      </c>
      <c r="AG497" s="294" t="s">
        <v>1994</v>
      </c>
      <c r="AH497" s="312" t="s">
        <v>1990</v>
      </c>
      <c r="AI497" s="312">
        <v>366.18901378630005</v>
      </c>
      <c r="AJ497" s="312" t="s">
        <v>1990</v>
      </c>
    </row>
    <row r="498" spans="1:36">
      <c r="A498" s="320" t="s">
        <v>2232</v>
      </c>
      <c r="B498" s="294" t="s">
        <v>1994</v>
      </c>
      <c r="C498" s="294" t="s">
        <v>1994</v>
      </c>
      <c r="D498" s="294" t="s">
        <v>1994</v>
      </c>
      <c r="E498" s="294" t="s">
        <v>1994</v>
      </c>
      <c r="F498" s="294" t="s">
        <v>1994</v>
      </c>
      <c r="G498" s="294" t="s">
        <v>1994</v>
      </c>
      <c r="H498" s="294" t="s">
        <v>1994</v>
      </c>
      <c r="I498" s="294" t="s">
        <v>1994</v>
      </c>
      <c r="J498" s="294" t="s">
        <v>1994</v>
      </c>
      <c r="K498" s="294" t="s">
        <v>1994</v>
      </c>
      <c r="L498" s="294" t="s">
        <v>1994</v>
      </c>
      <c r="M498" s="294" t="s">
        <v>1994</v>
      </c>
      <c r="N498" s="294" t="s">
        <v>1994</v>
      </c>
      <c r="O498" s="294" t="s">
        <v>1994</v>
      </c>
      <c r="P498" s="294" t="s">
        <v>1994</v>
      </c>
      <c r="Q498" s="294" t="s">
        <v>1994</v>
      </c>
      <c r="R498" s="294" t="s">
        <v>1994</v>
      </c>
      <c r="S498" s="294" t="s">
        <v>1994</v>
      </c>
      <c r="T498" s="294" t="s">
        <v>1994</v>
      </c>
      <c r="U498" s="294" t="s">
        <v>1994</v>
      </c>
      <c r="V498" s="294" t="s">
        <v>1994</v>
      </c>
      <c r="W498" s="312" t="s">
        <v>1990</v>
      </c>
      <c r="X498" s="312" t="s">
        <v>1990</v>
      </c>
      <c r="Y498" s="312" t="s">
        <v>1990</v>
      </c>
      <c r="Z498" s="312" t="s">
        <v>1990</v>
      </c>
      <c r="AA498" s="312" t="s">
        <v>1990</v>
      </c>
      <c r="AB498" s="312" t="s">
        <v>1990</v>
      </c>
      <c r="AC498" s="312" t="s">
        <v>1990</v>
      </c>
      <c r="AD498" s="312" t="s">
        <v>1990</v>
      </c>
      <c r="AE498" s="312" t="s">
        <v>1990</v>
      </c>
      <c r="AF498" s="312" t="s">
        <v>1990</v>
      </c>
      <c r="AG498" s="294" t="s">
        <v>1994</v>
      </c>
      <c r="AH498" s="294" t="s">
        <v>1994</v>
      </c>
      <c r="AI498" s="312" t="s">
        <v>2010</v>
      </c>
      <c r="AJ498" s="294" t="s">
        <v>1994</v>
      </c>
    </row>
    <row r="499" spans="1:36">
      <c r="A499" s="320" t="s">
        <v>2178</v>
      </c>
      <c r="B499" s="312" t="s">
        <v>1990</v>
      </c>
      <c r="C499" s="312" t="s">
        <v>1990</v>
      </c>
      <c r="D499" s="312" t="s">
        <v>1990</v>
      </c>
      <c r="E499" s="312" t="s">
        <v>1990</v>
      </c>
      <c r="F499" s="312" t="s">
        <v>1990</v>
      </c>
      <c r="G499" s="312" t="s">
        <v>1990</v>
      </c>
      <c r="H499" s="312" t="s">
        <v>1990</v>
      </c>
      <c r="I499" s="312" t="s">
        <v>1990</v>
      </c>
      <c r="J499" s="312" t="s">
        <v>1990</v>
      </c>
      <c r="K499" s="312" t="s">
        <v>1990</v>
      </c>
      <c r="L499" s="312" t="s">
        <v>1990</v>
      </c>
      <c r="M499" s="312" t="s">
        <v>1990</v>
      </c>
      <c r="N499" s="312" t="s">
        <v>1990</v>
      </c>
      <c r="O499" s="312" t="s">
        <v>1990</v>
      </c>
      <c r="P499" s="312" t="s">
        <v>1990</v>
      </c>
      <c r="Q499" s="312" t="s">
        <v>1990</v>
      </c>
      <c r="R499" s="312" t="s">
        <v>1990</v>
      </c>
      <c r="S499" s="312" t="s">
        <v>1990</v>
      </c>
      <c r="T499" s="312" t="s">
        <v>1990</v>
      </c>
      <c r="U499" s="312" t="s">
        <v>1990</v>
      </c>
      <c r="V499" s="294" t="s">
        <v>1994</v>
      </c>
      <c r="W499" s="312" t="s">
        <v>1990</v>
      </c>
      <c r="X499" s="312" t="s">
        <v>1990</v>
      </c>
      <c r="Y499" s="312" t="s">
        <v>1990</v>
      </c>
      <c r="Z499" s="312" t="s">
        <v>1990</v>
      </c>
      <c r="AA499" s="312" t="s">
        <v>1990</v>
      </c>
      <c r="AB499" s="312" t="s">
        <v>1990</v>
      </c>
      <c r="AC499" s="312" t="s">
        <v>1990</v>
      </c>
      <c r="AD499" s="312" t="s">
        <v>1990</v>
      </c>
      <c r="AE499" s="312" t="s">
        <v>1990</v>
      </c>
      <c r="AF499" s="312" t="s">
        <v>1990</v>
      </c>
      <c r="AG499" s="294" t="s">
        <v>1994</v>
      </c>
      <c r="AH499" s="312" t="s">
        <v>1990</v>
      </c>
      <c r="AI499" s="312" t="s">
        <v>1990</v>
      </c>
      <c r="AJ499" s="312" t="s">
        <v>1990</v>
      </c>
    </row>
    <row r="500" spans="1:36">
      <c r="A500" s="216" t="s">
        <v>2233</v>
      </c>
      <c r="B500" s="312" t="s">
        <v>2004</v>
      </c>
      <c r="C500" s="312" t="s">
        <v>1990</v>
      </c>
      <c r="D500" s="312" t="s">
        <v>1990</v>
      </c>
      <c r="E500" s="312" t="s">
        <v>1990</v>
      </c>
      <c r="F500" s="312" t="s">
        <v>1990</v>
      </c>
      <c r="G500" s="312" t="s">
        <v>1990</v>
      </c>
      <c r="H500" s="312" t="s">
        <v>1990</v>
      </c>
      <c r="I500" s="312" t="s">
        <v>1990</v>
      </c>
      <c r="J500" s="312" t="s">
        <v>1990</v>
      </c>
      <c r="K500" s="312" t="s">
        <v>1990</v>
      </c>
      <c r="L500" s="312" t="s">
        <v>1990</v>
      </c>
      <c r="M500" s="312" t="s">
        <v>1990</v>
      </c>
      <c r="N500" s="312" t="s">
        <v>1990</v>
      </c>
      <c r="O500" s="312" t="s">
        <v>1990</v>
      </c>
      <c r="P500" s="312" t="s">
        <v>1990</v>
      </c>
      <c r="Q500" s="312" t="s">
        <v>1990</v>
      </c>
      <c r="R500" s="312" t="s">
        <v>1990</v>
      </c>
      <c r="S500" s="312" t="s">
        <v>1990</v>
      </c>
      <c r="T500" s="312" t="s">
        <v>1990</v>
      </c>
      <c r="U500" s="312" t="s">
        <v>1990</v>
      </c>
      <c r="V500" s="294" t="s">
        <v>1994</v>
      </c>
      <c r="W500" s="312" t="s">
        <v>2004</v>
      </c>
      <c r="X500" s="312" t="s">
        <v>2004</v>
      </c>
      <c r="Y500" s="312" t="s">
        <v>2004</v>
      </c>
      <c r="Z500" s="312" t="s">
        <v>1990</v>
      </c>
      <c r="AA500" s="312" t="s">
        <v>2004</v>
      </c>
      <c r="AB500" s="312" t="s">
        <v>1990</v>
      </c>
      <c r="AC500" s="312" t="s">
        <v>1990</v>
      </c>
      <c r="AD500" s="312" t="s">
        <v>1990</v>
      </c>
      <c r="AE500" s="312" t="s">
        <v>1990</v>
      </c>
      <c r="AF500" s="312" t="s">
        <v>1990</v>
      </c>
      <c r="AG500" s="294" t="s">
        <v>1994</v>
      </c>
      <c r="AH500" s="312" t="s">
        <v>1990</v>
      </c>
      <c r="AI500" s="312" t="s">
        <v>2004</v>
      </c>
      <c r="AJ500" s="312" t="s">
        <v>2004</v>
      </c>
    </row>
    <row r="501" spans="1:36">
      <c r="A501" s="323" t="s">
        <v>2234</v>
      </c>
      <c r="B501" s="312" t="s">
        <v>2004</v>
      </c>
      <c r="C501" s="312" t="s">
        <v>1990</v>
      </c>
      <c r="D501" s="312" t="s">
        <v>1990</v>
      </c>
      <c r="E501" s="312" t="s">
        <v>1990</v>
      </c>
      <c r="F501" s="312" t="s">
        <v>1990</v>
      </c>
      <c r="G501" s="312" t="s">
        <v>1990</v>
      </c>
      <c r="H501" s="312" t="s">
        <v>1990</v>
      </c>
      <c r="I501" s="312" t="s">
        <v>1990</v>
      </c>
      <c r="J501" s="312" t="s">
        <v>1990</v>
      </c>
      <c r="K501" s="312" t="s">
        <v>1990</v>
      </c>
      <c r="L501" s="312" t="s">
        <v>1990</v>
      </c>
      <c r="M501" s="312" t="s">
        <v>1990</v>
      </c>
      <c r="N501" s="312" t="s">
        <v>1990</v>
      </c>
      <c r="O501" s="312" t="s">
        <v>1990</v>
      </c>
      <c r="P501" s="312" t="s">
        <v>1990</v>
      </c>
      <c r="Q501" s="312" t="s">
        <v>1990</v>
      </c>
      <c r="R501" s="312" t="s">
        <v>1990</v>
      </c>
      <c r="S501" s="312" t="s">
        <v>1990</v>
      </c>
      <c r="T501" s="312" t="s">
        <v>1990</v>
      </c>
      <c r="U501" s="312" t="s">
        <v>1990</v>
      </c>
      <c r="V501" s="294" t="s">
        <v>1994</v>
      </c>
      <c r="W501" s="312" t="s">
        <v>2004</v>
      </c>
      <c r="X501" s="312" t="s">
        <v>2004</v>
      </c>
      <c r="Y501" s="312" t="s">
        <v>2004</v>
      </c>
      <c r="Z501" s="312" t="s">
        <v>1990</v>
      </c>
      <c r="AA501" s="312" t="s">
        <v>2004</v>
      </c>
      <c r="AB501" s="312" t="s">
        <v>1990</v>
      </c>
      <c r="AC501" s="312" t="s">
        <v>1990</v>
      </c>
      <c r="AD501" s="312" t="s">
        <v>1990</v>
      </c>
      <c r="AE501" s="312" t="s">
        <v>1990</v>
      </c>
      <c r="AF501" s="312" t="s">
        <v>1990</v>
      </c>
      <c r="AG501" s="294" t="s">
        <v>1994</v>
      </c>
      <c r="AH501" s="312" t="s">
        <v>1990</v>
      </c>
      <c r="AI501" s="312" t="s">
        <v>2004</v>
      </c>
      <c r="AJ501" s="312" t="s">
        <v>2004</v>
      </c>
    </row>
    <row r="502" spans="1:36" ht="15.75" customHeight="1" thickBot="1">
      <c r="A502" s="217" t="s">
        <v>2235</v>
      </c>
      <c r="B502" s="427" t="s">
        <v>2217</v>
      </c>
      <c r="C502" s="441"/>
      <c r="D502" s="441"/>
      <c r="E502" s="441"/>
      <c r="F502" s="441"/>
      <c r="G502" s="441"/>
      <c r="H502" s="441"/>
      <c r="I502" s="441"/>
      <c r="J502" s="441"/>
      <c r="K502" s="441"/>
      <c r="L502" s="441"/>
      <c r="M502" s="441"/>
      <c r="N502" s="441"/>
      <c r="O502" s="441"/>
      <c r="P502" s="441"/>
      <c r="Q502" s="441"/>
      <c r="R502" s="441"/>
      <c r="S502" s="441"/>
      <c r="T502" s="441"/>
      <c r="U502" s="441"/>
      <c r="V502" s="441"/>
      <c r="W502" s="441"/>
      <c r="X502" s="441"/>
      <c r="Y502" s="441"/>
      <c r="Z502" s="441"/>
      <c r="AA502" s="441"/>
      <c r="AB502" s="441"/>
      <c r="AC502" s="441"/>
      <c r="AD502" s="441"/>
      <c r="AE502" s="441"/>
      <c r="AF502" s="441"/>
      <c r="AG502" s="441"/>
      <c r="AH502" s="441"/>
      <c r="AI502" s="441"/>
      <c r="AJ502" s="442"/>
    </row>
    <row r="503" spans="1:36" ht="15" thickTop="1">
      <c r="A503" s="215" t="s">
        <v>2236</v>
      </c>
      <c r="B503" s="312">
        <v>20255.88328182527</v>
      </c>
      <c r="C503" s="312">
        <v>268.79848497951895</v>
      </c>
      <c r="D503" s="312">
        <v>0.18223611604834999</v>
      </c>
      <c r="E503" s="312" t="s">
        <v>2219</v>
      </c>
      <c r="F503" s="312">
        <v>9031.5481900000013</v>
      </c>
      <c r="G503" s="312" t="s">
        <v>2220</v>
      </c>
      <c r="H503" s="312">
        <v>80121.705387429378</v>
      </c>
      <c r="I503" s="312" t="s">
        <v>2220</v>
      </c>
      <c r="J503" s="312">
        <v>9356.369772</v>
      </c>
      <c r="K503" s="312" t="s">
        <v>2220</v>
      </c>
      <c r="L503" s="312" t="s">
        <v>2219</v>
      </c>
      <c r="M503" s="312" t="s">
        <v>2220</v>
      </c>
      <c r="N503" s="312" t="s">
        <v>2220</v>
      </c>
      <c r="O503" s="312" t="s">
        <v>2220</v>
      </c>
      <c r="P503" s="312" t="s">
        <v>2220</v>
      </c>
      <c r="Q503" s="312">
        <v>1154.9313</v>
      </c>
      <c r="R503" s="312" t="s">
        <v>2220</v>
      </c>
      <c r="S503" s="312" t="s">
        <v>2219</v>
      </c>
      <c r="T503" s="312" t="s">
        <v>2219</v>
      </c>
      <c r="U503" s="312">
        <v>1.6984600970478201</v>
      </c>
      <c r="V503" s="294" t="s">
        <v>1994</v>
      </c>
      <c r="W503" s="312">
        <v>3991.1111453887138</v>
      </c>
      <c r="X503" s="312">
        <v>2523.6563378072069</v>
      </c>
      <c r="Y503" s="312">
        <v>79.714328892219598</v>
      </c>
      <c r="Z503" s="312" t="s">
        <v>2220</v>
      </c>
      <c r="AA503" s="312">
        <v>118.23495360473002</v>
      </c>
      <c r="AB503" s="312" t="s">
        <v>2220</v>
      </c>
      <c r="AC503" s="312" t="s">
        <v>2219</v>
      </c>
      <c r="AD503" s="312" t="s">
        <v>2220</v>
      </c>
      <c r="AE503" s="312" t="s">
        <v>2220</v>
      </c>
      <c r="AF503" s="312">
        <v>3.5894286775586801</v>
      </c>
      <c r="AG503" s="294" t="s">
        <v>1994</v>
      </c>
      <c r="AH503" s="312">
        <v>7230.4559117999988</v>
      </c>
      <c r="AI503" s="312">
        <v>11803.800907153873</v>
      </c>
      <c r="AJ503" s="312">
        <v>490.71858044203998</v>
      </c>
    </row>
    <row r="504" spans="1:36">
      <c r="A504" s="324" t="s">
        <v>2237</v>
      </c>
      <c r="B504" s="312">
        <v>20040.325102040817</v>
      </c>
      <c r="C504" s="312" t="s">
        <v>1990</v>
      </c>
      <c r="D504" s="312" t="s">
        <v>1990</v>
      </c>
      <c r="E504" s="312" t="s">
        <v>1990</v>
      </c>
      <c r="F504" s="312" t="s">
        <v>1990</v>
      </c>
      <c r="G504" s="312" t="s">
        <v>1990</v>
      </c>
      <c r="H504" s="312" t="s">
        <v>1990</v>
      </c>
      <c r="I504" s="312" t="s">
        <v>1990</v>
      </c>
      <c r="J504" s="312" t="s">
        <v>1990</v>
      </c>
      <c r="K504" s="312" t="s">
        <v>1990</v>
      </c>
      <c r="L504" s="312" t="s">
        <v>1990</v>
      </c>
      <c r="M504" s="312" t="s">
        <v>1990</v>
      </c>
      <c r="N504" s="312" t="s">
        <v>1990</v>
      </c>
      <c r="O504" s="312" t="s">
        <v>1990</v>
      </c>
      <c r="P504" s="312" t="s">
        <v>1990</v>
      </c>
      <c r="Q504" s="312" t="s">
        <v>1990</v>
      </c>
      <c r="R504" s="312" t="s">
        <v>1990</v>
      </c>
      <c r="S504" s="312" t="s">
        <v>1990</v>
      </c>
      <c r="T504" s="312" t="s">
        <v>1990</v>
      </c>
      <c r="U504" s="312" t="s">
        <v>1990</v>
      </c>
      <c r="V504" s="294" t="s">
        <v>1994</v>
      </c>
      <c r="W504" s="312" t="s">
        <v>1990</v>
      </c>
      <c r="X504" s="312" t="s">
        <v>1990</v>
      </c>
      <c r="Y504" s="312" t="s">
        <v>1990</v>
      </c>
      <c r="Z504" s="312" t="s">
        <v>1990</v>
      </c>
      <c r="AA504" s="312" t="s">
        <v>1990</v>
      </c>
      <c r="AB504" s="312" t="s">
        <v>1990</v>
      </c>
      <c r="AC504" s="312" t="s">
        <v>1990</v>
      </c>
      <c r="AD504" s="312" t="s">
        <v>1990</v>
      </c>
      <c r="AE504" s="312" t="s">
        <v>1990</v>
      </c>
      <c r="AF504" s="312" t="s">
        <v>1990</v>
      </c>
      <c r="AG504" s="294" t="s">
        <v>1994</v>
      </c>
      <c r="AH504" s="312" t="s">
        <v>1990</v>
      </c>
      <c r="AI504" s="312" t="s">
        <v>1990</v>
      </c>
      <c r="AJ504" s="312" t="s">
        <v>1990</v>
      </c>
    </row>
    <row r="505" spans="1:36">
      <c r="A505" s="325" t="s">
        <v>2238</v>
      </c>
      <c r="B505" s="312" t="s">
        <v>1990</v>
      </c>
      <c r="C505" s="312" t="s">
        <v>1990</v>
      </c>
      <c r="D505" s="312" t="s">
        <v>1990</v>
      </c>
      <c r="E505" s="312" t="s">
        <v>1990</v>
      </c>
      <c r="F505" s="312" t="s">
        <v>1990</v>
      </c>
      <c r="G505" s="312" t="s">
        <v>1990</v>
      </c>
      <c r="H505" s="312" t="s">
        <v>2012</v>
      </c>
      <c r="I505" s="312" t="s">
        <v>1990</v>
      </c>
      <c r="J505" s="312" t="s">
        <v>1990</v>
      </c>
      <c r="K505" s="312" t="s">
        <v>1990</v>
      </c>
      <c r="L505" s="312" t="s">
        <v>1990</v>
      </c>
      <c r="M505" s="312" t="s">
        <v>1990</v>
      </c>
      <c r="N505" s="312" t="s">
        <v>1990</v>
      </c>
      <c r="O505" s="312" t="s">
        <v>1990</v>
      </c>
      <c r="P505" s="312" t="s">
        <v>1990</v>
      </c>
      <c r="Q505" s="312" t="s">
        <v>1990</v>
      </c>
      <c r="R505" s="312" t="s">
        <v>1990</v>
      </c>
      <c r="S505" s="312" t="s">
        <v>1990</v>
      </c>
      <c r="T505" s="312" t="s">
        <v>1990</v>
      </c>
      <c r="U505" s="312" t="s">
        <v>1990</v>
      </c>
      <c r="V505" s="294" t="s">
        <v>1994</v>
      </c>
      <c r="W505" s="312">
        <v>2889.5115971792543</v>
      </c>
      <c r="X505" s="312">
        <v>550.24258844079532</v>
      </c>
      <c r="Y505" s="312" t="s">
        <v>1990</v>
      </c>
      <c r="Z505" s="312" t="s">
        <v>1990</v>
      </c>
      <c r="AA505" s="312" t="s">
        <v>1990</v>
      </c>
      <c r="AB505" s="312" t="s">
        <v>1990</v>
      </c>
      <c r="AC505" s="312" t="s">
        <v>1990</v>
      </c>
      <c r="AD505" s="312" t="s">
        <v>1990</v>
      </c>
      <c r="AE505" s="312" t="s">
        <v>1990</v>
      </c>
      <c r="AF505" s="312" t="s">
        <v>1990</v>
      </c>
      <c r="AG505" s="294" t="s">
        <v>1994</v>
      </c>
      <c r="AH505" s="312" t="s">
        <v>1990</v>
      </c>
      <c r="AI505" s="312">
        <v>2745.5373405254281</v>
      </c>
      <c r="AJ505" s="312" t="s">
        <v>1990</v>
      </c>
    </row>
    <row r="506" spans="1:36">
      <c r="A506" s="326" t="s">
        <v>2239</v>
      </c>
      <c r="B506" s="312">
        <v>202.53417978445603</v>
      </c>
      <c r="C506" s="312">
        <v>0.60795747951898005</v>
      </c>
      <c r="D506" s="312">
        <v>0.18223611604834999</v>
      </c>
      <c r="E506" s="312" t="s">
        <v>2230</v>
      </c>
      <c r="F506" s="312" t="s">
        <v>2230</v>
      </c>
      <c r="G506" s="312" t="s">
        <v>2098</v>
      </c>
      <c r="H506" s="312">
        <v>1.359442937847E-2</v>
      </c>
      <c r="I506" s="312" t="s">
        <v>2098</v>
      </c>
      <c r="J506" s="312" t="s">
        <v>2230</v>
      </c>
      <c r="K506" s="312" t="s">
        <v>2098</v>
      </c>
      <c r="L506" s="312" t="s">
        <v>2230</v>
      </c>
      <c r="M506" s="312" t="s">
        <v>2098</v>
      </c>
      <c r="N506" s="312" t="s">
        <v>2098</v>
      </c>
      <c r="O506" s="312" t="s">
        <v>2098</v>
      </c>
      <c r="P506" s="312" t="s">
        <v>2098</v>
      </c>
      <c r="Q506" s="312" t="s">
        <v>2230</v>
      </c>
      <c r="R506" s="312" t="s">
        <v>2098</v>
      </c>
      <c r="S506" s="312" t="s">
        <v>2230</v>
      </c>
      <c r="T506" s="312" t="s">
        <v>2230</v>
      </c>
      <c r="U506" s="312">
        <v>1.6984600970478201</v>
      </c>
      <c r="V506" s="294" t="s">
        <v>1994</v>
      </c>
      <c r="W506" s="312">
        <v>1083.5867883626456</v>
      </c>
      <c r="X506" s="312">
        <v>1973.4137493664118</v>
      </c>
      <c r="Y506" s="312">
        <v>79.714328892219598</v>
      </c>
      <c r="Z506" s="312" t="s">
        <v>2098</v>
      </c>
      <c r="AA506" s="312">
        <v>118.23495360473002</v>
      </c>
      <c r="AB506" s="312" t="s">
        <v>2098</v>
      </c>
      <c r="AC506" s="312" t="s">
        <v>2230</v>
      </c>
      <c r="AD506" s="312" t="s">
        <v>2098</v>
      </c>
      <c r="AE506" s="312" t="s">
        <v>2098</v>
      </c>
      <c r="AF506" s="312">
        <v>3.5894286775586801</v>
      </c>
      <c r="AG506" s="294" t="s">
        <v>1994</v>
      </c>
      <c r="AH506" s="312" t="s">
        <v>2098</v>
      </c>
      <c r="AI506" s="312">
        <v>709.15405230078557</v>
      </c>
      <c r="AJ506" s="312">
        <v>490.71858044210865</v>
      </c>
    </row>
    <row r="507" spans="1:36">
      <c r="A507" s="327" t="s">
        <v>2240</v>
      </c>
      <c r="B507" s="312">
        <v>13.023999999999999</v>
      </c>
      <c r="C507" s="312">
        <v>268.19052749999997</v>
      </c>
      <c r="D507" s="312" t="s">
        <v>1990</v>
      </c>
      <c r="E507" s="312" t="s">
        <v>1990</v>
      </c>
      <c r="F507" s="312">
        <v>9031.5481900000013</v>
      </c>
      <c r="G507" s="312" t="s">
        <v>1990</v>
      </c>
      <c r="H507" s="312">
        <v>80121.691793000005</v>
      </c>
      <c r="I507" s="312" t="s">
        <v>1990</v>
      </c>
      <c r="J507" s="312">
        <v>9356.369772</v>
      </c>
      <c r="K507" s="312" t="s">
        <v>1990</v>
      </c>
      <c r="L507" s="312" t="s">
        <v>1990</v>
      </c>
      <c r="M507" s="312" t="s">
        <v>1990</v>
      </c>
      <c r="N507" s="312" t="s">
        <v>1990</v>
      </c>
      <c r="O507" s="312" t="s">
        <v>1990</v>
      </c>
      <c r="P507" s="312" t="s">
        <v>1990</v>
      </c>
      <c r="Q507" s="312">
        <v>1154.9313</v>
      </c>
      <c r="R507" s="312" t="s">
        <v>1990</v>
      </c>
      <c r="S507" s="312" t="s">
        <v>1990</v>
      </c>
      <c r="T507" s="312" t="s">
        <v>1990</v>
      </c>
      <c r="U507" s="312" t="s">
        <v>1990</v>
      </c>
      <c r="V507" s="294" t="s">
        <v>1994</v>
      </c>
      <c r="W507" s="312">
        <v>15.660888</v>
      </c>
      <c r="X507" s="312" t="s">
        <v>1990</v>
      </c>
      <c r="Y507" s="312" t="s">
        <v>1990</v>
      </c>
      <c r="Z507" s="312" t="s">
        <v>1990</v>
      </c>
      <c r="AA507" s="312" t="s">
        <v>1990</v>
      </c>
      <c r="AB507" s="312" t="s">
        <v>1990</v>
      </c>
      <c r="AC507" s="312" t="s">
        <v>1990</v>
      </c>
      <c r="AD507" s="312" t="s">
        <v>1990</v>
      </c>
      <c r="AE507" s="312" t="s">
        <v>1990</v>
      </c>
      <c r="AF507" s="312" t="s">
        <v>1990</v>
      </c>
      <c r="AG507" s="294" t="s">
        <v>1994</v>
      </c>
      <c r="AH507" s="312">
        <v>7230.4559117999988</v>
      </c>
      <c r="AI507" s="312" t="s">
        <v>1990</v>
      </c>
      <c r="AJ507" s="312" t="s">
        <v>1990</v>
      </c>
    </row>
    <row r="508" spans="1:36">
      <c r="A508" s="326" t="s">
        <v>2241</v>
      </c>
      <c r="B508" s="312" t="s">
        <v>1990</v>
      </c>
      <c r="C508" s="312" t="s">
        <v>1990</v>
      </c>
      <c r="D508" s="312" t="s">
        <v>1990</v>
      </c>
      <c r="E508" s="312" t="s">
        <v>1990</v>
      </c>
      <c r="F508" s="312" t="s">
        <v>1990</v>
      </c>
      <c r="G508" s="312" t="s">
        <v>1990</v>
      </c>
      <c r="H508" s="312" t="s">
        <v>1990</v>
      </c>
      <c r="I508" s="312" t="s">
        <v>1990</v>
      </c>
      <c r="J508" s="312" t="s">
        <v>1990</v>
      </c>
      <c r="K508" s="312" t="s">
        <v>1990</v>
      </c>
      <c r="L508" s="312" t="s">
        <v>1990</v>
      </c>
      <c r="M508" s="312" t="s">
        <v>1990</v>
      </c>
      <c r="N508" s="312" t="s">
        <v>1990</v>
      </c>
      <c r="O508" s="312" t="s">
        <v>1990</v>
      </c>
      <c r="P508" s="312" t="s">
        <v>1990</v>
      </c>
      <c r="Q508" s="312" t="s">
        <v>1990</v>
      </c>
      <c r="R508" s="312" t="s">
        <v>1990</v>
      </c>
      <c r="S508" s="312" t="s">
        <v>1990</v>
      </c>
      <c r="T508" s="312" t="s">
        <v>1990</v>
      </c>
      <c r="U508" s="312" t="s">
        <v>1990</v>
      </c>
      <c r="V508" s="294" t="s">
        <v>1994</v>
      </c>
      <c r="W508" s="312">
        <v>2.3518718468133701</v>
      </c>
      <c r="X508" s="312" t="s">
        <v>1990</v>
      </c>
      <c r="Y508" s="312" t="s">
        <v>1990</v>
      </c>
      <c r="Z508" s="312" t="s">
        <v>1990</v>
      </c>
      <c r="AA508" s="312" t="s">
        <v>1990</v>
      </c>
      <c r="AB508" s="312" t="s">
        <v>1990</v>
      </c>
      <c r="AC508" s="312" t="s">
        <v>1990</v>
      </c>
      <c r="AD508" s="312" t="s">
        <v>1990</v>
      </c>
      <c r="AE508" s="312" t="s">
        <v>1990</v>
      </c>
      <c r="AF508" s="312" t="s">
        <v>1990</v>
      </c>
      <c r="AG508" s="294" t="s">
        <v>1994</v>
      </c>
      <c r="AH508" s="312" t="s">
        <v>1990</v>
      </c>
      <c r="AI508" s="312">
        <v>8349.1095143276398</v>
      </c>
      <c r="AJ508" s="312" t="s">
        <v>1990</v>
      </c>
    </row>
    <row r="509" spans="1:36">
      <c r="A509" s="328" t="s">
        <v>2242</v>
      </c>
      <c r="B509" s="312" t="s">
        <v>2004</v>
      </c>
      <c r="C509" s="312" t="s">
        <v>1990</v>
      </c>
      <c r="D509" s="312" t="s">
        <v>1990</v>
      </c>
      <c r="E509" s="312" t="s">
        <v>1990</v>
      </c>
      <c r="F509" s="312" t="s">
        <v>1990</v>
      </c>
      <c r="G509" s="312" t="s">
        <v>1990</v>
      </c>
      <c r="H509" s="312" t="s">
        <v>1990</v>
      </c>
      <c r="I509" s="312" t="s">
        <v>1990</v>
      </c>
      <c r="J509" s="312" t="s">
        <v>1990</v>
      </c>
      <c r="K509" s="312" t="s">
        <v>1990</v>
      </c>
      <c r="L509" s="312" t="s">
        <v>1990</v>
      </c>
      <c r="M509" s="312" t="s">
        <v>1990</v>
      </c>
      <c r="N509" s="312" t="s">
        <v>1990</v>
      </c>
      <c r="O509" s="312" t="s">
        <v>1990</v>
      </c>
      <c r="P509" s="312" t="s">
        <v>1990</v>
      </c>
      <c r="Q509" s="312" t="s">
        <v>1990</v>
      </c>
      <c r="R509" s="312" t="s">
        <v>1990</v>
      </c>
      <c r="S509" s="312" t="s">
        <v>1990</v>
      </c>
      <c r="T509" s="312" t="s">
        <v>1990</v>
      </c>
      <c r="U509" s="312" t="s">
        <v>1990</v>
      </c>
      <c r="V509" s="294" t="s">
        <v>1994</v>
      </c>
      <c r="W509" s="312" t="s">
        <v>2004</v>
      </c>
      <c r="X509" s="312" t="s">
        <v>2004</v>
      </c>
      <c r="Y509" s="312" t="s">
        <v>2004</v>
      </c>
      <c r="Z509" s="312" t="s">
        <v>1990</v>
      </c>
      <c r="AA509" s="312" t="s">
        <v>2004</v>
      </c>
      <c r="AB509" s="312" t="s">
        <v>1990</v>
      </c>
      <c r="AC509" s="312" t="s">
        <v>1990</v>
      </c>
      <c r="AD509" s="312" t="s">
        <v>1990</v>
      </c>
      <c r="AE509" s="312" t="s">
        <v>1990</v>
      </c>
      <c r="AF509" s="312" t="s">
        <v>1990</v>
      </c>
      <c r="AG509" s="294" t="s">
        <v>1994</v>
      </c>
      <c r="AH509" s="312" t="s">
        <v>1990</v>
      </c>
      <c r="AI509" s="312" t="s">
        <v>2004</v>
      </c>
      <c r="AJ509" s="312" t="s">
        <v>2004</v>
      </c>
    </row>
    <row r="511" spans="1:36" ht="28.8">
      <c r="A511" s="46" t="s">
        <v>2243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6">
      <c r="A514" s="211" t="s">
        <v>2244</v>
      </c>
      <c r="B514" s="203"/>
      <c r="C514" s="203"/>
      <c r="D514" s="203"/>
      <c r="E514" s="203"/>
      <c r="F514" s="204"/>
      <c r="G514" s="45" t="s">
        <v>1950</v>
      </c>
    </row>
    <row r="515" spans="1:7" ht="15.6">
      <c r="A515" s="211" t="s">
        <v>1951</v>
      </c>
      <c r="B515" s="203"/>
      <c r="C515" s="203"/>
      <c r="D515" s="203"/>
      <c r="E515" s="203"/>
      <c r="F515" s="204"/>
      <c r="G515" s="45" t="s">
        <v>1952</v>
      </c>
    </row>
    <row r="516" spans="1:7">
      <c r="A516" s="203"/>
      <c r="B516" s="203"/>
      <c r="C516" s="203"/>
      <c r="D516" s="203"/>
      <c r="E516" s="203"/>
      <c r="F516" s="204"/>
      <c r="G516" s="45" t="s">
        <v>1953</v>
      </c>
    </row>
    <row r="517" spans="1:7">
      <c r="A517" s="203"/>
      <c r="B517" s="203"/>
      <c r="C517" s="203"/>
      <c r="D517" s="203"/>
      <c r="E517" s="203"/>
      <c r="F517" s="210"/>
      <c r="G517" s="203"/>
    </row>
    <row r="518" spans="1:7">
      <c r="A518" s="413" t="s">
        <v>2245</v>
      </c>
      <c r="B518" s="414" t="s">
        <v>1955</v>
      </c>
      <c r="C518" s="311" t="s">
        <v>1956</v>
      </c>
      <c r="D518" s="311" t="s">
        <v>1957</v>
      </c>
      <c r="E518" s="311" t="s">
        <v>2129</v>
      </c>
      <c r="F518" s="329" t="s">
        <v>732</v>
      </c>
      <c r="G518" s="329" t="s">
        <v>1959</v>
      </c>
    </row>
    <row r="519" spans="1:7" ht="15" thickBot="1">
      <c r="A519" s="235" t="s">
        <v>2246</v>
      </c>
      <c r="B519" s="437" t="s">
        <v>1961</v>
      </c>
      <c r="C519" s="437"/>
      <c r="D519" s="437"/>
      <c r="E519" s="437"/>
      <c r="F519" s="437"/>
      <c r="G519" s="438"/>
    </row>
    <row r="520" spans="1:7" ht="15" thickTop="1">
      <c r="A520" s="236" t="s">
        <v>2247</v>
      </c>
      <c r="B520" s="312">
        <v>7853.7090592547993</v>
      </c>
      <c r="C520" s="312">
        <v>9418.7606550076798</v>
      </c>
      <c r="D520" s="312">
        <v>1108.4205949512345</v>
      </c>
      <c r="E520" s="312">
        <v>14.91067980114685</v>
      </c>
      <c r="F520" s="312">
        <v>363.40666610922074</v>
      </c>
      <c r="G520" s="312" t="s">
        <v>1990</v>
      </c>
    </row>
    <row r="521" spans="1:7">
      <c r="A521" s="316" t="s">
        <v>2248</v>
      </c>
      <c r="B521" s="294" t="s">
        <v>1994</v>
      </c>
      <c r="C521" s="312">
        <v>8681.5577516158737</v>
      </c>
      <c r="D521" s="312">
        <v>54.694930480826123</v>
      </c>
      <c r="E521" s="294" t="s">
        <v>1994</v>
      </c>
      <c r="F521" s="294" t="s">
        <v>1994</v>
      </c>
      <c r="G521" s="312" t="s">
        <v>1990</v>
      </c>
    </row>
    <row r="522" spans="1:7">
      <c r="A522" s="316" t="s">
        <v>2249</v>
      </c>
      <c r="B522" s="294" t="s">
        <v>1994</v>
      </c>
      <c r="C522" s="312">
        <v>6721.72746699257</v>
      </c>
      <c r="D522" s="294" t="s">
        <v>1994</v>
      </c>
      <c r="E522" s="294" t="s">
        <v>1994</v>
      </c>
      <c r="F522" s="294" t="s">
        <v>1994</v>
      </c>
      <c r="G522" s="294" t="s">
        <v>1994</v>
      </c>
    </row>
    <row r="523" spans="1:7">
      <c r="A523" s="330" t="s">
        <v>2250</v>
      </c>
      <c r="B523" s="294" t="s">
        <v>1994</v>
      </c>
      <c r="C523" s="312">
        <v>6459.5584610062451</v>
      </c>
      <c r="D523" s="294" t="s">
        <v>1994</v>
      </c>
      <c r="E523" s="294" t="s">
        <v>1994</v>
      </c>
      <c r="F523" s="294" t="s">
        <v>1994</v>
      </c>
      <c r="G523" s="294" t="s">
        <v>1994</v>
      </c>
    </row>
    <row r="524" spans="1:7">
      <c r="A524" s="331" t="s">
        <v>2251</v>
      </c>
      <c r="B524" s="294" t="s">
        <v>1994</v>
      </c>
      <c r="C524" s="294" t="s">
        <v>1994</v>
      </c>
      <c r="D524" s="294" t="s">
        <v>1994</v>
      </c>
      <c r="E524" s="294" t="s">
        <v>1994</v>
      </c>
      <c r="F524" s="294" t="s">
        <v>1994</v>
      </c>
      <c r="G524" s="294" t="s">
        <v>1994</v>
      </c>
    </row>
    <row r="525" spans="1:7">
      <c r="A525" s="332" t="s">
        <v>2252</v>
      </c>
      <c r="B525" s="294" t="s">
        <v>1994</v>
      </c>
      <c r="C525" s="312" t="s">
        <v>1994</v>
      </c>
      <c r="D525" s="294" t="s">
        <v>1994</v>
      </c>
      <c r="E525" s="294" t="s">
        <v>1994</v>
      </c>
      <c r="F525" s="294" t="s">
        <v>1994</v>
      </c>
      <c r="G525" s="294" t="s">
        <v>1994</v>
      </c>
    </row>
    <row r="526" spans="1:7">
      <c r="A526" s="332" t="s">
        <v>2253</v>
      </c>
      <c r="B526" s="294" t="s">
        <v>1994</v>
      </c>
      <c r="C526" s="312" t="s">
        <v>1994</v>
      </c>
      <c r="D526" s="294" t="s">
        <v>1994</v>
      </c>
      <c r="E526" s="294" t="s">
        <v>1994</v>
      </c>
      <c r="F526" s="294" t="s">
        <v>1994</v>
      </c>
      <c r="G526" s="294" t="s">
        <v>1994</v>
      </c>
    </row>
    <row r="527" spans="1:7">
      <c r="A527" s="331" t="s">
        <v>2254</v>
      </c>
      <c r="B527" s="294" t="s">
        <v>1994</v>
      </c>
      <c r="C527" s="294" t="s">
        <v>1994</v>
      </c>
      <c r="D527" s="294" t="s">
        <v>1994</v>
      </c>
      <c r="E527" s="294" t="s">
        <v>1994</v>
      </c>
      <c r="F527" s="294" t="s">
        <v>1994</v>
      </c>
      <c r="G527" s="294" t="s">
        <v>1994</v>
      </c>
    </row>
    <row r="528" spans="1:7">
      <c r="A528" s="332" t="s">
        <v>2255</v>
      </c>
      <c r="B528" s="294" t="s">
        <v>1994</v>
      </c>
      <c r="C528" s="312" t="s">
        <v>1994</v>
      </c>
      <c r="D528" s="294" t="s">
        <v>1994</v>
      </c>
      <c r="E528" s="294" t="s">
        <v>1994</v>
      </c>
      <c r="F528" s="294" t="s">
        <v>1994</v>
      </c>
      <c r="G528" s="294" t="s">
        <v>1994</v>
      </c>
    </row>
    <row r="529" spans="1:7">
      <c r="A529" s="332" t="s">
        <v>2256</v>
      </c>
      <c r="B529" s="294" t="s">
        <v>1994</v>
      </c>
      <c r="C529" s="312" t="s">
        <v>1994</v>
      </c>
      <c r="D529" s="294" t="s">
        <v>1994</v>
      </c>
      <c r="E529" s="294" t="s">
        <v>1994</v>
      </c>
      <c r="F529" s="294" t="s">
        <v>1994</v>
      </c>
      <c r="G529" s="294" t="s">
        <v>1994</v>
      </c>
    </row>
    <row r="530" spans="1:7">
      <c r="A530" s="332" t="s">
        <v>2257</v>
      </c>
      <c r="B530" s="294" t="s">
        <v>1994</v>
      </c>
      <c r="C530" s="312" t="s">
        <v>1994</v>
      </c>
      <c r="D530" s="294" t="s">
        <v>1994</v>
      </c>
      <c r="E530" s="294" t="s">
        <v>1994</v>
      </c>
      <c r="F530" s="294" t="s">
        <v>1994</v>
      </c>
      <c r="G530" s="294" t="s">
        <v>1994</v>
      </c>
    </row>
    <row r="531" spans="1:7">
      <c r="A531" s="331" t="s">
        <v>2258</v>
      </c>
      <c r="B531" s="294" t="s">
        <v>1994</v>
      </c>
      <c r="C531" s="294" t="s">
        <v>1994</v>
      </c>
      <c r="D531" s="294" t="s">
        <v>1994</v>
      </c>
      <c r="E531" s="294" t="s">
        <v>1994</v>
      </c>
      <c r="F531" s="294" t="s">
        <v>1994</v>
      </c>
      <c r="G531" s="294" t="s">
        <v>1994</v>
      </c>
    </row>
    <row r="532" spans="1:7">
      <c r="A532" s="332" t="s">
        <v>2259</v>
      </c>
      <c r="B532" s="294" t="s">
        <v>1994</v>
      </c>
      <c r="C532" s="312">
        <v>6459.5584610062451</v>
      </c>
      <c r="D532" s="294" t="s">
        <v>1994</v>
      </c>
      <c r="E532" s="294" t="s">
        <v>1994</v>
      </c>
      <c r="F532" s="294" t="s">
        <v>1994</v>
      </c>
      <c r="G532" s="294" t="s">
        <v>1994</v>
      </c>
    </row>
    <row r="533" spans="1:7">
      <c r="A533" s="333" t="s">
        <v>2260</v>
      </c>
      <c r="B533" s="294" t="s">
        <v>1994</v>
      </c>
      <c r="C533" s="312">
        <v>473.19623090020355</v>
      </c>
      <c r="D533" s="294"/>
      <c r="E533" s="294" t="s">
        <v>1994</v>
      </c>
      <c r="F533" s="294" t="s">
        <v>1994</v>
      </c>
      <c r="G533" s="294"/>
    </row>
    <row r="534" spans="1:7">
      <c r="A534" s="333" t="s">
        <v>2261</v>
      </c>
      <c r="B534" s="294" t="s">
        <v>1994</v>
      </c>
      <c r="C534" s="312">
        <v>299.39799460361405</v>
      </c>
      <c r="D534" s="294"/>
      <c r="E534" s="294" t="s">
        <v>1994</v>
      </c>
      <c r="F534" s="294" t="s">
        <v>1994</v>
      </c>
      <c r="G534" s="294"/>
    </row>
    <row r="535" spans="1:7">
      <c r="A535" s="333" t="s">
        <v>2262</v>
      </c>
      <c r="B535" s="294" t="s">
        <v>1994</v>
      </c>
      <c r="C535" s="312">
        <v>3035.0507480212009</v>
      </c>
      <c r="D535" s="294"/>
      <c r="E535" s="294" t="s">
        <v>1994</v>
      </c>
      <c r="F535" s="294" t="s">
        <v>1994</v>
      </c>
      <c r="G535" s="294"/>
    </row>
    <row r="536" spans="1:7">
      <c r="A536" s="333" t="s">
        <v>2263</v>
      </c>
      <c r="B536" s="294" t="s">
        <v>1994</v>
      </c>
      <c r="C536" s="312">
        <v>251.93525163617798</v>
      </c>
      <c r="D536" s="294"/>
      <c r="E536" s="294" t="s">
        <v>1994</v>
      </c>
      <c r="F536" s="294" t="s">
        <v>1994</v>
      </c>
      <c r="G536" s="294"/>
    </row>
    <row r="537" spans="1:7">
      <c r="A537" s="333" t="s">
        <v>2264</v>
      </c>
      <c r="B537" s="294" t="s">
        <v>1994</v>
      </c>
      <c r="C537" s="312">
        <v>297.36246326322032</v>
      </c>
      <c r="D537" s="294"/>
      <c r="E537" s="294" t="s">
        <v>1994</v>
      </c>
      <c r="F537" s="294" t="s">
        <v>1994</v>
      </c>
      <c r="G537" s="294"/>
    </row>
    <row r="538" spans="1:7">
      <c r="A538" s="333" t="s">
        <v>2265</v>
      </c>
      <c r="B538" s="294" t="s">
        <v>1994</v>
      </c>
      <c r="C538" s="312">
        <v>309.95636595734669</v>
      </c>
      <c r="D538" s="294"/>
      <c r="E538" s="294" t="s">
        <v>1994</v>
      </c>
      <c r="F538" s="294" t="s">
        <v>1994</v>
      </c>
      <c r="G538" s="294"/>
    </row>
    <row r="539" spans="1:7">
      <c r="A539" s="333" t="s">
        <v>2266</v>
      </c>
      <c r="B539" s="294" t="s">
        <v>1994</v>
      </c>
      <c r="C539" s="312">
        <v>178.40438707912745</v>
      </c>
      <c r="D539" s="294"/>
      <c r="E539" s="294" t="s">
        <v>1994</v>
      </c>
      <c r="F539" s="294" t="s">
        <v>1994</v>
      </c>
      <c r="G539" s="294"/>
    </row>
    <row r="540" spans="1:7">
      <c r="A540" s="333" t="s">
        <v>2267</v>
      </c>
      <c r="B540" s="294" t="s">
        <v>1994</v>
      </c>
      <c r="C540" s="312">
        <v>214.11005793654462</v>
      </c>
      <c r="D540" s="294"/>
      <c r="E540" s="294" t="s">
        <v>1994</v>
      </c>
      <c r="F540" s="294" t="s">
        <v>1994</v>
      </c>
      <c r="G540" s="294"/>
    </row>
    <row r="541" spans="1:7">
      <c r="A541" s="333" t="s">
        <v>2268</v>
      </c>
      <c r="B541" s="294" t="s">
        <v>1994</v>
      </c>
      <c r="C541" s="312">
        <v>1167.114207479091</v>
      </c>
      <c r="D541" s="294"/>
      <c r="E541" s="294" t="s">
        <v>1994</v>
      </c>
      <c r="F541" s="294" t="s">
        <v>1994</v>
      </c>
      <c r="G541" s="294"/>
    </row>
    <row r="542" spans="1:7">
      <c r="A542" s="333" t="s">
        <v>2269</v>
      </c>
      <c r="B542" s="294" t="s">
        <v>1994</v>
      </c>
      <c r="C542" s="312">
        <v>178.70274178817721</v>
      </c>
      <c r="D542" s="294"/>
      <c r="E542" s="294" t="s">
        <v>1994</v>
      </c>
      <c r="F542" s="294" t="s">
        <v>1994</v>
      </c>
      <c r="G542" s="294"/>
    </row>
    <row r="543" spans="1:7">
      <c r="A543" s="333" t="s">
        <v>2270</v>
      </c>
      <c r="B543" s="294" t="s">
        <v>1994</v>
      </c>
      <c r="C543" s="312">
        <v>54.328012341541672</v>
      </c>
      <c r="D543" s="294"/>
      <c r="E543" s="294" t="s">
        <v>1994</v>
      </c>
      <c r="F543" s="294" t="s">
        <v>1994</v>
      </c>
      <c r="G543" s="294"/>
    </row>
    <row r="544" spans="1:7">
      <c r="A544" s="330" t="s">
        <v>2271</v>
      </c>
      <c r="B544" s="294" t="s">
        <v>1994</v>
      </c>
      <c r="C544" s="312">
        <v>55.215000000000003</v>
      </c>
      <c r="D544" s="294" t="s">
        <v>1994</v>
      </c>
      <c r="E544" s="294" t="s">
        <v>1994</v>
      </c>
      <c r="F544" s="294" t="s">
        <v>1994</v>
      </c>
      <c r="G544" s="294" t="s">
        <v>1994</v>
      </c>
    </row>
    <row r="545" spans="1:7">
      <c r="A545" s="330" t="s">
        <v>2272</v>
      </c>
      <c r="B545" s="294" t="s">
        <v>1994</v>
      </c>
      <c r="C545" s="312">
        <v>91.609200000000001</v>
      </c>
      <c r="D545" s="294" t="s">
        <v>1994</v>
      </c>
      <c r="E545" s="294" t="s">
        <v>1994</v>
      </c>
      <c r="F545" s="294" t="s">
        <v>1994</v>
      </c>
      <c r="G545" s="294" t="s">
        <v>1994</v>
      </c>
    </row>
    <row r="546" spans="1:7">
      <c r="A546" s="330" t="s">
        <v>2273</v>
      </c>
      <c r="B546" s="294" t="s">
        <v>1994</v>
      </c>
      <c r="C546" s="312">
        <v>115.34480598632427</v>
      </c>
      <c r="D546" s="294" t="s">
        <v>1994</v>
      </c>
      <c r="E546" s="294" t="s">
        <v>1994</v>
      </c>
      <c r="F546" s="294" t="s">
        <v>1994</v>
      </c>
      <c r="G546" s="294" t="s">
        <v>1994</v>
      </c>
    </row>
    <row r="547" spans="1:7">
      <c r="A547" s="334" t="s">
        <v>2274</v>
      </c>
      <c r="B547" s="294" t="s">
        <v>1994</v>
      </c>
      <c r="C547" s="312" t="s">
        <v>2010</v>
      </c>
      <c r="D547" s="294"/>
      <c r="E547" s="294" t="s">
        <v>1994</v>
      </c>
      <c r="F547" s="294" t="s">
        <v>1994</v>
      </c>
      <c r="G547" s="294"/>
    </row>
    <row r="548" spans="1:7">
      <c r="A548" s="334" t="s">
        <v>2275</v>
      </c>
      <c r="B548" s="294" t="s">
        <v>1994</v>
      </c>
      <c r="C548" s="312">
        <v>26.068534199999998</v>
      </c>
      <c r="D548" s="294"/>
      <c r="E548" s="294" t="s">
        <v>1994</v>
      </c>
      <c r="F548" s="294" t="s">
        <v>1994</v>
      </c>
      <c r="G548" s="294"/>
    </row>
    <row r="549" spans="1:7">
      <c r="A549" s="334" t="s">
        <v>2276</v>
      </c>
      <c r="B549" s="294" t="s">
        <v>1994</v>
      </c>
      <c r="C549" s="312">
        <v>69.750133199999993</v>
      </c>
      <c r="D549" s="294"/>
      <c r="E549" s="294" t="s">
        <v>1994</v>
      </c>
      <c r="F549" s="294" t="s">
        <v>1994</v>
      </c>
      <c r="G549" s="294"/>
    </row>
    <row r="550" spans="1:7">
      <c r="A550" s="334" t="s">
        <v>2277</v>
      </c>
      <c r="B550" s="294" t="s">
        <v>1994</v>
      </c>
      <c r="C550" s="312">
        <v>2.1242679999999998</v>
      </c>
      <c r="D550" s="294"/>
      <c r="E550" s="294" t="s">
        <v>1994</v>
      </c>
      <c r="F550" s="294" t="s">
        <v>1994</v>
      </c>
      <c r="G550" s="294"/>
    </row>
    <row r="551" spans="1:7">
      <c r="A551" s="334" t="s">
        <v>2278</v>
      </c>
      <c r="B551" s="294" t="s">
        <v>1994</v>
      </c>
      <c r="C551" s="312" t="s">
        <v>2010</v>
      </c>
      <c r="D551" s="294"/>
      <c r="E551" s="294" t="s">
        <v>1994</v>
      </c>
      <c r="F551" s="294" t="s">
        <v>1994</v>
      </c>
      <c r="G551" s="294"/>
    </row>
    <row r="552" spans="1:7">
      <c r="A552" s="335" t="s">
        <v>2279</v>
      </c>
      <c r="B552" s="294" t="s">
        <v>1994</v>
      </c>
      <c r="C552" s="312">
        <v>17.401870586324279</v>
      </c>
      <c r="D552" s="294" t="s">
        <v>1994</v>
      </c>
      <c r="E552" s="294" t="s">
        <v>1994</v>
      </c>
      <c r="F552" s="294" t="s">
        <v>1994</v>
      </c>
      <c r="G552" s="294" t="s">
        <v>1994</v>
      </c>
    </row>
    <row r="553" spans="1:7">
      <c r="A553" s="336" t="s">
        <v>2280</v>
      </c>
      <c r="B553" s="294" t="s">
        <v>1994</v>
      </c>
      <c r="C553" s="312">
        <v>17.401870586324279</v>
      </c>
      <c r="D553" s="294"/>
      <c r="E553" s="294" t="s">
        <v>1994</v>
      </c>
      <c r="F553" s="294" t="s">
        <v>1994</v>
      </c>
      <c r="G553" s="294"/>
    </row>
    <row r="554" spans="1:7">
      <c r="A554" s="316" t="s">
        <v>2281</v>
      </c>
      <c r="B554" s="294" t="s">
        <v>1994</v>
      </c>
      <c r="C554" s="312">
        <v>1959.8302846233032</v>
      </c>
      <c r="D554" s="312">
        <v>54.694930480826123</v>
      </c>
      <c r="E554" s="294" t="s">
        <v>1994</v>
      </c>
      <c r="F554" s="294" t="s">
        <v>1994</v>
      </c>
      <c r="G554" s="312" t="s">
        <v>1990</v>
      </c>
    </row>
    <row r="555" spans="1:7">
      <c r="A555" s="244" t="s">
        <v>2282</v>
      </c>
      <c r="B555" s="294" t="s">
        <v>1994</v>
      </c>
      <c r="C555" s="312">
        <v>1009.8520195503449</v>
      </c>
      <c r="D555" s="312">
        <v>42.152764039128421</v>
      </c>
      <c r="E555" s="294" t="s">
        <v>1994</v>
      </c>
      <c r="F555" s="294" t="s">
        <v>1994</v>
      </c>
      <c r="G555" s="312" t="s">
        <v>1990</v>
      </c>
    </row>
    <row r="556" spans="1:7">
      <c r="A556" s="331" t="s">
        <v>2251</v>
      </c>
      <c r="B556" s="294" t="s">
        <v>1994</v>
      </c>
      <c r="C556" s="294" t="s">
        <v>1994</v>
      </c>
      <c r="D556" s="294" t="s">
        <v>1994</v>
      </c>
      <c r="E556" s="294" t="s">
        <v>1994</v>
      </c>
      <c r="F556" s="294" t="s">
        <v>1994</v>
      </c>
      <c r="G556" s="294" t="s">
        <v>1994</v>
      </c>
    </row>
    <row r="557" spans="1:7">
      <c r="A557" s="332" t="s">
        <v>2252</v>
      </c>
      <c r="B557" s="294" t="s">
        <v>1994</v>
      </c>
      <c r="C557" s="312" t="s">
        <v>1994</v>
      </c>
      <c r="D557" s="312" t="s">
        <v>1994</v>
      </c>
      <c r="E557" s="294" t="s">
        <v>1994</v>
      </c>
      <c r="F557" s="294" t="s">
        <v>1994</v>
      </c>
      <c r="G557" s="298" t="s">
        <v>1994</v>
      </c>
    </row>
    <row r="558" spans="1:7">
      <c r="A558" s="332" t="s">
        <v>2253</v>
      </c>
      <c r="B558" s="294" t="s">
        <v>1994</v>
      </c>
      <c r="C558" s="312" t="s">
        <v>1994</v>
      </c>
      <c r="D558" s="312" t="s">
        <v>1994</v>
      </c>
      <c r="E558" s="294" t="s">
        <v>1994</v>
      </c>
      <c r="F558" s="294" t="s">
        <v>1994</v>
      </c>
      <c r="G558" s="298" t="s">
        <v>1994</v>
      </c>
    </row>
    <row r="559" spans="1:7">
      <c r="A559" s="331" t="s">
        <v>2254</v>
      </c>
      <c r="B559" s="294" t="s">
        <v>1994</v>
      </c>
      <c r="C559" s="294" t="s">
        <v>1994</v>
      </c>
      <c r="D559" s="294" t="s">
        <v>1994</v>
      </c>
      <c r="E559" s="294" t="s">
        <v>1994</v>
      </c>
      <c r="F559" s="294" t="s">
        <v>1994</v>
      </c>
      <c r="G559" s="294" t="s">
        <v>1994</v>
      </c>
    </row>
    <row r="560" spans="1:7">
      <c r="A560" s="332" t="s">
        <v>2255</v>
      </c>
      <c r="B560" s="294" t="s">
        <v>1994</v>
      </c>
      <c r="C560" s="312" t="s">
        <v>1994</v>
      </c>
      <c r="D560" s="312" t="s">
        <v>1994</v>
      </c>
      <c r="E560" s="294" t="s">
        <v>1994</v>
      </c>
      <c r="F560" s="294" t="s">
        <v>1994</v>
      </c>
      <c r="G560" s="298" t="s">
        <v>1994</v>
      </c>
    </row>
    <row r="561" spans="1:7">
      <c r="A561" s="332" t="s">
        <v>2256</v>
      </c>
      <c r="B561" s="294" t="s">
        <v>1994</v>
      </c>
      <c r="C561" s="312" t="s">
        <v>1994</v>
      </c>
      <c r="D561" s="312" t="s">
        <v>1994</v>
      </c>
      <c r="E561" s="294" t="s">
        <v>1994</v>
      </c>
      <c r="F561" s="294" t="s">
        <v>1994</v>
      </c>
      <c r="G561" s="298" t="s">
        <v>1994</v>
      </c>
    </row>
    <row r="562" spans="1:7">
      <c r="A562" s="332" t="s">
        <v>2257</v>
      </c>
      <c r="B562" s="294" t="s">
        <v>1994</v>
      </c>
      <c r="C562" s="312" t="s">
        <v>1994</v>
      </c>
      <c r="D562" s="312" t="s">
        <v>1994</v>
      </c>
      <c r="E562" s="294" t="s">
        <v>1994</v>
      </c>
      <c r="F562" s="294" t="s">
        <v>1994</v>
      </c>
      <c r="G562" s="298" t="s">
        <v>1994</v>
      </c>
    </row>
    <row r="563" spans="1:7">
      <c r="A563" s="331" t="s">
        <v>2258</v>
      </c>
      <c r="B563" s="294" t="s">
        <v>1994</v>
      </c>
      <c r="C563" s="294" t="s">
        <v>1994</v>
      </c>
      <c r="D563" s="294" t="s">
        <v>1994</v>
      </c>
      <c r="E563" s="294" t="s">
        <v>1994</v>
      </c>
      <c r="F563" s="294" t="s">
        <v>1994</v>
      </c>
      <c r="G563" s="294" t="s">
        <v>1994</v>
      </c>
    </row>
    <row r="564" spans="1:7">
      <c r="A564" s="332" t="s">
        <v>2283</v>
      </c>
      <c r="B564" s="294" t="s">
        <v>1994</v>
      </c>
      <c r="C564" s="312">
        <v>1009.8520195503449</v>
      </c>
      <c r="D564" s="312">
        <v>42.152764039128421</v>
      </c>
      <c r="E564" s="294" t="s">
        <v>1994</v>
      </c>
      <c r="F564" s="294" t="s">
        <v>1994</v>
      </c>
      <c r="G564" s="298" t="s">
        <v>1990</v>
      </c>
    </row>
    <row r="565" spans="1:7">
      <c r="A565" s="333" t="s">
        <v>2284</v>
      </c>
      <c r="B565" s="294" t="s">
        <v>1994</v>
      </c>
      <c r="C565" s="312" t="s">
        <v>1968</v>
      </c>
      <c r="D565" s="312" t="s">
        <v>1968</v>
      </c>
      <c r="E565" s="294" t="s">
        <v>1994</v>
      </c>
      <c r="F565" s="294" t="s">
        <v>1994</v>
      </c>
      <c r="G565" s="298" t="s">
        <v>1990</v>
      </c>
    </row>
    <row r="566" spans="1:7">
      <c r="A566" s="333" t="s">
        <v>2285</v>
      </c>
      <c r="B566" s="294" t="s">
        <v>1994</v>
      </c>
      <c r="C566" s="312" t="s">
        <v>1968</v>
      </c>
      <c r="D566" s="312" t="s">
        <v>1968</v>
      </c>
      <c r="E566" s="294" t="s">
        <v>1994</v>
      </c>
      <c r="F566" s="294" t="s">
        <v>1994</v>
      </c>
      <c r="G566" s="298" t="s">
        <v>1990</v>
      </c>
    </row>
    <row r="567" spans="1:7">
      <c r="A567" s="333" t="s">
        <v>2260</v>
      </c>
      <c r="B567" s="294" t="s">
        <v>1994</v>
      </c>
      <c r="C567" s="312">
        <v>4.2126418231888598</v>
      </c>
      <c r="D567" s="312" t="s">
        <v>1968</v>
      </c>
      <c r="E567" s="294" t="s">
        <v>1994</v>
      </c>
      <c r="F567" s="294" t="s">
        <v>1994</v>
      </c>
      <c r="G567" s="298" t="s">
        <v>1990</v>
      </c>
    </row>
    <row r="568" spans="1:7">
      <c r="A568" s="333" t="s">
        <v>2261</v>
      </c>
      <c r="B568" s="294" t="s">
        <v>1994</v>
      </c>
      <c r="C568" s="312">
        <v>2.7902546389271099</v>
      </c>
      <c r="D568" s="312" t="s">
        <v>1968</v>
      </c>
      <c r="E568" s="294" t="s">
        <v>1994</v>
      </c>
      <c r="F568" s="294" t="s">
        <v>1994</v>
      </c>
      <c r="G568" s="298" t="s">
        <v>1990</v>
      </c>
    </row>
    <row r="569" spans="1:7">
      <c r="A569" s="333" t="s">
        <v>2262</v>
      </c>
      <c r="B569" s="294" t="s">
        <v>1994</v>
      </c>
      <c r="C569" s="312">
        <v>28.497717298240602</v>
      </c>
      <c r="D569" s="312" t="s">
        <v>1968</v>
      </c>
      <c r="E569" s="294" t="s">
        <v>1994</v>
      </c>
      <c r="F569" s="294" t="s">
        <v>1994</v>
      </c>
      <c r="G569" s="298" t="s">
        <v>1990</v>
      </c>
    </row>
    <row r="570" spans="1:7">
      <c r="A570" s="333" t="s">
        <v>2263</v>
      </c>
      <c r="B570" s="294" t="s">
        <v>1994</v>
      </c>
      <c r="C570" s="312">
        <v>6.66034512616306</v>
      </c>
      <c r="D570" s="312">
        <v>7.8425112598720697</v>
      </c>
      <c r="E570" s="294" t="s">
        <v>1994</v>
      </c>
      <c r="F570" s="294" t="s">
        <v>1994</v>
      </c>
      <c r="G570" s="298" t="s">
        <v>1990</v>
      </c>
    </row>
    <row r="571" spans="1:7">
      <c r="A571" s="333" t="s">
        <v>2264</v>
      </c>
      <c r="B571" s="294" t="s">
        <v>1994</v>
      </c>
      <c r="C571" s="312">
        <v>2.52263043402202</v>
      </c>
      <c r="D571" s="312" t="s">
        <v>1968</v>
      </c>
      <c r="E571" s="294" t="s">
        <v>1994</v>
      </c>
      <c r="F571" s="294" t="s">
        <v>1994</v>
      </c>
      <c r="G571" s="298" t="s">
        <v>1990</v>
      </c>
    </row>
    <row r="572" spans="1:7">
      <c r="A572" s="333" t="s">
        <v>2265</v>
      </c>
      <c r="B572" s="294" t="s">
        <v>1994</v>
      </c>
      <c r="C572" s="312">
        <v>15.278275422757799</v>
      </c>
      <c r="D572" s="312">
        <v>15.52463493848146</v>
      </c>
      <c r="E572" s="294" t="s">
        <v>1994</v>
      </c>
      <c r="F572" s="294" t="s">
        <v>1994</v>
      </c>
      <c r="G572" s="298" t="s">
        <v>1990</v>
      </c>
    </row>
    <row r="573" spans="1:7">
      <c r="A573" s="333" t="s">
        <v>2266</v>
      </c>
      <c r="B573" s="294" t="s">
        <v>1994</v>
      </c>
      <c r="C573" s="312">
        <v>8.8016924452317706</v>
      </c>
      <c r="D573" s="312">
        <v>8.4893956827476593</v>
      </c>
      <c r="E573" s="294" t="s">
        <v>1994</v>
      </c>
      <c r="F573" s="294" t="s">
        <v>1994</v>
      </c>
      <c r="G573" s="298" t="s">
        <v>1990</v>
      </c>
    </row>
    <row r="574" spans="1:7">
      <c r="A574" s="333" t="s">
        <v>2267</v>
      </c>
      <c r="B574" s="294" t="s">
        <v>1994</v>
      </c>
      <c r="C574" s="312">
        <v>2.0137792152480598</v>
      </c>
      <c r="D574" s="312" t="s">
        <v>1968</v>
      </c>
      <c r="E574" s="294" t="s">
        <v>1994</v>
      </c>
      <c r="F574" s="294" t="s">
        <v>1994</v>
      </c>
      <c r="G574" s="298" t="s">
        <v>1990</v>
      </c>
    </row>
    <row r="575" spans="1:7">
      <c r="A575" s="333" t="s">
        <v>2268</v>
      </c>
      <c r="B575" s="294" t="s">
        <v>1994</v>
      </c>
      <c r="C575" s="312">
        <v>935.45098734337898</v>
      </c>
      <c r="D575" s="312">
        <v>10.296222158027231</v>
      </c>
      <c r="E575" s="294" t="s">
        <v>1994</v>
      </c>
      <c r="F575" s="294" t="s">
        <v>1994</v>
      </c>
      <c r="G575" s="298" t="s">
        <v>1990</v>
      </c>
    </row>
    <row r="576" spans="1:7">
      <c r="A576" s="333" t="s">
        <v>2269</v>
      </c>
      <c r="B576" s="294" t="s">
        <v>1994</v>
      </c>
      <c r="C576" s="312">
        <v>2.84526374758499</v>
      </c>
      <c r="D576" s="312" t="s">
        <v>1968</v>
      </c>
      <c r="E576" s="294" t="s">
        <v>1994</v>
      </c>
      <c r="F576" s="294" t="s">
        <v>1994</v>
      </c>
      <c r="G576" s="298" t="s">
        <v>1990</v>
      </c>
    </row>
    <row r="577" spans="1:7">
      <c r="A577" s="333" t="s">
        <v>2270</v>
      </c>
      <c r="B577" s="294" t="s">
        <v>1994</v>
      </c>
      <c r="C577" s="312">
        <v>0.77843205560164996</v>
      </c>
      <c r="D577" s="312" t="s">
        <v>1968</v>
      </c>
      <c r="E577" s="294" t="s">
        <v>1994</v>
      </c>
      <c r="F577" s="294" t="s">
        <v>1994</v>
      </c>
      <c r="G577" s="298" t="s">
        <v>1990</v>
      </c>
    </row>
    <row r="578" spans="1:7">
      <c r="A578" s="330" t="s">
        <v>2271</v>
      </c>
      <c r="B578" s="294" t="s">
        <v>1994</v>
      </c>
      <c r="C578" s="312">
        <v>2.33929947528482</v>
      </c>
      <c r="D578" s="312">
        <v>1.16065025717818</v>
      </c>
      <c r="E578" s="294" t="s">
        <v>1994</v>
      </c>
      <c r="F578" s="294" t="s">
        <v>1994</v>
      </c>
      <c r="G578" s="298" t="s">
        <v>1990</v>
      </c>
    </row>
    <row r="579" spans="1:7">
      <c r="A579" s="330" t="s">
        <v>2272</v>
      </c>
      <c r="B579" s="294" t="s">
        <v>1994</v>
      </c>
      <c r="C579" s="312">
        <v>811.93514606186397</v>
      </c>
      <c r="D579" s="312">
        <v>5.4580785736261301</v>
      </c>
      <c r="E579" s="294" t="s">
        <v>1994</v>
      </c>
      <c r="F579" s="294" t="s">
        <v>1994</v>
      </c>
      <c r="G579" s="298" t="s">
        <v>1990</v>
      </c>
    </row>
    <row r="580" spans="1:7">
      <c r="A580" s="330" t="s">
        <v>2273</v>
      </c>
      <c r="B580" s="294" t="s">
        <v>1994</v>
      </c>
      <c r="C580" s="312">
        <v>135.7038195358096</v>
      </c>
      <c r="D580" s="312">
        <v>5.9234376108933899</v>
      </c>
      <c r="E580" s="294" t="s">
        <v>1994</v>
      </c>
      <c r="F580" s="294" t="s">
        <v>1994</v>
      </c>
      <c r="G580" s="312" t="s">
        <v>1990</v>
      </c>
    </row>
    <row r="581" spans="1:7">
      <c r="A581" s="334" t="s">
        <v>2274</v>
      </c>
      <c r="B581" s="294" t="s">
        <v>1994</v>
      </c>
      <c r="C581" s="312" t="s">
        <v>2010</v>
      </c>
      <c r="D581" s="312" t="s">
        <v>2010</v>
      </c>
      <c r="E581" s="294" t="s">
        <v>1994</v>
      </c>
      <c r="F581" s="294" t="s">
        <v>1994</v>
      </c>
      <c r="G581" s="298" t="s">
        <v>1990</v>
      </c>
    </row>
    <row r="582" spans="1:7">
      <c r="A582" s="334" t="s">
        <v>2275</v>
      </c>
      <c r="B582" s="294" t="s">
        <v>1994</v>
      </c>
      <c r="C582" s="312">
        <v>0.39070037091767001</v>
      </c>
      <c r="D582" s="312">
        <v>8.605344306328E-2</v>
      </c>
      <c r="E582" s="294" t="s">
        <v>1994</v>
      </c>
      <c r="F582" s="294" t="s">
        <v>1994</v>
      </c>
      <c r="G582" s="298" t="s">
        <v>1990</v>
      </c>
    </row>
    <row r="583" spans="1:7">
      <c r="A583" s="334" t="s">
        <v>2276</v>
      </c>
      <c r="B583" s="294" t="s">
        <v>1994</v>
      </c>
      <c r="C583" s="312">
        <v>5.3420648053523196</v>
      </c>
      <c r="D583" s="312">
        <v>0.46691353425823001</v>
      </c>
      <c r="E583" s="294" t="s">
        <v>1994</v>
      </c>
      <c r="F583" s="294" t="s">
        <v>1994</v>
      </c>
      <c r="G583" s="298" t="s">
        <v>1990</v>
      </c>
    </row>
    <row r="584" spans="1:7">
      <c r="A584" s="334" t="s">
        <v>2277</v>
      </c>
      <c r="B584" s="294" t="s">
        <v>1994</v>
      </c>
      <c r="C584" s="312">
        <v>8.5169405120220004E-2</v>
      </c>
      <c r="D584" s="312">
        <v>8.4830813865599992E-3</v>
      </c>
      <c r="E584" s="294" t="s">
        <v>1994</v>
      </c>
      <c r="F584" s="294" t="s">
        <v>1994</v>
      </c>
      <c r="G584" s="298" t="s">
        <v>1990</v>
      </c>
    </row>
    <row r="585" spans="1:7">
      <c r="A585" s="334" t="s">
        <v>2278</v>
      </c>
      <c r="B585" s="294" t="s">
        <v>1994</v>
      </c>
      <c r="C585" s="312">
        <v>129.698664250798</v>
      </c>
      <c r="D585" s="312">
        <v>5.3619875521853197</v>
      </c>
      <c r="E585" s="294" t="s">
        <v>1994</v>
      </c>
      <c r="F585" s="294" t="s">
        <v>1994</v>
      </c>
      <c r="G585" s="298" t="s">
        <v>1990</v>
      </c>
    </row>
    <row r="586" spans="1:7">
      <c r="A586" s="335" t="s">
        <v>2279</v>
      </c>
      <c r="B586" s="294" t="s">
        <v>1994</v>
      </c>
      <c r="C586" s="312">
        <v>0.18722070362137999</v>
      </c>
      <c r="D586" s="312" t="s">
        <v>1968</v>
      </c>
      <c r="E586" s="294" t="s">
        <v>1994</v>
      </c>
      <c r="F586" s="294" t="s">
        <v>1994</v>
      </c>
      <c r="G586" s="312" t="s">
        <v>1990</v>
      </c>
    </row>
    <row r="587" spans="1:7">
      <c r="A587" s="336" t="s">
        <v>2280</v>
      </c>
      <c r="B587" s="294" t="s">
        <v>1994</v>
      </c>
      <c r="C587" s="312">
        <v>0.18722070362137999</v>
      </c>
      <c r="D587" s="312" t="s">
        <v>1968</v>
      </c>
      <c r="E587" s="294" t="s">
        <v>1994</v>
      </c>
      <c r="F587" s="294" t="s">
        <v>1994</v>
      </c>
      <c r="G587" s="298" t="s">
        <v>1990</v>
      </c>
    </row>
    <row r="588" spans="1:7" ht="15" thickBot="1">
      <c r="A588" s="330" t="s">
        <v>2286</v>
      </c>
      <c r="B588" s="294" t="s">
        <v>1994</v>
      </c>
      <c r="C588" s="294" t="s">
        <v>1994</v>
      </c>
      <c r="D588" s="312" t="s">
        <v>1968</v>
      </c>
      <c r="E588" s="294" t="s">
        <v>1994</v>
      </c>
      <c r="F588" s="294" t="s">
        <v>1994</v>
      </c>
      <c r="G588" s="294" t="s">
        <v>1994</v>
      </c>
    </row>
    <row r="589" spans="1:7" s="218" customFormat="1" ht="12.75" customHeight="1" thickTop="1">
      <c r="A589" s="57" t="s">
        <v>2287</v>
      </c>
      <c r="B589" s="294" t="s">
        <v>1994</v>
      </c>
      <c r="C589" s="312">
        <v>719.88457694084161</v>
      </c>
      <c r="D589" s="294" t="s">
        <v>1994</v>
      </c>
      <c r="E589" s="294" t="s">
        <v>1994</v>
      </c>
      <c r="F589" s="294" t="s">
        <v>1994</v>
      </c>
      <c r="G589" s="312" t="s">
        <v>1990</v>
      </c>
    </row>
    <row r="590" spans="1:7" s="218" customFormat="1" ht="12.75" customHeight="1">
      <c r="A590" s="337" t="s">
        <v>2288</v>
      </c>
      <c r="B590" s="294" t="s">
        <v>1994</v>
      </c>
      <c r="C590" s="298" t="s">
        <v>1990</v>
      </c>
      <c r="D590" s="312">
        <v>1053.0935979415153</v>
      </c>
      <c r="E590" s="298" t="s">
        <v>1990</v>
      </c>
      <c r="F590" s="298" t="s">
        <v>1990</v>
      </c>
      <c r="G590" s="298" t="s">
        <v>1990</v>
      </c>
    </row>
    <row r="591" spans="1:7" s="218" customFormat="1" ht="12.75" customHeight="1">
      <c r="A591" s="337" t="s">
        <v>2289</v>
      </c>
      <c r="B591" s="294" t="s">
        <v>1994</v>
      </c>
      <c r="C591" s="312" t="s">
        <v>1968</v>
      </c>
      <c r="D591" s="312" t="s">
        <v>1968</v>
      </c>
      <c r="E591" s="298" t="s">
        <v>1968</v>
      </c>
      <c r="F591" s="298" t="s">
        <v>1968</v>
      </c>
      <c r="G591" s="298" t="s">
        <v>1990</v>
      </c>
    </row>
    <row r="592" spans="1:7" s="218" customFormat="1" ht="12.75" customHeight="1">
      <c r="A592" s="337" t="s">
        <v>2290</v>
      </c>
      <c r="B592" s="294" t="s">
        <v>1994</v>
      </c>
      <c r="C592" s="312">
        <v>17.318326450965749</v>
      </c>
      <c r="D592" s="312">
        <v>0.63206652889299997</v>
      </c>
      <c r="E592" s="298">
        <v>14.91067980114685</v>
      </c>
      <c r="F592" s="298">
        <v>363.40666610922074</v>
      </c>
      <c r="G592" s="298" t="s">
        <v>1990</v>
      </c>
    </row>
    <row r="593" spans="1:7" s="218" customFormat="1" ht="14.25" customHeight="1">
      <c r="A593" s="316" t="s">
        <v>2291</v>
      </c>
      <c r="B593" s="312">
        <v>4349.248664685867</v>
      </c>
      <c r="C593" s="294" t="s">
        <v>1994</v>
      </c>
      <c r="D593" s="294" t="s">
        <v>1994</v>
      </c>
      <c r="E593" s="294" t="s">
        <v>1994</v>
      </c>
      <c r="F593" s="294" t="s">
        <v>1994</v>
      </c>
      <c r="G593" s="294" t="s">
        <v>1994</v>
      </c>
    </row>
    <row r="594" spans="1:7" s="218" customFormat="1" ht="12" customHeight="1">
      <c r="A594" s="316" t="s">
        <v>2292</v>
      </c>
      <c r="B594" s="312">
        <v>3504.4603945689328</v>
      </c>
      <c r="C594" s="294" t="s">
        <v>1994</v>
      </c>
      <c r="D594" s="294" t="s">
        <v>1994</v>
      </c>
      <c r="E594" s="294" t="s">
        <v>1994</v>
      </c>
      <c r="F594" s="294" t="s">
        <v>1994</v>
      </c>
      <c r="G594" s="294" t="s">
        <v>1994</v>
      </c>
    </row>
    <row r="595" spans="1:7" s="218" customFormat="1" ht="12" customHeight="1">
      <c r="A595" s="233" t="s">
        <v>2293</v>
      </c>
      <c r="B595" s="312" t="s">
        <v>1990</v>
      </c>
      <c r="C595" s="294" t="s">
        <v>1994</v>
      </c>
      <c r="D595" s="294" t="s">
        <v>1994</v>
      </c>
      <c r="E595" s="294" t="s">
        <v>1994</v>
      </c>
      <c r="F595" s="294" t="s">
        <v>1994</v>
      </c>
      <c r="G595" s="294" t="s">
        <v>1994</v>
      </c>
    </row>
    <row r="596" spans="1:7" s="218" customFormat="1" ht="13.5" customHeight="1">
      <c r="A596" s="58" t="s">
        <v>2294</v>
      </c>
      <c r="B596" s="312" t="s">
        <v>1990</v>
      </c>
      <c r="C596" s="312" t="s">
        <v>1990</v>
      </c>
      <c r="D596" s="312" t="s">
        <v>1990</v>
      </c>
      <c r="E596" s="312" t="s">
        <v>1990</v>
      </c>
      <c r="F596" s="312" t="s">
        <v>1990</v>
      </c>
      <c r="G596" s="312" t="s">
        <v>1990</v>
      </c>
    </row>
    <row r="597" spans="1:7">
      <c r="A597"/>
      <c r="B597"/>
      <c r="C597"/>
      <c r="D597"/>
      <c r="E597"/>
    </row>
    <row r="598" spans="1:7">
      <c r="A598" s="59" t="s">
        <v>2295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6">
      <c r="A601" s="200" t="s">
        <v>2296</v>
      </c>
      <c r="B601" s="203"/>
      <c r="C601" s="203"/>
      <c r="D601" s="203"/>
      <c r="E601" s="203"/>
      <c r="F601" s="203"/>
      <c r="G601" s="45" t="s">
        <v>1950</v>
      </c>
    </row>
    <row r="602" spans="1:7" ht="15.6">
      <c r="A602" s="200" t="s">
        <v>2182</v>
      </c>
      <c r="B602" s="203"/>
      <c r="C602" s="203"/>
      <c r="D602" s="203"/>
      <c r="E602" s="203"/>
      <c r="F602" s="203"/>
      <c r="G602" s="45" t="s">
        <v>1952</v>
      </c>
    </row>
    <row r="603" spans="1:7">
      <c r="A603" s="203"/>
      <c r="B603" s="203"/>
      <c r="C603" s="203"/>
      <c r="D603" s="203"/>
      <c r="E603" s="203"/>
      <c r="F603" s="203"/>
      <c r="G603" s="45" t="s">
        <v>1953</v>
      </c>
    </row>
    <row r="604" spans="1:7">
      <c r="A604" s="203"/>
      <c r="B604" s="203"/>
      <c r="C604" s="203"/>
      <c r="D604" s="203"/>
      <c r="E604" s="203"/>
      <c r="F604" s="203"/>
      <c r="G604" s="219"/>
    </row>
    <row r="605" spans="1:7" ht="54" customHeight="1">
      <c r="A605" s="429" t="s">
        <v>1954</v>
      </c>
      <c r="B605" s="415" t="s">
        <v>2297</v>
      </c>
      <c r="C605" s="415" t="s">
        <v>2298</v>
      </c>
      <c r="D605" s="415" t="s">
        <v>2299</v>
      </c>
      <c r="E605" s="415" t="s">
        <v>2129</v>
      </c>
      <c r="F605" s="415" t="s">
        <v>732</v>
      </c>
      <c r="G605" s="415" t="s">
        <v>1959</v>
      </c>
    </row>
    <row r="606" spans="1:7" ht="15" thickBot="1">
      <c r="A606" s="430"/>
      <c r="B606" s="431" t="s">
        <v>1961</v>
      </c>
      <c r="C606" s="432"/>
      <c r="D606" s="432"/>
      <c r="E606" s="432"/>
      <c r="F606" s="432"/>
      <c r="G606" s="433"/>
    </row>
    <row r="607" spans="1:7" ht="15" thickTop="1">
      <c r="A607" s="61" t="s">
        <v>2300</v>
      </c>
      <c r="B607" s="312">
        <v>-831125.53638504399</v>
      </c>
      <c r="C607" s="312">
        <v>1234.7394602571119</v>
      </c>
      <c r="D607" s="312">
        <v>35.11369899647039</v>
      </c>
      <c r="E607" s="312">
        <v>141.59499629999999</v>
      </c>
      <c r="F607" s="312">
        <v>7641.6606409999995</v>
      </c>
      <c r="G607" s="312" t="s">
        <v>2115</v>
      </c>
    </row>
    <row r="608" spans="1:7">
      <c r="A608" s="62" t="s">
        <v>2301</v>
      </c>
      <c r="B608" s="312">
        <v>-680293.34243705962</v>
      </c>
      <c r="C608" s="312">
        <v>260.14196732065915</v>
      </c>
      <c r="D608" s="312">
        <v>22.501521677555012</v>
      </c>
      <c r="E608" s="312">
        <v>120.1226453</v>
      </c>
      <c r="F608" s="312">
        <v>7283.7881829999997</v>
      </c>
      <c r="G608" s="312" t="s">
        <v>2115</v>
      </c>
    </row>
    <row r="609" spans="1:7">
      <c r="A609" s="338" t="s">
        <v>2302</v>
      </c>
      <c r="B609" s="312">
        <v>-581225.21712432243</v>
      </c>
      <c r="C609" s="312">
        <v>259.58656569999999</v>
      </c>
      <c r="D609" s="312">
        <v>22.303775677555009</v>
      </c>
      <c r="E609" s="298">
        <v>120.1226453</v>
      </c>
      <c r="F609" s="298">
        <v>7283.7881829999997</v>
      </c>
      <c r="G609" s="298" t="s">
        <v>2010</v>
      </c>
    </row>
    <row r="610" spans="1:7">
      <c r="A610" s="416" t="s">
        <v>2303</v>
      </c>
      <c r="B610" s="312">
        <v>-99068.125312737131</v>
      </c>
      <c r="C610" s="312" t="s">
        <v>1968</v>
      </c>
      <c r="D610" s="312" t="s">
        <v>2230</v>
      </c>
      <c r="E610" s="298" t="s">
        <v>1990</v>
      </c>
      <c r="F610" s="298" t="s">
        <v>1990</v>
      </c>
      <c r="G610" s="298" t="s">
        <v>1990</v>
      </c>
    </row>
    <row r="611" spans="1:7">
      <c r="A611" s="339" t="s">
        <v>2304</v>
      </c>
      <c r="B611" s="312">
        <v>23030.524805171535</v>
      </c>
      <c r="C611" s="312" t="s">
        <v>2305</v>
      </c>
      <c r="D611" s="312" t="s">
        <v>2305</v>
      </c>
      <c r="E611" s="312" t="s">
        <v>1990</v>
      </c>
      <c r="F611" s="312" t="s">
        <v>1990</v>
      </c>
      <c r="G611" s="312" t="s">
        <v>1990</v>
      </c>
    </row>
    <row r="612" spans="1:7">
      <c r="A612" s="338" t="s">
        <v>2306</v>
      </c>
      <c r="B612" s="312">
        <v>-29001.50383515003</v>
      </c>
      <c r="C612" s="312" t="s">
        <v>2097</v>
      </c>
      <c r="D612" s="312" t="s">
        <v>2097</v>
      </c>
      <c r="E612" s="298" t="s">
        <v>1990</v>
      </c>
      <c r="F612" s="298" t="s">
        <v>1990</v>
      </c>
      <c r="G612" s="298" t="s">
        <v>1990</v>
      </c>
    </row>
    <row r="613" spans="1:7">
      <c r="A613" s="338" t="s">
        <v>2307</v>
      </c>
      <c r="B613" s="312">
        <v>52032.028640321565</v>
      </c>
      <c r="C613" s="312" t="s">
        <v>2097</v>
      </c>
      <c r="D613" s="312" t="s">
        <v>2097</v>
      </c>
      <c r="E613" s="298" t="s">
        <v>1990</v>
      </c>
      <c r="F613" s="298" t="s">
        <v>1990</v>
      </c>
      <c r="G613" s="298" t="s">
        <v>1990</v>
      </c>
    </row>
    <row r="614" spans="1:7">
      <c r="A614" s="62" t="s">
        <v>2308</v>
      </c>
      <c r="B614" s="312">
        <v>-28216.102686357408</v>
      </c>
      <c r="C614" s="312">
        <v>12.663181</v>
      </c>
      <c r="D614" s="312">
        <v>1.1562030000000001</v>
      </c>
      <c r="E614" s="312">
        <v>21.472351</v>
      </c>
      <c r="F614" s="312">
        <v>357.87245800000005</v>
      </c>
      <c r="G614" s="312" t="s">
        <v>1990</v>
      </c>
    </row>
    <row r="615" spans="1:7">
      <c r="A615" s="338" t="s">
        <v>2309</v>
      </c>
      <c r="B615" s="312">
        <v>8734.4840051914307</v>
      </c>
      <c r="C615" s="312">
        <v>12.663181</v>
      </c>
      <c r="D615" s="312">
        <v>1.1562030000000001</v>
      </c>
      <c r="E615" s="298">
        <v>21.472351</v>
      </c>
      <c r="F615" s="298">
        <v>357.87245800000005</v>
      </c>
      <c r="G615" s="298" t="s">
        <v>1990</v>
      </c>
    </row>
    <row r="616" spans="1:7">
      <c r="A616" s="416" t="s">
        <v>2310</v>
      </c>
      <c r="B616" s="312">
        <v>-36950.586691548837</v>
      </c>
      <c r="C616" s="312" t="s">
        <v>2010</v>
      </c>
      <c r="D616" s="312" t="s">
        <v>2097</v>
      </c>
      <c r="E616" s="298" t="s">
        <v>1990</v>
      </c>
      <c r="F616" s="298" t="s">
        <v>1990</v>
      </c>
      <c r="G616" s="298" t="s">
        <v>1990</v>
      </c>
    </row>
    <row r="617" spans="1:7">
      <c r="A617" s="339" t="s">
        <v>2311</v>
      </c>
      <c r="B617" s="312">
        <v>-5742.2251556353804</v>
      </c>
      <c r="C617" s="312">
        <v>961.93431193645267</v>
      </c>
      <c r="D617" s="312">
        <v>0.59525414428571</v>
      </c>
      <c r="E617" s="312" t="s">
        <v>1990</v>
      </c>
      <c r="F617" s="312" t="s">
        <v>1990</v>
      </c>
      <c r="G617" s="312" t="s">
        <v>1990</v>
      </c>
    </row>
    <row r="618" spans="1:7">
      <c r="A618" s="338" t="s">
        <v>2312</v>
      </c>
      <c r="B618" s="312">
        <v>-10133.615543726639</v>
      </c>
      <c r="C618" s="312" t="s">
        <v>2010</v>
      </c>
      <c r="D618" s="312">
        <v>0.59215403</v>
      </c>
      <c r="E618" s="298" t="s">
        <v>1990</v>
      </c>
      <c r="F618" s="298" t="s">
        <v>1990</v>
      </c>
      <c r="G618" s="298" t="s">
        <v>1990</v>
      </c>
    </row>
    <row r="619" spans="1:7">
      <c r="A619" s="338" t="s">
        <v>2313</v>
      </c>
      <c r="B619" s="312">
        <v>469.44060909762544</v>
      </c>
      <c r="C619" s="312" t="s">
        <v>2010</v>
      </c>
      <c r="D619" s="312" t="s">
        <v>2115</v>
      </c>
      <c r="E619" s="298" t="s">
        <v>1990</v>
      </c>
      <c r="F619" s="298" t="s">
        <v>1990</v>
      </c>
      <c r="G619" s="298" t="s">
        <v>1990</v>
      </c>
    </row>
    <row r="620" spans="1:7">
      <c r="A620" s="62" t="s">
        <v>2314</v>
      </c>
      <c r="B620" s="312">
        <v>-33858.519844496128</v>
      </c>
      <c r="C620" s="312" t="s">
        <v>2010</v>
      </c>
      <c r="D620" s="312">
        <v>6.0475778530394004</v>
      </c>
      <c r="E620" s="312" t="s">
        <v>2010</v>
      </c>
      <c r="F620" s="312" t="s">
        <v>2010</v>
      </c>
      <c r="G620" s="312" t="s">
        <v>1990</v>
      </c>
    </row>
    <row r="621" spans="1:7">
      <c r="A621" s="338" t="s">
        <v>2315</v>
      </c>
      <c r="B621" s="312">
        <v>-116642.3750794526</v>
      </c>
      <c r="C621" s="312" t="s">
        <v>2010</v>
      </c>
      <c r="D621" s="312">
        <v>6.0475778530394004</v>
      </c>
      <c r="E621" s="298" t="s">
        <v>2010</v>
      </c>
      <c r="F621" s="298" t="s">
        <v>2010</v>
      </c>
      <c r="G621" s="298" t="s">
        <v>1990</v>
      </c>
    </row>
    <row r="622" spans="1:7">
      <c r="A622" s="416" t="s">
        <v>2316</v>
      </c>
      <c r="B622" s="312">
        <v>82783.855234956471</v>
      </c>
      <c r="C622" s="312" t="s">
        <v>2010</v>
      </c>
      <c r="D622" s="312" t="s">
        <v>2097</v>
      </c>
      <c r="E622" s="298" t="s">
        <v>2010</v>
      </c>
      <c r="F622" s="298" t="s">
        <v>2010</v>
      </c>
      <c r="G622" s="298" t="s">
        <v>1990</v>
      </c>
    </row>
    <row r="623" spans="1:7">
      <c r="A623" s="339" t="s">
        <v>2317</v>
      </c>
      <c r="B623" s="312" t="s">
        <v>2010</v>
      </c>
      <c r="C623" s="312" t="s">
        <v>2010</v>
      </c>
      <c r="D623" s="312" t="s">
        <v>2010</v>
      </c>
      <c r="E623" s="312" t="s">
        <v>1990</v>
      </c>
      <c r="F623" s="312" t="s">
        <v>1990</v>
      </c>
      <c r="G623" s="312" t="s">
        <v>1990</v>
      </c>
    </row>
    <row r="624" spans="1:7">
      <c r="A624" s="338" t="s">
        <v>2318</v>
      </c>
      <c r="B624" s="294" t="s">
        <v>1994</v>
      </c>
      <c r="C624" s="294" t="s">
        <v>1994</v>
      </c>
      <c r="D624" s="294" t="s">
        <v>1994</v>
      </c>
      <c r="E624" s="294" t="s">
        <v>1994</v>
      </c>
      <c r="F624" s="294" t="s">
        <v>1994</v>
      </c>
      <c r="G624" s="294" t="s">
        <v>1994</v>
      </c>
    </row>
    <row r="625" spans="1:8">
      <c r="A625" s="338" t="s">
        <v>2319</v>
      </c>
      <c r="B625" s="312" t="s">
        <v>2010</v>
      </c>
      <c r="C625" s="312" t="s">
        <v>2010</v>
      </c>
      <c r="D625" s="312" t="s">
        <v>2010</v>
      </c>
      <c r="E625" s="298" t="s">
        <v>1990</v>
      </c>
      <c r="F625" s="298" t="s">
        <v>1990</v>
      </c>
      <c r="G625" s="298" t="s">
        <v>1990</v>
      </c>
    </row>
    <row r="626" spans="1:8">
      <c r="A626" s="62" t="s">
        <v>2320</v>
      </c>
      <c r="B626" s="312">
        <v>-106045.87106666707</v>
      </c>
      <c r="C626" s="294" t="s">
        <v>1994</v>
      </c>
      <c r="D626" s="294" t="s">
        <v>1994</v>
      </c>
      <c r="E626" s="294" t="s">
        <v>1994</v>
      </c>
      <c r="F626" s="294" t="s">
        <v>1994</v>
      </c>
      <c r="G626" s="294" t="s">
        <v>1994</v>
      </c>
    </row>
    <row r="627" spans="1:8">
      <c r="A627" s="340" t="s">
        <v>2321</v>
      </c>
      <c r="B627" s="312" t="s">
        <v>2305</v>
      </c>
      <c r="C627" s="312" t="s">
        <v>2115</v>
      </c>
      <c r="D627" s="312">
        <v>2.41583792</v>
      </c>
      <c r="E627" s="312" t="s">
        <v>1990</v>
      </c>
      <c r="F627" s="312" t="s">
        <v>1990</v>
      </c>
      <c r="G627" s="312" t="s">
        <v>1990</v>
      </c>
    </row>
    <row r="628" spans="1:8">
      <c r="A628" s="323" t="s">
        <v>2322</v>
      </c>
      <c r="B628" s="312" t="s">
        <v>2305</v>
      </c>
      <c r="C628" s="312" t="s">
        <v>2115</v>
      </c>
      <c r="D628" s="312">
        <v>2.41583792</v>
      </c>
      <c r="E628" s="312" t="s">
        <v>1990</v>
      </c>
      <c r="F628" s="312" t="s">
        <v>1990</v>
      </c>
      <c r="G628" s="312" t="s">
        <v>1990</v>
      </c>
    </row>
    <row r="630" spans="1:8">
      <c r="A630" s="46" t="s">
        <v>2323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6">
      <c r="A633" s="439" t="s">
        <v>2324</v>
      </c>
      <c r="B633" s="439"/>
      <c r="C633" s="203"/>
      <c r="D633" s="203"/>
      <c r="E633" s="203"/>
      <c r="F633" s="203"/>
      <c r="G633" s="203"/>
      <c r="H633" s="45" t="s">
        <v>1950</v>
      </c>
    </row>
    <row r="634" spans="1:8" ht="15.6">
      <c r="A634" s="211" t="s">
        <v>2182</v>
      </c>
      <c r="B634" s="48"/>
      <c r="C634" s="203"/>
      <c r="D634" s="203"/>
      <c r="E634" s="203"/>
      <c r="F634" s="203"/>
      <c r="G634" s="203"/>
      <c r="H634" s="45" t="s">
        <v>1952</v>
      </c>
    </row>
    <row r="635" spans="1:8">
      <c r="A635" s="203"/>
      <c r="B635" s="203"/>
      <c r="C635" s="203"/>
      <c r="D635" s="203"/>
      <c r="E635" s="203"/>
      <c r="F635" s="203"/>
      <c r="G635" s="203"/>
      <c r="H635" s="45" t="s">
        <v>1953</v>
      </c>
    </row>
    <row r="636" spans="1:8">
      <c r="A636" s="203"/>
      <c r="B636" s="203"/>
      <c r="C636" s="203"/>
      <c r="D636" s="203"/>
      <c r="E636" s="203"/>
      <c r="F636" s="203"/>
      <c r="G636" s="203"/>
      <c r="H636" s="220"/>
    </row>
    <row r="637" spans="1:8">
      <c r="A637" s="422" t="s">
        <v>2325</v>
      </c>
      <c r="B637" s="417" t="s">
        <v>2326</v>
      </c>
      <c r="C637" s="341" t="s">
        <v>1956</v>
      </c>
      <c r="D637" s="341" t="s">
        <v>1957</v>
      </c>
      <c r="E637" s="341" t="s">
        <v>2129</v>
      </c>
      <c r="F637" s="342" t="s">
        <v>732</v>
      </c>
      <c r="G637" s="418" t="s">
        <v>1959</v>
      </c>
      <c r="H637" s="342" t="s">
        <v>2130</v>
      </c>
    </row>
    <row r="638" spans="1:8" ht="15" thickBot="1">
      <c r="A638" s="423"/>
      <c r="B638" s="424" t="s">
        <v>1961</v>
      </c>
      <c r="C638" s="425"/>
      <c r="D638" s="425"/>
      <c r="E638" s="425"/>
      <c r="F638" s="425"/>
      <c r="G638" s="425"/>
      <c r="H638" s="426"/>
    </row>
    <row r="639" spans="1:8" ht="15" thickTop="1">
      <c r="A639" s="221" t="s">
        <v>2327</v>
      </c>
      <c r="B639" s="312" t="s">
        <v>2045</v>
      </c>
      <c r="C639" s="312">
        <v>6143.8266127488378</v>
      </c>
      <c r="D639" s="312">
        <v>73.757520658580603</v>
      </c>
      <c r="E639" s="312">
        <v>2.3460190219567099</v>
      </c>
      <c r="F639" s="312">
        <v>6.5483463597946603</v>
      </c>
      <c r="G639" s="312">
        <v>114.39560414851302</v>
      </c>
      <c r="H639" s="312">
        <v>0.74349333311907995</v>
      </c>
    </row>
    <row r="640" spans="1:8">
      <c r="A640" s="343" t="s">
        <v>2328</v>
      </c>
      <c r="B640" s="312" t="s">
        <v>2012</v>
      </c>
      <c r="C640" s="312">
        <v>5261.8993888836258</v>
      </c>
      <c r="D640" s="294" t="s">
        <v>1994</v>
      </c>
      <c r="E640" s="312">
        <v>2.3460190219567099</v>
      </c>
      <c r="F640" s="312">
        <v>6.1117899358083498</v>
      </c>
      <c r="G640" s="312">
        <v>21.695718028166269</v>
      </c>
      <c r="H640" s="294" t="s">
        <v>1994</v>
      </c>
    </row>
    <row r="641" spans="1:8">
      <c r="A641" s="320" t="s">
        <v>2329</v>
      </c>
      <c r="B641" s="312" t="s">
        <v>2012</v>
      </c>
      <c r="C641" s="312">
        <v>5261.8993888836258</v>
      </c>
      <c r="D641" s="294" t="s">
        <v>1994</v>
      </c>
      <c r="E641" s="298">
        <v>2.3460190219567099</v>
      </c>
      <c r="F641" s="298">
        <v>6.1117899358083498</v>
      </c>
      <c r="G641" s="298">
        <v>21.695718028166269</v>
      </c>
      <c r="H641" s="294" t="s">
        <v>1994</v>
      </c>
    </row>
    <row r="642" spans="1:8">
      <c r="A642" s="320" t="s">
        <v>2330</v>
      </c>
      <c r="B642" s="312" t="s">
        <v>1997</v>
      </c>
      <c r="C642" s="312" t="s">
        <v>1997</v>
      </c>
      <c r="D642" s="294" t="s">
        <v>1994</v>
      </c>
      <c r="E642" s="298" t="s">
        <v>1997</v>
      </c>
      <c r="F642" s="298" t="s">
        <v>1997</v>
      </c>
      <c r="G642" s="298" t="s">
        <v>1997</v>
      </c>
      <c r="H642" s="294" t="s">
        <v>1994</v>
      </c>
    </row>
    <row r="643" spans="1:8">
      <c r="A643" s="344" t="s">
        <v>2331</v>
      </c>
      <c r="B643" s="312" t="s">
        <v>1997</v>
      </c>
      <c r="C643" s="312" t="s">
        <v>1997</v>
      </c>
      <c r="D643" s="294" t="s">
        <v>1994</v>
      </c>
      <c r="E643" s="312" t="s">
        <v>1997</v>
      </c>
      <c r="F643" s="312" t="s">
        <v>1997</v>
      </c>
      <c r="G643" s="312" t="s">
        <v>1997</v>
      </c>
      <c r="H643" s="294" t="s">
        <v>1994</v>
      </c>
    </row>
    <row r="644" spans="1:8">
      <c r="A644" s="343" t="s">
        <v>2332</v>
      </c>
      <c r="B644" s="294" t="s">
        <v>1994</v>
      </c>
      <c r="C644" s="312">
        <v>76.365222930707887</v>
      </c>
      <c r="D644" s="312">
        <v>5.5964614607999996</v>
      </c>
      <c r="E644" s="312" t="s">
        <v>2010</v>
      </c>
      <c r="F644" s="312" t="s">
        <v>2010</v>
      </c>
      <c r="G644" s="312" t="s">
        <v>2010</v>
      </c>
      <c r="H644" s="294" t="s">
        <v>1994</v>
      </c>
    </row>
    <row r="645" spans="1:8">
      <c r="A645" s="345" t="s">
        <v>2333</v>
      </c>
      <c r="B645" s="294" t="s">
        <v>1994</v>
      </c>
      <c r="C645" s="312">
        <v>74.619486144000007</v>
      </c>
      <c r="D645" s="312">
        <v>5.5964614607999996</v>
      </c>
      <c r="E645" s="298" t="s">
        <v>2010</v>
      </c>
      <c r="F645" s="298" t="s">
        <v>2010</v>
      </c>
      <c r="G645" s="298" t="s">
        <v>2010</v>
      </c>
      <c r="H645" s="294" t="s">
        <v>1994</v>
      </c>
    </row>
    <row r="646" spans="1:8">
      <c r="A646" s="345" t="s">
        <v>2334</v>
      </c>
      <c r="B646" s="294" t="s">
        <v>1994</v>
      </c>
      <c r="C646" s="312">
        <v>1.7457367867078699</v>
      </c>
      <c r="D646" s="312" t="s">
        <v>2055</v>
      </c>
      <c r="E646" s="298" t="s">
        <v>2010</v>
      </c>
      <c r="F646" s="298" t="s">
        <v>2010</v>
      </c>
      <c r="G646" s="298" t="s">
        <v>2010</v>
      </c>
      <c r="H646" s="294" t="s">
        <v>1994</v>
      </c>
    </row>
    <row r="647" spans="1:8">
      <c r="A647" s="343" t="s">
        <v>2335</v>
      </c>
      <c r="B647" s="312" t="s">
        <v>2004</v>
      </c>
      <c r="C647" s="312" t="s">
        <v>2004</v>
      </c>
      <c r="D647" s="312" t="s">
        <v>2004</v>
      </c>
      <c r="E647" s="312" t="s">
        <v>2004</v>
      </c>
      <c r="F647" s="312" t="s">
        <v>2004</v>
      </c>
      <c r="G647" s="312" t="s">
        <v>2004</v>
      </c>
      <c r="H647" s="312" t="s">
        <v>2004</v>
      </c>
    </row>
    <row r="648" spans="1:8">
      <c r="A648" s="320" t="s">
        <v>2336</v>
      </c>
      <c r="B648" s="312" t="s">
        <v>1968</v>
      </c>
      <c r="C648" s="312" t="s">
        <v>2004</v>
      </c>
      <c r="D648" s="312" t="s">
        <v>2004</v>
      </c>
      <c r="E648" s="298" t="s">
        <v>1968</v>
      </c>
      <c r="F648" s="298" t="s">
        <v>1968</v>
      </c>
      <c r="G648" s="298" t="s">
        <v>1968</v>
      </c>
      <c r="H648" s="298" t="s">
        <v>1968</v>
      </c>
    </row>
    <row r="649" spans="1:8">
      <c r="A649" s="320" t="s">
        <v>2337</v>
      </c>
      <c r="B649" s="312" t="s">
        <v>1990</v>
      </c>
      <c r="C649" s="312" t="s">
        <v>1990</v>
      </c>
      <c r="D649" s="312" t="s">
        <v>1990</v>
      </c>
      <c r="E649" s="298" t="s">
        <v>1990</v>
      </c>
      <c r="F649" s="298" t="s">
        <v>1990</v>
      </c>
      <c r="G649" s="298" t="s">
        <v>1990</v>
      </c>
      <c r="H649" s="298" t="s">
        <v>1990</v>
      </c>
    </row>
    <row r="650" spans="1:8">
      <c r="A650" s="343" t="s">
        <v>2338</v>
      </c>
      <c r="B650" s="294" t="s">
        <v>1994</v>
      </c>
      <c r="C650" s="312">
        <v>805.56200093450445</v>
      </c>
      <c r="D650" s="312">
        <v>68.161059197780617</v>
      </c>
      <c r="E650" s="312" t="s">
        <v>2055</v>
      </c>
      <c r="F650" s="312">
        <v>0.43655642398631</v>
      </c>
      <c r="G650" s="312">
        <v>49.308450064014231</v>
      </c>
      <c r="H650" s="294" t="s">
        <v>1994</v>
      </c>
    </row>
    <row r="651" spans="1:8">
      <c r="A651" s="320" t="s">
        <v>2339</v>
      </c>
      <c r="B651" s="294" t="s">
        <v>1994</v>
      </c>
      <c r="C651" s="312">
        <v>566.94660201297143</v>
      </c>
      <c r="D651" s="312">
        <v>66.504112399504038</v>
      </c>
      <c r="E651" s="298" t="s">
        <v>1997</v>
      </c>
      <c r="F651" s="298">
        <v>0.43655642398631</v>
      </c>
      <c r="G651" s="298">
        <v>33.529746043529677</v>
      </c>
      <c r="H651" s="294" t="s">
        <v>1994</v>
      </c>
    </row>
    <row r="652" spans="1:8">
      <c r="A652" s="320" t="s">
        <v>2340</v>
      </c>
      <c r="B652" s="294" t="s">
        <v>1994</v>
      </c>
      <c r="C652" s="312">
        <v>238.61539892153306</v>
      </c>
      <c r="D652" s="312">
        <v>1.65694679827657</v>
      </c>
      <c r="E652" s="298" t="s">
        <v>1997</v>
      </c>
      <c r="F652" s="298" t="s">
        <v>1997</v>
      </c>
      <c r="G652" s="298">
        <v>15.77870402048455</v>
      </c>
      <c r="H652" s="294" t="s">
        <v>1994</v>
      </c>
    </row>
    <row r="653" spans="1:8">
      <c r="A653" s="320" t="s">
        <v>2341</v>
      </c>
      <c r="B653" s="294" t="s">
        <v>1994</v>
      </c>
      <c r="C653" s="312" t="s">
        <v>1968</v>
      </c>
      <c r="D653" s="312" t="s">
        <v>1968</v>
      </c>
      <c r="E653" s="312" t="s">
        <v>1968</v>
      </c>
      <c r="F653" s="312" t="s">
        <v>1968</v>
      </c>
      <c r="G653" s="312" t="s">
        <v>1968</v>
      </c>
      <c r="H653" s="294" t="s">
        <v>1994</v>
      </c>
    </row>
    <row r="654" spans="1:8">
      <c r="A654" s="343" t="s">
        <v>2342</v>
      </c>
      <c r="B654" s="312" t="s">
        <v>1990</v>
      </c>
      <c r="C654" s="312" t="s">
        <v>1990</v>
      </c>
      <c r="D654" s="312" t="s">
        <v>1990</v>
      </c>
      <c r="E654" s="312" t="s">
        <v>1997</v>
      </c>
      <c r="F654" s="312" t="s">
        <v>1997</v>
      </c>
      <c r="G654" s="312">
        <v>43.391436056332523</v>
      </c>
      <c r="H654" s="312">
        <v>0.74349333311907995</v>
      </c>
    </row>
    <row r="655" spans="1:8">
      <c r="A655" s="323" t="s">
        <v>2067</v>
      </c>
      <c r="B655" s="298" t="s">
        <v>1990</v>
      </c>
      <c r="C655" s="298" t="s">
        <v>1990</v>
      </c>
      <c r="D655" s="298" t="s">
        <v>1990</v>
      </c>
      <c r="E655" s="298" t="s">
        <v>1997</v>
      </c>
      <c r="F655" s="298" t="s">
        <v>1997</v>
      </c>
      <c r="G655" s="298">
        <v>43.391436056332523</v>
      </c>
      <c r="H655" s="298">
        <v>0.74349333311907995</v>
      </c>
    </row>
    <row r="656" spans="1:8">
      <c r="A656" s="343" t="s">
        <v>2343</v>
      </c>
      <c r="B656" s="294" t="s">
        <v>1994</v>
      </c>
      <c r="C656" s="294" t="s">
        <v>1994</v>
      </c>
      <c r="D656" s="294" t="s">
        <v>1994</v>
      </c>
      <c r="E656" s="294" t="s">
        <v>1994</v>
      </c>
      <c r="F656" s="294" t="s">
        <v>1994</v>
      </c>
      <c r="G656" s="294" t="s">
        <v>1994</v>
      </c>
      <c r="H656" s="294" t="s">
        <v>1994</v>
      </c>
    </row>
    <row r="657" spans="1:8">
      <c r="A657" s="345" t="s">
        <v>2344</v>
      </c>
      <c r="B657" s="298">
        <v>11397.929630279281</v>
      </c>
      <c r="C657" s="294" t="s">
        <v>1994</v>
      </c>
      <c r="D657" s="294" t="s">
        <v>1994</v>
      </c>
      <c r="E657" s="294" t="s">
        <v>1994</v>
      </c>
      <c r="F657" s="294" t="s">
        <v>1994</v>
      </c>
      <c r="G657" s="294" t="s">
        <v>1994</v>
      </c>
      <c r="H657" s="294" t="s">
        <v>1994</v>
      </c>
    </row>
    <row r="658" spans="1:8">
      <c r="A658" s="345" t="s">
        <v>2345</v>
      </c>
      <c r="B658" s="298" t="s">
        <v>1990</v>
      </c>
      <c r="C658" s="294" t="s">
        <v>1994</v>
      </c>
      <c r="D658" s="294" t="s">
        <v>1994</v>
      </c>
      <c r="E658" s="294" t="s">
        <v>1994</v>
      </c>
      <c r="F658" s="294" t="s">
        <v>1994</v>
      </c>
      <c r="G658" s="294" t="s">
        <v>1994</v>
      </c>
      <c r="H658" s="294" t="s">
        <v>1994</v>
      </c>
    </row>
    <row r="659" spans="1:8">
      <c r="A659" s="346" t="s">
        <v>2346</v>
      </c>
      <c r="B659" s="298" t="s">
        <v>1990</v>
      </c>
      <c r="C659" s="294" t="s">
        <v>1994</v>
      </c>
      <c r="D659" s="294" t="s">
        <v>1994</v>
      </c>
      <c r="E659" s="294" t="s">
        <v>1994</v>
      </c>
      <c r="F659" s="294" t="s">
        <v>1994</v>
      </c>
      <c r="G659" s="294" t="s">
        <v>1994</v>
      </c>
      <c r="H659" s="294" t="s">
        <v>1994</v>
      </c>
    </row>
    <row r="661" spans="1:8">
      <c r="A661" s="46" t="s">
        <v>2347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6">
      <c r="A664" s="46" t="s">
        <v>2348</v>
      </c>
      <c r="B664" s="63" t="s">
        <v>2349</v>
      </c>
      <c r="C664" s="63" t="s">
        <v>2350</v>
      </c>
      <c r="D664" s="63" t="s">
        <v>2351</v>
      </c>
      <c r="E664" s="63" t="s">
        <v>2352</v>
      </c>
      <c r="F664" s="63" t="s">
        <v>732</v>
      </c>
      <c r="G664" s="63" t="s">
        <v>1959</v>
      </c>
      <c r="H664" s="63" t="s">
        <v>2353</v>
      </c>
    </row>
    <row r="665" spans="1:8">
      <c r="A665" s="198" t="s">
        <v>2354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2355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996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1183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374</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1181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2021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2356</v>
      </c>
      <c r="B673" s="64">
        <f>G408</f>
        <v>22472.091458330953</v>
      </c>
      <c r="C673" s="64">
        <f>H408</f>
        <v>4.6925847366299997E-3</v>
      </c>
      <c r="D673" s="64">
        <f>I408</f>
        <v>4.8332437122200001E-3</v>
      </c>
      <c r="E673" s="64"/>
      <c r="F673" s="65"/>
      <c r="G673" s="65"/>
      <c r="H673" s="65"/>
    </row>
    <row r="674" spans="1:36">
      <c r="A674" s="198" t="s">
        <v>2357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2358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2359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2360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2361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2362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2363</v>
      </c>
      <c r="B681" s="46" t="s">
        <v>2183</v>
      </c>
      <c r="C681" s="46" t="s">
        <v>2184</v>
      </c>
      <c r="D681" s="46" t="s">
        <v>2185</v>
      </c>
      <c r="E681" s="46" t="s">
        <v>2186</v>
      </c>
      <c r="F681" s="68" t="s">
        <v>2187</v>
      </c>
      <c r="G681" s="68" t="s">
        <v>2188</v>
      </c>
      <c r="H681" s="68" t="s">
        <v>2189</v>
      </c>
      <c r="I681" s="68" t="s">
        <v>2190</v>
      </c>
      <c r="J681" s="68" t="s">
        <v>2191</v>
      </c>
      <c r="K681" s="68" t="s">
        <v>2192</v>
      </c>
      <c r="L681" s="68" t="s">
        <v>2193</v>
      </c>
      <c r="M681" s="68" t="s">
        <v>2194</v>
      </c>
      <c r="N681" s="68" t="s">
        <v>2195</v>
      </c>
      <c r="O681" s="68" t="s">
        <v>2196</v>
      </c>
      <c r="P681" s="68" t="s">
        <v>2197</v>
      </c>
      <c r="Q681" s="68" t="s">
        <v>2198</v>
      </c>
      <c r="R681" s="68" t="s">
        <v>2199</v>
      </c>
      <c r="S681" s="68" t="s">
        <v>2200</v>
      </c>
      <c r="T681" s="68" t="s">
        <v>2201</v>
      </c>
      <c r="U681" s="68" t="s">
        <v>2364</v>
      </c>
      <c r="V681" s="68" t="s">
        <v>2203</v>
      </c>
      <c r="W681" s="68" t="s">
        <v>2365</v>
      </c>
      <c r="X681" s="68" t="s">
        <v>2366</v>
      </c>
      <c r="Y681" s="68" t="s">
        <v>2367</v>
      </c>
      <c r="Z681" s="68" t="s">
        <v>2368</v>
      </c>
      <c r="AA681" s="68" t="s">
        <v>2369</v>
      </c>
      <c r="AB681" s="68" t="s">
        <v>2370</v>
      </c>
      <c r="AC681" s="68" t="s">
        <v>2371</v>
      </c>
      <c r="AD681" s="68" t="s">
        <v>2372</v>
      </c>
      <c r="AE681" s="68" t="s">
        <v>2373</v>
      </c>
      <c r="AF681" s="68" t="s">
        <v>2374</v>
      </c>
      <c r="AG681" s="68" t="s">
        <v>2214</v>
      </c>
      <c r="AH681" s="68" t="s">
        <v>2375</v>
      </c>
      <c r="AI681" s="68" t="s">
        <v>1935</v>
      </c>
      <c r="AJ681" s="68" t="s">
        <v>1936</v>
      </c>
    </row>
    <row r="682" spans="1:36">
      <c r="A682" s="1" t="s">
        <v>2376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2377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46" t="s">
        <v>2378</v>
      </c>
      <c r="B687" s="63" t="s">
        <v>2349</v>
      </c>
      <c r="C687" s="63" t="s">
        <v>2350</v>
      </c>
      <c r="D687" s="63" t="s">
        <v>2351</v>
      </c>
      <c r="E687" s="63" t="s">
        <v>2352</v>
      </c>
      <c r="F687" s="63" t="s">
        <v>732</v>
      </c>
      <c r="G687" s="63" t="s">
        <v>1959</v>
      </c>
      <c r="H687" s="63" t="s">
        <v>2353</v>
      </c>
      <c r="I687" s="63" t="s">
        <v>1812</v>
      </c>
      <c r="J687" s="63" t="s">
        <v>1236</v>
      </c>
      <c r="K687" s="1"/>
      <c r="L687" s="1"/>
      <c r="M687" s="1"/>
      <c r="N687" s="1"/>
      <c r="O687" s="1"/>
      <c r="P687" s="1"/>
      <c r="Q687" s="1"/>
      <c r="R687" s="1"/>
      <c r="S687" s="1"/>
      <c r="T687" s="1"/>
      <c r="U687" s="1"/>
      <c r="V687" s="1"/>
      <c r="W687" s="1"/>
      <c r="X687" s="1"/>
      <c r="Y687" s="1"/>
      <c r="Z687" s="1"/>
      <c r="AA687" s="1"/>
      <c r="AB687" s="1"/>
    </row>
    <row r="688" spans="1:36">
      <c r="A688" s="1" t="s">
        <v>2379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2380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996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1183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374</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1181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1190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2381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2382</v>
      </c>
      <c r="B698" s="4"/>
      <c r="C698" s="4"/>
      <c r="D698" s="4"/>
      <c r="E698" s="4"/>
      <c r="F698" s="4"/>
      <c r="G698" s="4"/>
      <c r="H698" s="4"/>
      <c r="I698" s="4"/>
      <c r="K698" s="1"/>
      <c r="L698" s="1"/>
      <c r="M698" s="1"/>
      <c r="N698" s="1"/>
    </row>
    <row r="699" spans="1:28" ht="15" thickBot="1">
      <c r="A699" s="70" t="s">
        <v>2383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4" thickBot="1">
      <c r="A700" s="70" t="s">
        <v>2384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2385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2383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4" thickBot="1">
      <c r="A704" s="70" t="s">
        <v>2384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996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374</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1181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1190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2381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6">
      <c r="A716" s="72" t="s">
        <v>2386</v>
      </c>
      <c r="B716" s="73"/>
      <c r="C716" s="73"/>
      <c r="D716" s="73"/>
      <c r="E716" s="73"/>
      <c r="F716" s="73"/>
      <c r="G716" s="73"/>
      <c r="H716" s="73"/>
      <c r="I716" s="73"/>
      <c r="J716" s="73"/>
      <c r="K716" s="73"/>
      <c r="L716" s="73"/>
      <c r="M716" s="73"/>
      <c r="N716" s="73"/>
    </row>
    <row r="717" spans="1:28">
      <c r="A717" s="73" t="s">
        <v>2387</v>
      </c>
      <c r="B717" s="73"/>
      <c r="C717" s="73"/>
      <c r="D717" s="73"/>
      <c r="E717" s="73"/>
      <c r="F717" s="73"/>
      <c r="G717" s="73"/>
      <c r="H717" s="73"/>
      <c r="I717" s="73"/>
      <c r="J717" s="73"/>
      <c r="K717" s="73"/>
      <c r="L717" s="73"/>
      <c r="M717" s="73"/>
      <c r="N717" s="73"/>
    </row>
    <row r="718" spans="1:28">
      <c r="A718" s="73" t="s">
        <v>2388</v>
      </c>
      <c r="B718" s="73"/>
      <c r="C718" s="73"/>
      <c r="D718" s="73"/>
      <c r="E718" s="73"/>
      <c r="F718" s="73"/>
      <c r="G718" s="73"/>
      <c r="H718" s="73"/>
      <c r="I718" s="73"/>
      <c r="J718" s="73"/>
      <c r="K718" s="73"/>
      <c r="L718" s="73"/>
      <c r="M718" s="73"/>
      <c r="N718" s="73"/>
    </row>
    <row r="719" spans="1:28" ht="30.6">
      <c r="A719" s="74" t="s">
        <v>2389</v>
      </c>
      <c r="B719" s="75" t="s">
        <v>2390</v>
      </c>
      <c r="C719" s="76" t="s">
        <v>2391</v>
      </c>
      <c r="D719" s="77" t="s">
        <v>2392</v>
      </c>
      <c r="E719" s="77" t="s">
        <v>2393</v>
      </c>
      <c r="F719" s="78" t="s">
        <v>2394</v>
      </c>
      <c r="G719" s="77" t="s">
        <v>2395</v>
      </c>
      <c r="H719" s="78" t="s">
        <v>2396</v>
      </c>
      <c r="I719" s="77" t="s">
        <v>2397</v>
      </c>
      <c r="J719" s="78" t="s">
        <v>2398</v>
      </c>
      <c r="K719" s="77" t="s">
        <v>2399</v>
      </c>
      <c r="L719" s="78" t="s">
        <v>2400</v>
      </c>
      <c r="M719" s="78" t="s">
        <v>2401</v>
      </c>
      <c r="N719" s="78" t="s">
        <v>2402</v>
      </c>
    </row>
    <row r="720" spans="1:28">
      <c r="A720" s="79" t="s">
        <v>2403</v>
      </c>
      <c r="B720" s="80" t="s">
        <v>2404</v>
      </c>
      <c r="C720" s="81" t="s">
        <v>2405</v>
      </c>
      <c r="D720" s="79" t="s">
        <v>2406</v>
      </c>
      <c r="E720" s="79" t="s">
        <v>2407</v>
      </c>
      <c r="F720" s="82">
        <v>1</v>
      </c>
      <c r="G720" s="79" t="s">
        <v>2408</v>
      </c>
      <c r="H720" s="82">
        <v>1</v>
      </c>
      <c r="I720" s="79" t="s">
        <v>2409</v>
      </c>
      <c r="J720" s="82">
        <v>1</v>
      </c>
      <c r="K720" s="79" t="s">
        <v>2410</v>
      </c>
      <c r="L720" s="82">
        <v>1</v>
      </c>
      <c r="M720" s="79" t="s">
        <v>2411</v>
      </c>
      <c r="N720" s="82">
        <v>1</v>
      </c>
    </row>
    <row r="721" spans="1:14">
      <c r="A721" s="83" t="s">
        <v>2412</v>
      </c>
      <c r="B721" s="84" t="s">
        <v>2413</v>
      </c>
      <c r="C721" s="84" t="s">
        <v>2414</v>
      </c>
      <c r="D721" s="83" t="s">
        <v>2415</v>
      </c>
      <c r="E721" s="83" t="s">
        <v>2416</v>
      </c>
      <c r="F721" s="85">
        <v>84</v>
      </c>
      <c r="G721" s="83" t="s">
        <v>2417</v>
      </c>
      <c r="H721" s="85">
        <v>28</v>
      </c>
      <c r="I721" s="83" t="s">
        <v>2418</v>
      </c>
      <c r="J721" s="85">
        <v>67</v>
      </c>
      <c r="K721" s="83" t="s">
        <v>2419</v>
      </c>
      <c r="L721" s="85">
        <v>14</v>
      </c>
      <c r="M721" s="83" t="s">
        <v>2420</v>
      </c>
      <c r="N721" s="85">
        <v>4</v>
      </c>
    </row>
    <row r="722" spans="1:14">
      <c r="A722" s="86" t="s">
        <v>2421</v>
      </c>
      <c r="B722" s="87" t="s">
        <v>2413</v>
      </c>
      <c r="C722" s="87" t="s">
        <v>2414</v>
      </c>
      <c r="D722" s="86" t="s">
        <v>2415</v>
      </c>
      <c r="E722" s="86" t="s">
        <v>2422</v>
      </c>
      <c r="F722" s="88">
        <v>85</v>
      </c>
      <c r="G722" s="86" t="s">
        <v>2423</v>
      </c>
      <c r="H722" s="88">
        <v>30</v>
      </c>
      <c r="I722" s="86" t="s">
        <v>2424</v>
      </c>
      <c r="J722" s="88">
        <v>68</v>
      </c>
      <c r="K722" s="86" t="s">
        <v>2425</v>
      </c>
      <c r="L722" s="88">
        <v>15</v>
      </c>
      <c r="M722" s="86" t="s">
        <v>2426</v>
      </c>
      <c r="N722" s="88">
        <v>6</v>
      </c>
    </row>
    <row r="723" spans="1:14">
      <c r="A723" s="89" t="s">
        <v>2427</v>
      </c>
      <c r="B723" s="90" t="s">
        <v>2428</v>
      </c>
      <c r="C723" s="90" t="s">
        <v>2429</v>
      </c>
      <c r="D723" s="89" t="s">
        <v>2430</v>
      </c>
      <c r="E723" s="89" t="s">
        <v>2431</v>
      </c>
      <c r="F723" s="91">
        <v>264</v>
      </c>
      <c r="G723" s="89" t="s">
        <v>2432</v>
      </c>
      <c r="H723" s="91">
        <v>265</v>
      </c>
      <c r="I723" s="89" t="s">
        <v>2433</v>
      </c>
      <c r="J723" s="91">
        <v>277</v>
      </c>
      <c r="K723" s="89" t="s">
        <v>2434</v>
      </c>
      <c r="L723" s="91">
        <v>282</v>
      </c>
      <c r="M723" s="89" t="s">
        <v>2435</v>
      </c>
      <c r="N723" s="91">
        <v>234</v>
      </c>
    </row>
    <row r="724" spans="1:14">
      <c r="A724" s="79" t="s">
        <v>2436</v>
      </c>
      <c r="B724" s="80" t="s">
        <v>2437</v>
      </c>
      <c r="C724" s="92">
        <v>45</v>
      </c>
      <c r="D724" s="93">
        <v>0.26</v>
      </c>
      <c r="E724" s="79" t="s">
        <v>2438</v>
      </c>
      <c r="F724" s="82">
        <v>6900</v>
      </c>
      <c r="G724" s="79" t="s">
        <v>2439</v>
      </c>
      <c r="H724" s="82">
        <v>4660</v>
      </c>
      <c r="I724" s="79" t="s">
        <v>2440</v>
      </c>
      <c r="J724" s="82">
        <v>6890</v>
      </c>
      <c r="K724" s="79" t="s">
        <v>2441</v>
      </c>
      <c r="L724" s="82">
        <v>4890</v>
      </c>
      <c r="M724" s="79" t="s">
        <v>2442</v>
      </c>
      <c r="N724" s="82">
        <v>2340</v>
      </c>
    </row>
    <row r="725" spans="1:14">
      <c r="A725" s="83" t="s">
        <v>2443</v>
      </c>
      <c r="B725" s="84" t="s">
        <v>2444</v>
      </c>
      <c r="C725" s="94">
        <v>100</v>
      </c>
      <c r="D725" s="95">
        <v>0.32</v>
      </c>
      <c r="E725" s="83" t="s">
        <v>2445</v>
      </c>
      <c r="F725" s="96">
        <v>10800</v>
      </c>
      <c r="G725" s="83" t="s">
        <v>2446</v>
      </c>
      <c r="H725" s="96">
        <v>10200</v>
      </c>
      <c r="I725" s="83" t="s">
        <v>2447</v>
      </c>
      <c r="J725" s="96">
        <v>11300</v>
      </c>
      <c r="K725" s="83" t="s">
        <v>2448</v>
      </c>
      <c r="L725" s="96">
        <v>11000</v>
      </c>
      <c r="M725" s="83" t="s">
        <v>2449</v>
      </c>
      <c r="N725" s="85">
        <v>8450</v>
      </c>
    </row>
    <row r="726" spans="1:14">
      <c r="A726" s="86" t="s">
        <v>2450</v>
      </c>
      <c r="B726" s="87" t="s">
        <v>2451</v>
      </c>
      <c r="C726" s="97">
        <v>640</v>
      </c>
      <c r="D726" s="98">
        <v>0.25</v>
      </c>
      <c r="E726" s="86" t="s">
        <v>2452</v>
      </c>
      <c r="F726" s="99">
        <v>10900</v>
      </c>
      <c r="G726" s="86" t="s">
        <v>2453</v>
      </c>
      <c r="H726" s="99">
        <v>13900</v>
      </c>
      <c r="I726" s="86" t="s">
        <v>2454</v>
      </c>
      <c r="J726" s="99">
        <v>11700</v>
      </c>
      <c r="K726" s="86" t="s">
        <v>2455</v>
      </c>
      <c r="L726" s="99">
        <v>14200</v>
      </c>
      <c r="M726" s="86" t="s">
        <v>2456</v>
      </c>
      <c r="N726" s="99">
        <v>15900</v>
      </c>
    </row>
    <row r="727" spans="1:14">
      <c r="A727" s="83" t="s">
        <v>2457</v>
      </c>
      <c r="B727" s="100" t="s">
        <v>2458</v>
      </c>
      <c r="C727" s="101">
        <v>85</v>
      </c>
      <c r="D727" s="95">
        <v>0.3</v>
      </c>
      <c r="E727" s="83" t="s">
        <v>2459</v>
      </c>
      <c r="F727" s="85">
        <v>6490</v>
      </c>
      <c r="G727" s="83" t="s">
        <v>2460</v>
      </c>
      <c r="H727" s="85">
        <v>5820</v>
      </c>
      <c r="I727" s="83" t="s">
        <v>2461</v>
      </c>
      <c r="J727" s="85">
        <v>6730</v>
      </c>
      <c r="K727" s="83" t="s">
        <v>2462</v>
      </c>
      <c r="L727" s="85">
        <v>6250</v>
      </c>
      <c r="M727" s="83" t="s">
        <v>2463</v>
      </c>
      <c r="N727" s="85">
        <v>4470</v>
      </c>
    </row>
    <row r="728" spans="1:14">
      <c r="A728" s="86" t="s">
        <v>2464</v>
      </c>
      <c r="B728" s="102" t="s">
        <v>2465</v>
      </c>
      <c r="C728" s="97">
        <v>190</v>
      </c>
      <c r="D728" s="98">
        <v>0.31</v>
      </c>
      <c r="E728" s="86" t="s">
        <v>2466</v>
      </c>
      <c r="F728" s="88">
        <v>7710</v>
      </c>
      <c r="G728" s="86" t="s">
        <v>2467</v>
      </c>
      <c r="H728" s="88">
        <v>8590</v>
      </c>
      <c r="I728" s="86" t="s">
        <v>2468</v>
      </c>
      <c r="J728" s="88">
        <v>8190</v>
      </c>
      <c r="K728" s="86" t="s">
        <v>2469</v>
      </c>
      <c r="L728" s="88">
        <v>9020</v>
      </c>
      <c r="M728" s="86" t="s">
        <v>2470</v>
      </c>
      <c r="N728" s="88">
        <v>8550</v>
      </c>
    </row>
    <row r="729" spans="1:14">
      <c r="A729" s="89" t="s">
        <v>2471</v>
      </c>
      <c r="B729" s="103" t="s">
        <v>2472</v>
      </c>
      <c r="C729" s="104">
        <v>1020</v>
      </c>
      <c r="D729" s="105">
        <v>0.2</v>
      </c>
      <c r="E729" s="89" t="s">
        <v>2473</v>
      </c>
      <c r="F729" s="91">
        <v>5860</v>
      </c>
      <c r="G729" s="89" t="s">
        <v>2474</v>
      </c>
      <c r="H729" s="91">
        <v>7670</v>
      </c>
      <c r="I729" s="89" t="s">
        <v>2475</v>
      </c>
      <c r="J729" s="91">
        <v>6310</v>
      </c>
      <c r="K729" s="89" t="s">
        <v>2476</v>
      </c>
      <c r="L729" s="91">
        <v>7810</v>
      </c>
      <c r="M729" s="89" t="s">
        <v>2477</v>
      </c>
      <c r="N729" s="91">
        <v>8980</v>
      </c>
    </row>
    <row r="730" spans="1:14">
      <c r="A730" s="79" t="s">
        <v>2478</v>
      </c>
      <c r="B730" s="80" t="s">
        <v>2479</v>
      </c>
      <c r="C730" s="92">
        <v>1.7</v>
      </c>
      <c r="D730" s="93">
        <v>0.15</v>
      </c>
      <c r="E730" s="79" t="s">
        <v>2480</v>
      </c>
      <c r="F730" s="82">
        <v>543</v>
      </c>
      <c r="G730" s="79" t="s">
        <v>2480</v>
      </c>
      <c r="H730" s="82">
        <v>148</v>
      </c>
      <c r="I730" s="79" t="s">
        <v>2481</v>
      </c>
      <c r="J730" s="82">
        <v>192</v>
      </c>
      <c r="K730" s="79" t="s">
        <v>2482</v>
      </c>
      <c r="L730" s="82">
        <v>26</v>
      </c>
      <c r="M730" s="79" t="s">
        <v>2483</v>
      </c>
      <c r="N730" s="82">
        <v>20</v>
      </c>
    </row>
    <row r="731" spans="1:14">
      <c r="A731" s="83" t="s">
        <v>2484</v>
      </c>
      <c r="B731" s="84" t="s">
        <v>2485</v>
      </c>
      <c r="C731" s="101">
        <v>11.9</v>
      </c>
      <c r="D731" s="95">
        <v>0.21</v>
      </c>
      <c r="E731" s="83" t="s">
        <v>2486</v>
      </c>
      <c r="F731" s="85">
        <v>5280</v>
      </c>
      <c r="G731" s="83" t="s">
        <v>2459</v>
      </c>
      <c r="H731" s="85">
        <v>1760</v>
      </c>
      <c r="I731" s="83" t="s">
        <v>2487</v>
      </c>
      <c r="J731" s="85">
        <v>4200</v>
      </c>
      <c r="K731" s="83" t="s">
        <v>2488</v>
      </c>
      <c r="L731" s="85">
        <v>832</v>
      </c>
      <c r="M731" s="83" t="s">
        <v>2489</v>
      </c>
      <c r="N731" s="85">
        <v>262</v>
      </c>
    </row>
    <row r="732" spans="1:14">
      <c r="A732" s="86" t="s">
        <v>2490</v>
      </c>
      <c r="B732" s="102" t="s">
        <v>2491</v>
      </c>
      <c r="C732" s="106">
        <v>1</v>
      </c>
      <c r="D732" s="98">
        <v>0.17</v>
      </c>
      <c r="E732" s="86" t="s">
        <v>2492</v>
      </c>
      <c r="F732" s="88">
        <v>218</v>
      </c>
      <c r="G732" s="86" t="s">
        <v>2492</v>
      </c>
      <c r="H732" s="88">
        <v>59</v>
      </c>
      <c r="I732" s="86" t="s">
        <v>2493</v>
      </c>
      <c r="J732" s="88">
        <v>70</v>
      </c>
      <c r="K732" s="86" t="s">
        <v>2494</v>
      </c>
      <c r="L732" s="88">
        <v>10</v>
      </c>
      <c r="M732" s="86" t="s">
        <v>2495</v>
      </c>
      <c r="N732" s="88">
        <v>8</v>
      </c>
    </row>
    <row r="733" spans="1:14">
      <c r="A733" s="83" t="s">
        <v>2496</v>
      </c>
      <c r="B733" s="100" t="s">
        <v>2497</v>
      </c>
      <c r="C733" s="101">
        <v>3.4</v>
      </c>
      <c r="D733" s="95">
        <v>0.21</v>
      </c>
      <c r="E733" s="83" t="s">
        <v>2498</v>
      </c>
      <c r="F733" s="85">
        <v>945</v>
      </c>
      <c r="G733" s="83" t="s">
        <v>2499</v>
      </c>
      <c r="H733" s="85">
        <v>258</v>
      </c>
      <c r="I733" s="83" t="s">
        <v>2500</v>
      </c>
      <c r="J733" s="85">
        <v>426</v>
      </c>
      <c r="K733" s="83" t="s">
        <v>2501</v>
      </c>
      <c r="L733" s="85">
        <v>48</v>
      </c>
      <c r="M733" s="83" t="s">
        <v>2502</v>
      </c>
      <c r="N733" s="85">
        <v>36</v>
      </c>
    </row>
    <row r="734" spans="1:14">
      <c r="A734" s="86" t="s">
        <v>2503</v>
      </c>
      <c r="B734" s="102" t="s">
        <v>2504</v>
      </c>
      <c r="C734" s="106">
        <v>1.3</v>
      </c>
      <c r="D734" s="98">
        <v>0.15</v>
      </c>
      <c r="E734" s="86" t="s">
        <v>2505</v>
      </c>
      <c r="F734" s="88">
        <v>292</v>
      </c>
      <c r="G734" s="86" t="s">
        <v>2505</v>
      </c>
      <c r="H734" s="88">
        <v>79</v>
      </c>
      <c r="I734" s="86" t="s">
        <v>2506</v>
      </c>
      <c r="J734" s="88">
        <v>98</v>
      </c>
      <c r="K734" s="86" t="s">
        <v>2507</v>
      </c>
      <c r="L734" s="88">
        <v>14</v>
      </c>
      <c r="M734" s="86" t="s">
        <v>2508</v>
      </c>
      <c r="N734" s="88">
        <v>11</v>
      </c>
    </row>
    <row r="735" spans="1:14">
      <c r="A735" s="83" t="s">
        <v>2509</v>
      </c>
      <c r="B735" s="100" t="s">
        <v>2510</v>
      </c>
      <c r="C735" s="101">
        <v>4</v>
      </c>
      <c r="D735" s="95">
        <v>0.23</v>
      </c>
      <c r="E735" s="83" t="s">
        <v>2511</v>
      </c>
      <c r="F735" s="85">
        <v>1350</v>
      </c>
      <c r="G735" s="83" t="s">
        <v>2512</v>
      </c>
      <c r="H735" s="85">
        <v>370</v>
      </c>
      <c r="I735" s="83" t="s">
        <v>2513</v>
      </c>
      <c r="J735" s="85">
        <v>659</v>
      </c>
      <c r="K735" s="83" t="s">
        <v>2514</v>
      </c>
      <c r="L735" s="85">
        <v>72</v>
      </c>
      <c r="M735" s="83" t="s">
        <v>2515</v>
      </c>
      <c r="N735" s="85">
        <v>51</v>
      </c>
    </row>
    <row r="736" spans="1:14">
      <c r="A736" s="86" t="s">
        <v>2516</v>
      </c>
      <c r="B736" s="102" t="s">
        <v>2517</v>
      </c>
      <c r="C736" s="106">
        <v>5.9</v>
      </c>
      <c r="D736" s="98">
        <v>0.2</v>
      </c>
      <c r="E736" s="86" t="s">
        <v>2518</v>
      </c>
      <c r="F736" s="88">
        <v>1870</v>
      </c>
      <c r="G736" s="86" t="s">
        <v>2519</v>
      </c>
      <c r="H736" s="88">
        <v>527</v>
      </c>
      <c r="I736" s="86" t="s">
        <v>2520</v>
      </c>
      <c r="J736" s="88">
        <v>1120</v>
      </c>
      <c r="K736" s="86" t="s">
        <v>2521</v>
      </c>
      <c r="L736" s="88">
        <v>121</v>
      </c>
      <c r="M736" s="86" t="s">
        <v>2522</v>
      </c>
      <c r="N736" s="88">
        <v>74</v>
      </c>
    </row>
    <row r="737" spans="1:14">
      <c r="A737" s="83" t="s">
        <v>2523</v>
      </c>
      <c r="B737" s="100" t="s">
        <v>2524</v>
      </c>
      <c r="C737" s="101">
        <v>4.3</v>
      </c>
      <c r="D737" s="95">
        <v>0.17</v>
      </c>
      <c r="E737" s="83" t="s">
        <v>2525</v>
      </c>
      <c r="F737" s="85">
        <v>1230</v>
      </c>
      <c r="G737" s="83" t="s">
        <v>2526</v>
      </c>
      <c r="H737" s="85">
        <v>338</v>
      </c>
      <c r="I737" s="83" t="s">
        <v>2527</v>
      </c>
      <c r="J737" s="85">
        <v>624</v>
      </c>
      <c r="K737" s="83" t="s">
        <v>2528</v>
      </c>
      <c r="L737" s="85">
        <v>67</v>
      </c>
      <c r="M737" s="83" t="s">
        <v>2529</v>
      </c>
      <c r="N737" s="85">
        <v>47</v>
      </c>
    </row>
    <row r="738" spans="1:14">
      <c r="A738" s="86" t="s">
        <v>2530</v>
      </c>
      <c r="B738" s="102" t="s">
        <v>2531</v>
      </c>
      <c r="C738" s="106">
        <v>9.1999999999999993</v>
      </c>
      <c r="D738" s="98">
        <v>0.16</v>
      </c>
      <c r="E738" s="86" t="s">
        <v>2532</v>
      </c>
      <c r="F738" s="88">
        <v>2550</v>
      </c>
      <c r="G738" s="86" t="s">
        <v>2533</v>
      </c>
      <c r="H738" s="88">
        <v>782</v>
      </c>
      <c r="I738" s="86" t="s">
        <v>2534</v>
      </c>
      <c r="J738" s="88">
        <v>1850</v>
      </c>
      <c r="K738" s="86" t="s">
        <v>2535</v>
      </c>
      <c r="L738" s="88">
        <v>271</v>
      </c>
      <c r="M738" s="86" t="s">
        <v>2536</v>
      </c>
      <c r="N738" s="88">
        <v>111</v>
      </c>
    </row>
    <row r="739" spans="1:14">
      <c r="A739" s="83" t="s">
        <v>2537</v>
      </c>
      <c r="B739" s="100" t="s">
        <v>2538</v>
      </c>
      <c r="C739" s="101">
        <v>17.2</v>
      </c>
      <c r="D739" s="95">
        <v>0.19</v>
      </c>
      <c r="E739" s="83" t="s">
        <v>2539</v>
      </c>
      <c r="F739" s="85">
        <v>5020</v>
      </c>
      <c r="G739" s="83" t="s">
        <v>2540</v>
      </c>
      <c r="H739" s="85">
        <v>1980</v>
      </c>
      <c r="I739" s="83" t="s">
        <v>2441</v>
      </c>
      <c r="J739" s="85">
        <v>4390</v>
      </c>
      <c r="K739" s="83" t="s">
        <v>2541</v>
      </c>
      <c r="L739" s="85">
        <v>1370</v>
      </c>
      <c r="M739" s="83" t="s">
        <v>2542</v>
      </c>
      <c r="N739" s="85">
        <v>356</v>
      </c>
    </row>
    <row r="740" spans="1:14">
      <c r="A740" s="86" t="s">
        <v>2543</v>
      </c>
      <c r="B740" s="102" t="s">
        <v>2544</v>
      </c>
      <c r="C740" s="106">
        <v>1.9</v>
      </c>
      <c r="D740" s="98">
        <v>0.22</v>
      </c>
      <c r="E740" s="86" t="s">
        <v>2545</v>
      </c>
      <c r="F740" s="88">
        <v>469</v>
      </c>
      <c r="G740" s="86" t="s">
        <v>2545</v>
      </c>
      <c r="H740" s="88">
        <v>127</v>
      </c>
      <c r="I740" s="86" t="s">
        <v>2546</v>
      </c>
      <c r="J740" s="88">
        <v>170</v>
      </c>
      <c r="K740" s="86" t="s">
        <v>2547</v>
      </c>
      <c r="L740" s="88">
        <v>22</v>
      </c>
      <c r="M740" s="86" t="s">
        <v>2548</v>
      </c>
      <c r="N740" s="88">
        <v>18</v>
      </c>
    </row>
    <row r="741" spans="1:14">
      <c r="A741" s="83" t="s">
        <v>2549</v>
      </c>
      <c r="B741" s="100" t="s">
        <v>2550</v>
      </c>
      <c r="C741" s="101">
        <v>5.9</v>
      </c>
      <c r="D741" s="95">
        <v>0.28999999999999998</v>
      </c>
      <c r="E741" s="83" t="s">
        <v>2551</v>
      </c>
      <c r="F741" s="85">
        <v>1860</v>
      </c>
      <c r="G741" s="83" t="s">
        <v>2552</v>
      </c>
      <c r="H741" s="85">
        <v>525</v>
      </c>
      <c r="I741" s="83" t="s">
        <v>2553</v>
      </c>
      <c r="J741" s="85">
        <v>1110</v>
      </c>
      <c r="K741" s="83" t="s">
        <v>2554</v>
      </c>
      <c r="L741" s="85">
        <v>120</v>
      </c>
      <c r="M741" s="83" t="s">
        <v>2555</v>
      </c>
      <c r="N741" s="85">
        <v>73</v>
      </c>
    </row>
    <row r="742" spans="1:14" ht="19.2">
      <c r="A742" s="107" t="s">
        <v>2556</v>
      </c>
      <c r="B742" s="107" t="s">
        <v>2557</v>
      </c>
      <c r="C742" s="108" t="s">
        <v>2558</v>
      </c>
      <c r="D742" s="109">
        <v>0.04</v>
      </c>
      <c r="E742" s="108" t="s">
        <v>2559</v>
      </c>
      <c r="F742" s="110">
        <v>5</v>
      </c>
      <c r="G742" s="108" t="s">
        <v>2559</v>
      </c>
      <c r="H742" s="110">
        <v>1</v>
      </c>
      <c r="I742" s="108" t="s">
        <v>2560</v>
      </c>
      <c r="J742" s="110">
        <v>2</v>
      </c>
      <c r="K742" s="108" t="s">
        <v>2561</v>
      </c>
      <c r="L742" s="111" t="s">
        <v>2562</v>
      </c>
      <c r="M742" s="108" t="s">
        <v>2563</v>
      </c>
      <c r="N742" s="111" t="s">
        <v>2562</v>
      </c>
    </row>
    <row r="743" spans="1:14">
      <c r="A743" s="79" t="s">
        <v>2564</v>
      </c>
      <c r="B743" s="80" t="s">
        <v>2565</v>
      </c>
      <c r="C743" s="112">
        <v>222</v>
      </c>
      <c r="D743" s="93">
        <v>0.18</v>
      </c>
      <c r="E743" s="79" t="s">
        <v>2566</v>
      </c>
      <c r="F743" s="113">
        <v>10800</v>
      </c>
      <c r="G743" s="79" t="s">
        <v>2567</v>
      </c>
      <c r="H743" s="113">
        <v>12400</v>
      </c>
      <c r="I743" s="79" t="s">
        <v>2568</v>
      </c>
      <c r="J743" s="113">
        <v>11500</v>
      </c>
      <c r="K743" s="79" t="s">
        <v>2454</v>
      </c>
      <c r="L743" s="113">
        <v>13000</v>
      </c>
      <c r="M743" s="79" t="s">
        <v>2569</v>
      </c>
      <c r="N743" s="113">
        <v>12700</v>
      </c>
    </row>
    <row r="744" spans="1:14">
      <c r="A744" s="83" t="s">
        <v>2570</v>
      </c>
      <c r="B744" s="84" t="s">
        <v>2571</v>
      </c>
      <c r="C744" s="101">
        <v>5.2</v>
      </c>
      <c r="D744" s="95">
        <v>0.11</v>
      </c>
      <c r="E744" s="83" t="s">
        <v>2572</v>
      </c>
      <c r="F744" s="114">
        <v>2430</v>
      </c>
      <c r="G744" s="83" t="s">
        <v>2573</v>
      </c>
      <c r="H744" s="114">
        <v>677</v>
      </c>
      <c r="I744" s="83" t="s">
        <v>2574</v>
      </c>
      <c r="J744" s="115">
        <v>1360</v>
      </c>
      <c r="K744" s="83" t="s">
        <v>2575</v>
      </c>
      <c r="L744" s="114">
        <v>145</v>
      </c>
      <c r="M744" s="83" t="s">
        <v>2576</v>
      </c>
      <c r="N744" s="114">
        <v>94</v>
      </c>
    </row>
    <row r="745" spans="1:14">
      <c r="A745" s="86" t="s">
        <v>2577</v>
      </c>
      <c r="B745" s="87" t="s">
        <v>2578</v>
      </c>
      <c r="C745" s="106">
        <v>2.8</v>
      </c>
      <c r="D745" s="98">
        <v>0.02</v>
      </c>
      <c r="E745" s="86" t="s">
        <v>2579</v>
      </c>
      <c r="F745" s="116">
        <v>427</v>
      </c>
      <c r="G745" s="86" t="s">
        <v>2579</v>
      </c>
      <c r="H745" s="116">
        <v>116</v>
      </c>
      <c r="I745" s="86" t="s">
        <v>2580</v>
      </c>
      <c r="J745" s="116">
        <v>177</v>
      </c>
      <c r="K745" s="86" t="s">
        <v>2581</v>
      </c>
      <c r="L745" s="116">
        <v>21</v>
      </c>
      <c r="M745" s="86" t="s">
        <v>2582</v>
      </c>
      <c r="N745" s="116">
        <v>16</v>
      </c>
    </row>
    <row r="746" spans="1:14">
      <c r="A746" s="83" t="s">
        <v>2583</v>
      </c>
      <c r="B746" s="100" t="s">
        <v>2584</v>
      </c>
      <c r="C746" s="101">
        <v>28.2</v>
      </c>
      <c r="D746" s="95">
        <v>0.23</v>
      </c>
      <c r="E746" s="83" t="s">
        <v>2585</v>
      </c>
      <c r="F746" s="114">
        <v>6090</v>
      </c>
      <c r="G746" s="83" t="s">
        <v>2586</v>
      </c>
      <c r="H746" s="115">
        <v>3170</v>
      </c>
      <c r="I746" s="83" t="s">
        <v>2587</v>
      </c>
      <c r="J746" s="115">
        <v>5800</v>
      </c>
      <c r="K746" s="83" t="s">
        <v>2588</v>
      </c>
      <c r="L746" s="114">
        <v>2980</v>
      </c>
      <c r="M746" s="83" t="s">
        <v>2589</v>
      </c>
      <c r="N746" s="114">
        <v>967</v>
      </c>
    </row>
    <row r="747" spans="1:14">
      <c r="A747" s="86" t="s">
        <v>2590</v>
      </c>
      <c r="B747" s="102" t="s">
        <v>2591</v>
      </c>
      <c r="C747" s="106">
        <v>9.6999999999999993</v>
      </c>
      <c r="D747" s="98">
        <v>0.19</v>
      </c>
      <c r="E747" s="86" t="s">
        <v>2592</v>
      </c>
      <c r="F747" s="116">
        <v>3580</v>
      </c>
      <c r="G747" s="86" t="s">
        <v>2593</v>
      </c>
      <c r="H747" s="117">
        <v>1120</v>
      </c>
      <c r="I747" s="86" t="s">
        <v>2594</v>
      </c>
      <c r="J747" s="117">
        <v>2660</v>
      </c>
      <c r="K747" s="86" t="s">
        <v>2595</v>
      </c>
      <c r="L747" s="116">
        <v>412</v>
      </c>
      <c r="M747" s="86" t="s">
        <v>2596</v>
      </c>
      <c r="N747" s="116">
        <v>160</v>
      </c>
    </row>
    <row r="748" spans="1:14">
      <c r="A748" s="83" t="s">
        <v>2597</v>
      </c>
      <c r="B748" s="100" t="s">
        <v>2598</v>
      </c>
      <c r="C748" s="101">
        <v>13.4</v>
      </c>
      <c r="D748" s="95">
        <v>0.16</v>
      </c>
      <c r="E748" s="83" t="s">
        <v>2599</v>
      </c>
      <c r="F748" s="114">
        <v>3710</v>
      </c>
      <c r="G748" s="83" t="s">
        <v>2600</v>
      </c>
      <c r="H748" s="115">
        <v>1300</v>
      </c>
      <c r="I748" s="83" t="s">
        <v>2416</v>
      </c>
      <c r="J748" s="115">
        <v>3050</v>
      </c>
      <c r="K748" s="83" t="s">
        <v>2601</v>
      </c>
      <c r="L748" s="114">
        <v>703</v>
      </c>
      <c r="M748" s="83" t="s">
        <v>2602</v>
      </c>
      <c r="N748" s="114">
        <v>201</v>
      </c>
    </row>
    <row r="749" spans="1:14">
      <c r="A749" s="86" t="s">
        <v>2603</v>
      </c>
      <c r="B749" s="102" t="s">
        <v>2604</v>
      </c>
      <c r="C749" s="106">
        <v>3.5</v>
      </c>
      <c r="D749" s="98">
        <v>0.13</v>
      </c>
      <c r="E749" s="86" t="s">
        <v>2605</v>
      </c>
      <c r="F749" s="116">
        <v>1200</v>
      </c>
      <c r="G749" s="86" t="s">
        <v>2606</v>
      </c>
      <c r="H749" s="116">
        <v>328</v>
      </c>
      <c r="I749" s="86" t="s">
        <v>2607</v>
      </c>
      <c r="J749" s="116">
        <v>549</v>
      </c>
      <c r="K749" s="86" t="s">
        <v>2608</v>
      </c>
      <c r="L749" s="116">
        <v>62</v>
      </c>
      <c r="M749" s="86" t="s">
        <v>2407</v>
      </c>
      <c r="N749" s="116">
        <v>46</v>
      </c>
    </row>
    <row r="750" spans="1:14">
      <c r="A750" s="83" t="s">
        <v>2609</v>
      </c>
      <c r="B750" s="84" t="s">
        <v>2610</v>
      </c>
      <c r="C750" s="101">
        <v>47.1</v>
      </c>
      <c r="D750" s="95">
        <v>0.16</v>
      </c>
      <c r="E750" s="83" t="s">
        <v>2611</v>
      </c>
      <c r="F750" s="114">
        <v>6940</v>
      </c>
      <c r="G750" s="83" t="s">
        <v>2612</v>
      </c>
      <c r="H750" s="115">
        <v>4800</v>
      </c>
      <c r="I750" s="83" t="s">
        <v>2613</v>
      </c>
      <c r="J750" s="115">
        <v>6960</v>
      </c>
      <c r="K750" s="83" t="s">
        <v>2614</v>
      </c>
      <c r="L750" s="114">
        <v>5060</v>
      </c>
      <c r="M750" s="83" t="s">
        <v>2615</v>
      </c>
      <c r="N750" s="115">
        <v>2500</v>
      </c>
    </row>
    <row r="751" spans="1:14">
      <c r="A751" s="86" t="s">
        <v>2616</v>
      </c>
      <c r="B751" s="102" t="s">
        <v>2617</v>
      </c>
      <c r="C751" s="106">
        <v>0.4</v>
      </c>
      <c r="D751" s="98">
        <v>0.04</v>
      </c>
      <c r="E751" s="86" t="s">
        <v>2618</v>
      </c>
      <c r="F751" s="116">
        <v>60</v>
      </c>
      <c r="G751" s="86" t="s">
        <v>2618</v>
      </c>
      <c r="H751" s="116">
        <v>16</v>
      </c>
      <c r="I751" s="86" t="s">
        <v>2619</v>
      </c>
      <c r="J751" s="116">
        <v>18</v>
      </c>
      <c r="K751" s="86" t="s">
        <v>2620</v>
      </c>
      <c r="L751" s="116">
        <v>3</v>
      </c>
      <c r="M751" s="86" t="s">
        <v>2621</v>
      </c>
      <c r="N751" s="116">
        <v>2</v>
      </c>
    </row>
    <row r="752" spans="1:14">
      <c r="A752" s="83" t="s">
        <v>2622</v>
      </c>
      <c r="B752" s="100" t="s">
        <v>2623</v>
      </c>
      <c r="C752" s="101">
        <v>1.5</v>
      </c>
      <c r="D752" s="95">
        <v>0.1</v>
      </c>
      <c r="E752" s="83" t="s">
        <v>2624</v>
      </c>
      <c r="F752" s="114">
        <v>506</v>
      </c>
      <c r="G752" s="83" t="s">
        <v>2624</v>
      </c>
      <c r="H752" s="114">
        <v>138</v>
      </c>
      <c r="I752" s="83" t="s">
        <v>2625</v>
      </c>
      <c r="J752" s="114">
        <v>174</v>
      </c>
      <c r="K752" s="83" t="s">
        <v>2626</v>
      </c>
      <c r="L752" s="114">
        <v>24</v>
      </c>
      <c r="M752" s="83" t="s">
        <v>2627</v>
      </c>
      <c r="N752" s="114">
        <v>19</v>
      </c>
    </row>
    <row r="753" spans="1:14">
      <c r="A753" s="86" t="s">
        <v>2628</v>
      </c>
      <c r="B753" s="102" t="s">
        <v>2629</v>
      </c>
      <c r="C753" s="86" t="s">
        <v>2630</v>
      </c>
      <c r="D753" s="98">
        <v>0.02</v>
      </c>
      <c r="E753" s="86" t="s">
        <v>2631</v>
      </c>
      <c r="F753" s="116">
        <v>13</v>
      </c>
      <c r="G753" s="86" t="s">
        <v>2631</v>
      </c>
      <c r="H753" s="116">
        <v>4</v>
      </c>
      <c r="I753" s="86" t="s">
        <v>2632</v>
      </c>
      <c r="J753" s="116">
        <v>4</v>
      </c>
      <c r="K753" s="86" t="s">
        <v>2633</v>
      </c>
      <c r="L753" s="118" t="s">
        <v>2634</v>
      </c>
      <c r="M753" s="86" t="s">
        <v>2635</v>
      </c>
      <c r="N753" s="118" t="s">
        <v>2634</v>
      </c>
    </row>
    <row r="754" spans="1:14">
      <c r="A754" s="83" t="s">
        <v>2636</v>
      </c>
      <c r="B754" s="100" t="s">
        <v>2637</v>
      </c>
      <c r="C754" s="101">
        <v>28.2</v>
      </c>
      <c r="D754" s="95">
        <v>0.27</v>
      </c>
      <c r="E754" s="83" t="s">
        <v>2638</v>
      </c>
      <c r="F754" s="114">
        <v>5080</v>
      </c>
      <c r="G754" s="83" t="s">
        <v>2639</v>
      </c>
      <c r="H754" s="115">
        <v>2640</v>
      </c>
      <c r="I754" s="83" t="s">
        <v>2640</v>
      </c>
      <c r="J754" s="115">
        <v>4830</v>
      </c>
      <c r="K754" s="83" t="s">
        <v>2641</v>
      </c>
      <c r="L754" s="114">
        <v>2480</v>
      </c>
      <c r="M754" s="83" t="s">
        <v>2642</v>
      </c>
      <c r="N754" s="114">
        <v>806</v>
      </c>
    </row>
    <row r="755" spans="1:14">
      <c r="A755" s="86" t="s">
        <v>2643</v>
      </c>
      <c r="B755" s="102" t="s">
        <v>2644</v>
      </c>
      <c r="C755" s="106">
        <v>38.9</v>
      </c>
      <c r="D755" s="98">
        <v>0.26</v>
      </c>
      <c r="E755" s="86" t="s">
        <v>2645</v>
      </c>
      <c r="F755" s="116">
        <v>5360</v>
      </c>
      <c r="G755" s="86" t="s">
        <v>2646</v>
      </c>
      <c r="H755" s="117">
        <v>3350</v>
      </c>
      <c r="I755" s="86" t="s">
        <v>2647</v>
      </c>
      <c r="J755" s="117">
        <v>5280</v>
      </c>
      <c r="K755" s="86" t="s">
        <v>2648</v>
      </c>
      <c r="L755" s="116">
        <v>3440</v>
      </c>
      <c r="M755" s="86" t="s">
        <v>2649</v>
      </c>
      <c r="N755" s="117">
        <v>1460</v>
      </c>
    </row>
    <row r="756" spans="1:14">
      <c r="A756" s="83" t="s">
        <v>2650</v>
      </c>
      <c r="B756" s="100" t="s">
        <v>2651</v>
      </c>
      <c r="C756" s="101">
        <v>13.1</v>
      </c>
      <c r="D756" s="95">
        <v>0.23</v>
      </c>
      <c r="E756" s="83" t="s">
        <v>2652</v>
      </c>
      <c r="F756" s="114">
        <v>3480</v>
      </c>
      <c r="G756" s="83" t="s">
        <v>2653</v>
      </c>
      <c r="H756" s="115">
        <v>1210</v>
      </c>
      <c r="I756" s="83" t="s">
        <v>2654</v>
      </c>
      <c r="J756" s="115">
        <v>2840</v>
      </c>
      <c r="K756" s="83" t="s">
        <v>2655</v>
      </c>
      <c r="L756" s="114">
        <v>636</v>
      </c>
      <c r="M756" s="83" t="s">
        <v>2656</v>
      </c>
      <c r="N756" s="114">
        <v>185</v>
      </c>
    </row>
    <row r="757" spans="1:14">
      <c r="A757" s="86" t="s">
        <v>2657</v>
      </c>
      <c r="B757" s="102" t="s">
        <v>2658</v>
      </c>
      <c r="C757" s="106">
        <v>11</v>
      </c>
      <c r="D757" s="87" t="s">
        <v>2659</v>
      </c>
      <c r="E757" s="86" t="s">
        <v>2660</v>
      </c>
      <c r="F757" s="116">
        <v>4110</v>
      </c>
      <c r="G757" s="86" t="s">
        <v>2661</v>
      </c>
      <c r="H757" s="117">
        <v>1330</v>
      </c>
      <c r="I757" s="86" t="s">
        <v>2662</v>
      </c>
      <c r="J757" s="117">
        <v>3190</v>
      </c>
      <c r="K757" s="86" t="s">
        <v>2663</v>
      </c>
      <c r="L757" s="116">
        <v>573</v>
      </c>
      <c r="M757" s="86" t="s">
        <v>2664</v>
      </c>
      <c r="N757" s="116">
        <v>195</v>
      </c>
    </row>
    <row r="758" spans="1:14">
      <c r="A758" s="83" t="s">
        <v>2665</v>
      </c>
      <c r="B758" s="100" t="s">
        <v>2666</v>
      </c>
      <c r="C758" s="94">
        <v>242</v>
      </c>
      <c r="D758" s="95">
        <v>0.24</v>
      </c>
      <c r="E758" s="83" t="s">
        <v>2611</v>
      </c>
      <c r="F758" s="114">
        <v>6940</v>
      </c>
      <c r="G758" s="83" t="s">
        <v>2667</v>
      </c>
      <c r="H758" s="115">
        <v>8060</v>
      </c>
      <c r="I758" s="83" t="s">
        <v>2668</v>
      </c>
      <c r="J758" s="115">
        <v>7400</v>
      </c>
      <c r="K758" s="83" t="s">
        <v>2669</v>
      </c>
      <c r="L758" s="114">
        <v>8400</v>
      </c>
      <c r="M758" s="83" t="s">
        <v>2670</v>
      </c>
      <c r="N758" s="115">
        <v>8380</v>
      </c>
    </row>
    <row r="759" spans="1:14">
      <c r="A759" s="86" t="s">
        <v>2671</v>
      </c>
      <c r="B759" s="102" t="s">
        <v>2672</v>
      </c>
      <c r="C759" s="106">
        <v>6.5</v>
      </c>
      <c r="D759" s="87" t="s">
        <v>2673</v>
      </c>
      <c r="E759" s="86" t="s">
        <v>2674</v>
      </c>
      <c r="F759" s="116">
        <v>2510</v>
      </c>
      <c r="G759" s="86" t="s">
        <v>2675</v>
      </c>
      <c r="H759" s="116">
        <v>716</v>
      </c>
      <c r="I759" s="86" t="s">
        <v>2676</v>
      </c>
      <c r="J759" s="117">
        <v>1570</v>
      </c>
      <c r="K759" s="86" t="s">
        <v>2677</v>
      </c>
      <c r="L759" s="116">
        <v>176</v>
      </c>
      <c r="M759" s="86" t="s">
        <v>2678</v>
      </c>
      <c r="N759" s="116">
        <v>100</v>
      </c>
    </row>
    <row r="760" spans="1:14">
      <c r="A760" s="83" t="s">
        <v>2679</v>
      </c>
      <c r="B760" s="100" t="s">
        <v>2680</v>
      </c>
      <c r="C760" s="101">
        <v>47.1</v>
      </c>
      <c r="D760" s="95">
        <v>0.24</v>
      </c>
      <c r="E760" s="83" t="s">
        <v>2681</v>
      </c>
      <c r="F760" s="114">
        <v>6680</v>
      </c>
      <c r="G760" s="83" t="s">
        <v>2682</v>
      </c>
      <c r="H760" s="115">
        <v>4620</v>
      </c>
      <c r="I760" s="83" t="s">
        <v>2670</v>
      </c>
      <c r="J760" s="115">
        <v>6690</v>
      </c>
      <c r="K760" s="83" t="s">
        <v>2683</v>
      </c>
      <c r="L760" s="114">
        <v>4870</v>
      </c>
      <c r="M760" s="83" t="s">
        <v>2684</v>
      </c>
      <c r="N760" s="115">
        <v>2410</v>
      </c>
    </row>
    <row r="761" spans="1:14">
      <c r="A761" s="86" t="s">
        <v>2685</v>
      </c>
      <c r="B761" s="102" t="s">
        <v>2686</v>
      </c>
      <c r="C761" s="106">
        <v>3.2</v>
      </c>
      <c r="D761" s="87" t="s">
        <v>2687</v>
      </c>
      <c r="E761" s="86" t="s">
        <v>2688</v>
      </c>
      <c r="F761" s="116">
        <v>863</v>
      </c>
      <c r="G761" s="86" t="s">
        <v>2689</v>
      </c>
      <c r="H761" s="116">
        <v>235</v>
      </c>
      <c r="I761" s="86" t="s">
        <v>2690</v>
      </c>
      <c r="J761" s="116">
        <v>378</v>
      </c>
      <c r="K761" s="86" t="s">
        <v>2691</v>
      </c>
      <c r="L761" s="116">
        <v>44</v>
      </c>
      <c r="M761" s="86" t="s">
        <v>2692</v>
      </c>
      <c r="N761" s="116">
        <v>33</v>
      </c>
    </row>
    <row r="762" spans="1:14">
      <c r="A762" s="83" t="s">
        <v>2693</v>
      </c>
      <c r="B762" s="100" t="s">
        <v>2694</v>
      </c>
      <c r="C762" s="101">
        <v>3.1</v>
      </c>
      <c r="D762" s="84" t="s">
        <v>2695</v>
      </c>
      <c r="E762" s="83" t="s">
        <v>2696</v>
      </c>
      <c r="F762" s="114">
        <v>1070</v>
      </c>
      <c r="G762" s="83" t="s">
        <v>2696</v>
      </c>
      <c r="H762" s="114">
        <v>290</v>
      </c>
      <c r="I762" s="83" t="s">
        <v>2697</v>
      </c>
      <c r="J762" s="114">
        <v>460</v>
      </c>
      <c r="K762" s="83" t="s">
        <v>2698</v>
      </c>
      <c r="L762" s="114">
        <v>54</v>
      </c>
      <c r="M762" s="83" t="s">
        <v>2699</v>
      </c>
      <c r="N762" s="114">
        <v>40</v>
      </c>
    </row>
    <row r="763" spans="1:14">
      <c r="A763" s="86" t="s">
        <v>2700</v>
      </c>
      <c r="B763" s="102" t="s">
        <v>2701</v>
      </c>
      <c r="C763" s="106">
        <v>7.7</v>
      </c>
      <c r="D763" s="98">
        <v>0.24</v>
      </c>
      <c r="E763" s="86" t="s">
        <v>2702</v>
      </c>
      <c r="F763" s="116">
        <v>2920</v>
      </c>
      <c r="G763" s="86" t="s">
        <v>2703</v>
      </c>
      <c r="H763" s="116">
        <v>858</v>
      </c>
      <c r="I763" s="86" t="s">
        <v>2704</v>
      </c>
      <c r="J763" s="117">
        <v>1970</v>
      </c>
      <c r="K763" s="86" t="s">
        <v>2705</v>
      </c>
      <c r="L763" s="116">
        <v>245</v>
      </c>
      <c r="M763" s="86" t="s">
        <v>2706</v>
      </c>
      <c r="N763" s="116">
        <v>121</v>
      </c>
    </row>
    <row r="764" spans="1:14">
      <c r="A764" s="83" t="s">
        <v>2707</v>
      </c>
      <c r="B764" s="100" t="s">
        <v>2708</v>
      </c>
      <c r="C764" s="101">
        <v>1.2</v>
      </c>
      <c r="D764" s="84" t="s">
        <v>2709</v>
      </c>
      <c r="E764" s="83" t="s">
        <v>2710</v>
      </c>
      <c r="F764" s="114">
        <v>278</v>
      </c>
      <c r="G764" s="83" t="s">
        <v>2710</v>
      </c>
      <c r="H764" s="114">
        <v>76</v>
      </c>
      <c r="I764" s="83" t="s">
        <v>2711</v>
      </c>
      <c r="J764" s="114">
        <v>92</v>
      </c>
      <c r="K764" s="83" t="s">
        <v>2712</v>
      </c>
      <c r="L764" s="114">
        <v>13</v>
      </c>
      <c r="M764" s="83" t="s">
        <v>2713</v>
      </c>
      <c r="N764" s="114">
        <v>10</v>
      </c>
    </row>
    <row r="765" spans="1:14">
      <c r="A765" s="86" t="s">
        <v>2714</v>
      </c>
      <c r="B765" s="102" t="s">
        <v>2715</v>
      </c>
      <c r="C765" s="106">
        <v>2.6</v>
      </c>
      <c r="D765" s="98">
        <v>7.0000000000000007E-2</v>
      </c>
      <c r="E765" s="86" t="s">
        <v>2716</v>
      </c>
      <c r="F765" s="116">
        <v>530</v>
      </c>
      <c r="G765" s="86" t="s">
        <v>2716</v>
      </c>
      <c r="H765" s="116">
        <v>144</v>
      </c>
      <c r="I765" s="86" t="s">
        <v>2717</v>
      </c>
      <c r="J765" s="116">
        <v>213</v>
      </c>
      <c r="K765" s="86" t="s">
        <v>2718</v>
      </c>
      <c r="L765" s="116">
        <v>26</v>
      </c>
      <c r="M765" s="86" t="s">
        <v>2719</v>
      </c>
      <c r="N765" s="116">
        <v>20</v>
      </c>
    </row>
    <row r="766" spans="1:14">
      <c r="A766" s="83" t="s">
        <v>2720</v>
      </c>
      <c r="B766" s="100" t="s">
        <v>2721</v>
      </c>
      <c r="C766" s="101">
        <v>28.4</v>
      </c>
      <c r="D766" s="95">
        <v>0.31</v>
      </c>
      <c r="E766" s="83" t="s">
        <v>2722</v>
      </c>
      <c r="F766" s="114">
        <v>4510</v>
      </c>
      <c r="G766" s="83" t="s">
        <v>2723</v>
      </c>
      <c r="H766" s="115">
        <v>2360</v>
      </c>
      <c r="I766" s="83" t="s">
        <v>2724</v>
      </c>
      <c r="J766" s="115">
        <v>4290</v>
      </c>
      <c r="K766" s="83" t="s">
        <v>2615</v>
      </c>
      <c r="L766" s="114">
        <v>2220</v>
      </c>
      <c r="M766" s="83" t="s">
        <v>2725</v>
      </c>
      <c r="N766" s="114">
        <v>725</v>
      </c>
    </row>
    <row r="767" spans="1:14">
      <c r="A767" s="86" t="s">
        <v>2726</v>
      </c>
      <c r="B767" s="102" t="s">
        <v>2727</v>
      </c>
      <c r="C767" s="106">
        <v>8.6999999999999993</v>
      </c>
      <c r="D767" s="98">
        <v>0.22</v>
      </c>
      <c r="E767" s="86" t="s">
        <v>2728</v>
      </c>
      <c r="F767" s="116">
        <v>2660</v>
      </c>
      <c r="G767" s="86" t="s">
        <v>2729</v>
      </c>
      <c r="H767" s="116">
        <v>804</v>
      </c>
      <c r="I767" s="86" t="s">
        <v>2730</v>
      </c>
      <c r="J767" s="117">
        <v>1890</v>
      </c>
      <c r="K767" s="86" t="s">
        <v>2731</v>
      </c>
      <c r="L767" s="116">
        <v>262</v>
      </c>
      <c r="M767" s="86" t="s">
        <v>2732</v>
      </c>
      <c r="N767" s="116">
        <v>114</v>
      </c>
    </row>
    <row r="768" spans="1:14">
      <c r="A768" s="83" t="s">
        <v>2733</v>
      </c>
      <c r="B768" s="100" t="s">
        <v>2734</v>
      </c>
      <c r="C768" s="101">
        <v>16.100000000000001</v>
      </c>
      <c r="D768" s="84" t="s">
        <v>2735</v>
      </c>
      <c r="E768" s="83" t="s">
        <v>2736</v>
      </c>
      <c r="F768" s="114">
        <v>4310</v>
      </c>
      <c r="G768" s="83" t="s">
        <v>2737</v>
      </c>
      <c r="H768" s="115">
        <v>1650</v>
      </c>
      <c r="I768" s="83" t="s">
        <v>2738</v>
      </c>
      <c r="J768" s="115">
        <v>3720</v>
      </c>
      <c r="K768" s="83" t="s">
        <v>2739</v>
      </c>
      <c r="L768" s="114">
        <v>1070</v>
      </c>
      <c r="M768" s="83" t="s">
        <v>2740</v>
      </c>
      <c r="N768" s="114">
        <v>281</v>
      </c>
    </row>
    <row r="769" spans="1:14">
      <c r="A769" s="86" t="s">
        <v>2741</v>
      </c>
      <c r="B769" s="102" t="s">
        <v>2742</v>
      </c>
      <c r="C769" s="86" t="s">
        <v>2743</v>
      </c>
      <c r="D769" s="102" t="s">
        <v>2744</v>
      </c>
      <c r="E769" s="86" t="s">
        <v>2745</v>
      </c>
      <c r="F769" s="118" t="s">
        <v>2634</v>
      </c>
      <c r="G769" s="86" t="s">
        <v>2745</v>
      </c>
      <c r="H769" s="118" t="s">
        <v>2634</v>
      </c>
      <c r="I769" s="86" t="s">
        <v>2746</v>
      </c>
      <c r="J769" s="118" t="s">
        <v>2634</v>
      </c>
      <c r="K769" s="86" t="s">
        <v>2747</v>
      </c>
      <c r="L769" s="118" t="s">
        <v>2634</v>
      </c>
      <c r="M769" s="86" t="s">
        <v>2748</v>
      </c>
      <c r="N769" s="118" t="s">
        <v>2634</v>
      </c>
    </row>
    <row r="770" spans="1:14">
      <c r="A770" s="83" t="s">
        <v>2749</v>
      </c>
      <c r="B770" s="100" t="s">
        <v>2750</v>
      </c>
      <c r="C770" s="83" t="s">
        <v>2751</v>
      </c>
      <c r="D770" s="100" t="s">
        <v>2752</v>
      </c>
      <c r="E770" s="83" t="s">
        <v>2753</v>
      </c>
      <c r="F770" s="119" t="s">
        <v>2634</v>
      </c>
      <c r="G770" s="83" t="s">
        <v>2753</v>
      </c>
      <c r="H770" s="119" t="s">
        <v>2634</v>
      </c>
      <c r="I770" s="83" t="s">
        <v>2754</v>
      </c>
      <c r="J770" s="119" t="s">
        <v>2634</v>
      </c>
      <c r="K770" s="83" t="s">
        <v>2755</v>
      </c>
      <c r="L770" s="119" t="s">
        <v>2634</v>
      </c>
      <c r="M770" s="83" t="s">
        <v>2756</v>
      </c>
      <c r="N770" s="119" t="s">
        <v>2634</v>
      </c>
    </row>
    <row r="771" spans="1:14">
      <c r="A771" s="86" t="s">
        <v>2757</v>
      </c>
      <c r="B771" s="102" t="s">
        <v>2758</v>
      </c>
      <c r="C771" s="86" t="s">
        <v>2759</v>
      </c>
      <c r="D771" s="98">
        <v>0.02</v>
      </c>
      <c r="E771" s="86" t="s">
        <v>2760</v>
      </c>
      <c r="F771" s="118" t="s">
        <v>2634</v>
      </c>
      <c r="G771" s="86" t="s">
        <v>2760</v>
      </c>
      <c r="H771" s="118" t="s">
        <v>2634</v>
      </c>
      <c r="I771" s="86" t="s">
        <v>2761</v>
      </c>
      <c r="J771" s="118" t="s">
        <v>2634</v>
      </c>
      <c r="K771" s="86" t="s">
        <v>2762</v>
      </c>
      <c r="L771" s="118" t="s">
        <v>2634</v>
      </c>
      <c r="M771" s="86" t="s">
        <v>2763</v>
      </c>
      <c r="N771" s="118" t="s">
        <v>2634</v>
      </c>
    </row>
    <row r="772" spans="1:14">
      <c r="A772" s="83" t="s">
        <v>2764</v>
      </c>
      <c r="B772" s="100" t="s">
        <v>2765</v>
      </c>
      <c r="C772" s="83" t="s">
        <v>2766</v>
      </c>
      <c r="D772" s="95">
        <v>0.01</v>
      </c>
      <c r="E772" s="83" t="s">
        <v>2767</v>
      </c>
      <c r="F772" s="119" t="s">
        <v>2634</v>
      </c>
      <c r="G772" s="83" t="s">
        <v>2767</v>
      </c>
      <c r="H772" s="119" t="s">
        <v>2634</v>
      </c>
      <c r="I772" s="83" t="s">
        <v>2768</v>
      </c>
      <c r="J772" s="119" t="s">
        <v>2634</v>
      </c>
      <c r="K772" s="83" t="s">
        <v>2769</v>
      </c>
      <c r="L772" s="119" t="s">
        <v>2634</v>
      </c>
      <c r="M772" s="83" t="s">
        <v>2770</v>
      </c>
      <c r="N772" s="119" t="s">
        <v>2634</v>
      </c>
    </row>
    <row r="773" spans="1:14">
      <c r="A773" s="86" t="s">
        <v>2771</v>
      </c>
      <c r="B773" s="102" t="s">
        <v>2772</v>
      </c>
      <c r="C773" s="86" t="s">
        <v>2773</v>
      </c>
      <c r="D773" s="98">
        <v>0.02</v>
      </c>
      <c r="E773" s="86" t="s">
        <v>2774</v>
      </c>
      <c r="F773" s="116">
        <v>1</v>
      </c>
      <c r="G773" s="86" t="s">
        <v>2774</v>
      </c>
      <c r="H773" s="118" t="s">
        <v>2634</v>
      </c>
      <c r="I773" s="86" t="s">
        <v>2775</v>
      </c>
      <c r="J773" s="118" t="s">
        <v>2634</v>
      </c>
      <c r="K773" s="86" t="s">
        <v>2776</v>
      </c>
      <c r="L773" s="118" t="s">
        <v>2634</v>
      </c>
      <c r="M773" s="86" t="s">
        <v>2777</v>
      </c>
      <c r="N773" s="118" t="s">
        <v>2634</v>
      </c>
    </row>
    <row r="774" spans="1:14">
      <c r="A774" s="83" t="s">
        <v>2778</v>
      </c>
      <c r="B774" s="100" t="s">
        <v>2779</v>
      </c>
      <c r="C774" s="83" t="s">
        <v>2780</v>
      </c>
      <c r="D774" s="95">
        <v>0.02</v>
      </c>
      <c r="E774" s="83" t="s">
        <v>2781</v>
      </c>
      <c r="F774" s="114">
        <v>1</v>
      </c>
      <c r="G774" s="83" t="s">
        <v>2781</v>
      </c>
      <c r="H774" s="119" t="s">
        <v>2634</v>
      </c>
      <c r="I774" s="83" t="s">
        <v>2782</v>
      </c>
      <c r="J774" s="119" t="s">
        <v>2634</v>
      </c>
      <c r="K774" s="83" t="s">
        <v>2783</v>
      </c>
      <c r="L774" s="119" t="s">
        <v>2634</v>
      </c>
      <c r="M774" s="83" t="s">
        <v>2784</v>
      </c>
      <c r="N774" s="119" t="s">
        <v>2634</v>
      </c>
    </row>
    <row r="775" spans="1:14">
      <c r="A775" s="86" t="s">
        <v>2785</v>
      </c>
      <c r="B775" s="102" t="s">
        <v>2786</v>
      </c>
      <c r="C775" s="86" t="s">
        <v>2787</v>
      </c>
      <c r="D775" s="98">
        <v>0.04</v>
      </c>
      <c r="E775" s="86" t="s">
        <v>2788</v>
      </c>
      <c r="F775" s="116">
        <v>4</v>
      </c>
      <c r="G775" s="86" t="s">
        <v>2788</v>
      </c>
      <c r="H775" s="118" t="s">
        <v>2634</v>
      </c>
      <c r="I775" s="86" t="s">
        <v>2789</v>
      </c>
      <c r="J775" s="118" t="s">
        <v>2634</v>
      </c>
      <c r="K775" s="86" t="s">
        <v>2790</v>
      </c>
      <c r="L775" s="118" t="s">
        <v>2634</v>
      </c>
      <c r="M775" s="86" t="s">
        <v>2791</v>
      </c>
      <c r="N775" s="118" t="s">
        <v>2634</v>
      </c>
    </row>
    <row r="776" spans="1:14">
      <c r="A776" s="89" t="s">
        <v>2792</v>
      </c>
      <c r="B776" s="103" t="s">
        <v>2793</v>
      </c>
      <c r="C776" s="89" t="s">
        <v>2794</v>
      </c>
      <c r="D776" s="90" t="s">
        <v>2795</v>
      </c>
      <c r="E776" s="89" t="s">
        <v>2740</v>
      </c>
      <c r="F776" s="120">
        <v>6</v>
      </c>
      <c r="G776" s="89" t="s">
        <v>2740</v>
      </c>
      <c r="H776" s="120">
        <v>2</v>
      </c>
      <c r="I776" s="89" t="s">
        <v>2796</v>
      </c>
      <c r="J776" s="120">
        <v>2</v>
      </c>
      <c r="K776" s="89" t="s">
        <v>2797</v>
      </c>
      <c r="L776" s="121" t="s">
        <v>2634</v>
      </c>
      <c r="M776" s="89" t="s">
        <v>2798</v>
      </c>
      <c r="N776" s="121" t="s">
        <v>2634</v>
      </c>
    </row>
    <row r="777" spans="1:14">
      <c r="A777" s="79" t="s">
        <v>2799</v>
      </c>
      <c r="B777" s="122" t="s">
        <v>2800</v>
      </c>
      <c r="C777" s="79" t="s">
        <v>2801</v>
      </c>
      <c r="D777" s="123">
        <v>0.01</v>
      </c>
      <c r="E777" s="79" t="s">
        <v>2802</v>
      </c>
      <c r="F777" s="124">
        <v>1</v>
      </c>
      <c r="G777" s="79" t="s">
        <v>2802</v>
      </c>
      <c r="H777" s="125" t="s">
        <v>2634</v>
      </c>
      <c r="I777" s="79" t="s">
        <v>2803</v>
      </c>
      <c r="J777" s="125" t="s">
        <v>2634</v>
      </c>
      <c r="K777" s="79" t="s">
        <v>2804</v>
      </c>
      <c r="L777" s="125" t="s">
        <v>2634</v>
      </c>
      <c r="M777" s="79" t="s">
        <v>2805</v>
      </c>
      <c r="N777" s="125" t="s">
        <v>2634</v>
      </c>
    </row>
    <row r="778" spans="1:14">
      <c r="A778" s="83" t="s">
        <v>2806</v>
      </c>
      <c r="B778" s="100" t="s">
        <v>2807</v>
      </c>
      <c r="C778" s="83" t="s">
        <v>2808</v>
      </c>
      <c r="D778" s="126">
        <v>0.01</v>
      </c>
      <c r="E778" s="83" t="s">
        <v>2809</v>
      </c>
      <c r="F778" s="119" t="s">
        <v>2634</v>
      </c>
      <c r="G778" s="83" t="s">
        <v>2809</v>
      </c>
      <c r="H778" s="119" t="s">
        <v>2634</v>
      </c>
      <c r="I778" s="83" t="s">
        <v>2810</v>
      </c>
      <c r="J778" s="119" t="s">
        <v>2634</v>
      </c>
      <c r="K778" s="83" t="s">
        <v>2811</v>
      </c>
      <c r="L778" s="119" t="s">
        <v>2634</v>
      </c>
      <c r="M778" s="83" t="s">
        <v>2812</v>
      </c>
      <c r="N778" s="119" t="s">
        <v>2634</v>
      </c>
    </row>
    <row r="779" spans="1:14">
      <c r="A779" s="86" t="s">
        <v>2813</v>
      </c>
      <c r="B779" s="102" t="s">
        <v>2814</v>
      </c>
      <c r="C779" s="86" t="s">
        <v>2808</v>
      </c>
      <c r="D779" s="127">
        <v>0.03</v>
      </c>
      <c r="E779" s="86" t="s">
        <v>2619</v>
      </c>
      <c r="F779" s="118" t="s">
        <v>2634</v>
      </c>
      <c r="G779" s="86" t="s">
        <v>2619</v>
      </c>
      <c r="H779" s="118" t="s">
        <v>2634</v>
      </c>
      <c r="I779" s="86" t="s">
        <v>2815</v>
      </c>
      <c r="J779" s="118" t="s">
        <v>2634</v>
      </c>
      <c r="K779" s="86" t="s">
        <v>2816</v>
      </c>
      <c r="L779" s="118" t="s">
        <v>2634</v>
      </c>
      <c r="M779" s="86" t="s">
        <v>2817</v>
      </c>
      <c r="N779" s="118" t="s">
        <v>2634</v>
      </c>
    </row>
    <row r="780" spans="1:14">
      <c r="A780" s="83" t="s">
        <v>2818</v>
      </c>
      <c r="B780" s="100" t="s">
        <v>2819</v>
      </c>
      <c r="C780" s="83" t="s">
        <v>2808</v>
      </c>
      <c r="D780" s="126">
        <v>0.03</v>
      </c>
      <c r="E780" s="83" t="s">
        <v>2820</v>
      </c>
      <c r="F780" s="119" t="s">
        <v>2634</v>
      </c>
      <c r="G780" s="83" t="s">
        <v>2820</v>
      </c>
      <c r="H780" s="119" t="s">
        <v>2634</v>
      </c>
      <c r="I780" s="83" t="s">
        <v>2821</v>
      </c>
      <c r="J780" s="119" t="s">
        <v>2634</v>
      </c>
      <c r="K780" s="83" t="s">
        <v>2822</v>
      </c>
      <c r="L780" s="119" t="s">
        <v>2634</v>
      </c>
      <c r="M780" s="83" t="s">
        <v>2823</v>
      </c>
      <c r="N780" s="119" t="s">
        <v>2634</v>
      </c>
    </row>
    <row r="781" spans="1:14" ht="19.2">
      <c r="A781" s="107" t="s">
        <v>2824</v>
      </c>
      <c r="B781" s="107" t="s">
        <v>2825</v>
      </c>
      <c r="C781" s="108" t="s">
        <v>2808</v>
      </c>
      <c r="D781" s="128">
        <v>0.03</v>
      </c>
      <c r="E781" s="108" t="s">
        <v>2826</v>
      </c>
      <c r="F781" s="129" t="s">
        <v>2634</v>
      </c>
      <c r="G781" s="108" t="s">
        <v>2826</v>
      </c>
      <c r="H781" s="129" t="s">
        <v>2634</v>
      </c>
      <c r="I781" s="108" t="s">
        <v>2827</v>
      </c>
      <c r="J781" s="129" t="s">
        <v>2634</v>
      </c>
      <c r="K781" s="108" t="s">
        <v>2828</v>
      </c>
      <c r="L781" s="129" t="s">
        <v>2634</v>
      </c>
      <c r="M781" s="108" t="s">
        <v>2829</v>
      </c>
      <c r="N781" s="129" t="s">
        <v>2634</v>
      </c>
    </row>
    <row r="782" spans="1:14">
      <c r="A782" s="79" t="s">
        <v>2830</v>
      </c>
      <c r="B782" s="80" t="s">
        <v>2831</v>
      </c>
      <c r="C782" s="92">
        <v>5</v>
      </c>
      <c r="D782" s="123">
        <v>7.0000000000000007E-2</v>
      </c>
      <c r="E782" s="79" t="s">
        <v>2832</v>
      </c>
      <c r="F782" s="124">
        <v>578</v>
      </c>
      <c r="G782" s="79" t="s">
        <v>2833</v>
      </c>
      <c r="H782" s="124">
        <v>160</v>
      </c>
      <c r="I782" s="79" t="s">
        <v>2834</v>
      </c>
      <c r="J782" s="124">
        <v>317</v>
      </c>
      <c r="K782" s="79" t="s">
        <v>2835</v>
      </c>
      <c r="L782" s="124">
        <v>34</v>
      </c>
      <c r="M782" s="79" t="s">
        <v>2836</v>
      </c>
      <c r="N782" s="124">
        <v>22</v>
      </c>
    </row>
    <row r="783" spans="1:14">
      <c r="A783" s="83" t="s">
        <v>2837</v>
      </c>
      <c r="B783" s="84" t="s">
        <v>2838</v>
      </c>
      <c r="C783" s="94">
        <v>26</v>
      </c>
      <c r="D783" s="126">
        <v>0.17</v>
      </c>
      <c r="E783" s="83" t="s">
        <v>2839</v>
      </c>
      <c r="F783" s="115">
        <v>3480</v>
      </c>
      <c r="G783" s="83" t="s">
        <v>2840</v>
      </c>
      <c r="H783" s="115">
        <v>1730</v>
      </c>
      <c r="I783" s="83" t="s">
        <v>2841</v>
      </c>
      <c r="J783" s="115">
        <v>3280</v>
      </c>
      <c r="K783" s="83" t="s">
        <v>2842</v>
      </c>
      <c r="L783" s="115">
        <v>1570</v>
      </c>
      <c r="M783" s="83" t="s">
        <v>2843</v>
      </c>
      <c r="N783" s="114">
        <v>479</v>
      </c>
    </row>
    <row r="784" spans="1:14">
      <c r="A784" s="86" t="s">
        <v>2844</v>
      </c>
      <c r="B784" s="87" t="s">
        <v>2845</v>
      </c>
      <c r="C784" s="106">
        <v>1</v>
      </c>
      <c r="D784" s="102" t="s">
        <v>2846</v>
      </c>
      <c r="E784" s="86" t="s">
        <v>2847</v>
      </c>
      <c r="F784" s="116">
        <v>45</v>
      </c>
      <c r="G784" s="86" t="s">
        <v>2847</v>
      </c>
      <c r="H784" s="116">
        <v>12</v>
      </c>
      <c r="I784" s="86" t="s">
        <v>2848</v>
      </c>
      <c r="J784" s="116">
        <v>15</v>
      </c>
      <c r="K784" s="86" t="s">
        <v>2849</v>
      </c>
      <c r="L784" s="116">
        <v>2</v>
      </c>
      <c r="M784" s="86" t="s">
        <v>2850</v>
      </c>
      <c r="N784" s="116">
        <v>2</v>
      </c>
    </row>
    <row r="785" spans="1:14">
      <c r="A785" s="83" t="s">
        <v>2851</v>
      </c>
      <c r="B785" s="84" t="s">
        <v>2852</v>
      </c>
      <c r="C785" s="101">
        <v>0.4</v>
      </c>
      <c r="D785" s="100" t="s">
        <v>2853</v>
      </c>
      <c r="E785" s="83" t="s">
        <v>2854</v>
      </c>
      <c r="F785" s="114">
        <v>33</v>
      </c>
      <c r="G785" s="83" t="s">
        <v>2854</v>
      </c>
      <c r="H785" s="114">
        <v>9</v>
      </c>
      <c r="I785" s="83" t="s">
        <v>2855</v>
      </c>
      <c r="J785" s="114">
        <v>10</v>
      </c>
      <c r="K785" s="83" t="s">
        <v>2856</v>
      </c>
      <c r="L785" s="114">
        <v>2</v>
      </c>
      <c r="M785" s="83" t="s">
        <v>2857</v>
      </c>
      <c r="N785" s="114">
        <v>1</v>
      </c>
    </row>
    <row r="786" spans="1:14">
      <c r="A786" s="86" t="s">
        <v>2858</v>
      </c>
      <c r="B786" s="87" t="s">
        <v>2859</v>
      </c>
      <c r="C786" s="106">
        <v>0.4</v>
      </c>
      <c r="D786" s="127">
        <v>0.08</v>
      </c>
      <c r="E786" s="86" t="s">
        <v>2860</v>
      </c>
      <c r="F786" s="116">
        <v>60</v>
      </c>
      <c r="G786" s="86" t="s">
        <v>2860</v>
      </c>
      <c r="H786" s="116">
        <v>16</v>
      </c>
      <c r="I786" s="86" t="s">
        <v>2619</v>
      </c>
      <c r="J786" s="116">
        <v>18</v>
      </c>
      <c r="K786" s="86" t="s">
        <v>2861</v>
      </c>
      <c r="L786" s="116">
        <v>3</v>
      </c>
      <c r="M786" s="86" t="s">
        <v>2621</v>
      </c>
      <c r="N786" s="116">
        <v>2</v>
      </c>
    </row>
    <row r="787" spans="1:14">
      <c r="A787" s="89" t="s">
        <v>2862</v>
      </c>
      <c r="B787" s="103" t="s">
        <v>2863</v>
      </c>
      <c r="C787" s="89" t="s">
        <v>2864</v>
      </c>
      <c r="D787" s="130">
        <v>0.01</v>
      </c>
      <c r="E787" s="89" t="s">
        <v>2865</v>
      </c>
      <c r="F787" s="120">
        <v>3</v>
      </c>
      <c r="G787" s="89" t="s">
        <v>2865</v>
      </c>
      <c r="H787" s="121" t="s">
        <v>2634</v>
      </c>
      <c r="I787" s="89" t="s">
        <v>2866</v>
      </c>
      <c r="J787" s="121" t="s">
        <v>2634</v>
      </c>
      <c r="K787" s="89" t="s">
        <v>2867</v>
      </c>
      <c r="L787" s="121" t="s">
        <v>2634</v>
      </c>
      <c r="M787" s="89" t="s">
        <v>2868</v>
      </c>
      <c r="N787" s="121" t="s">
        <v>2634</v>
      </c>
    </row>
    <row r="788" spans="1:14">
      <c r="A788" s="79" t="s">
        <v>2869</v>
      </c>
      <c r="B788" s="80" t="s">
        <v>2870</v>
      </c>
      <c r="C788" s="92">
        <v>0.8</v>
      </c>
      <c r="D788" s="131">
        <v>4.0000000000000001E-3</v>
      </c>
      <c r="E788" s="79" t="s">
        <v>2871</v>
      </c>
      <c r="F788" s="124">
        <v>9</v>
      </c>
      <c r="G788" s="79" t="s">
        <v>2871</v>
      </c>
      <c r="H788" s="124">
        <v>2</v>
      </c>
      <c r="I788" s="79" t="s">
        <v>2872</v>
      </c>
      <c r="J788" s="124">
        <v>3</v>
      </c>
      <c r="K788" s="79" t="s">
        <v>2873</v>
      </c>
      <c r="L788" s="125" t="s">
        <v>2634</v>
      </c>
      <c r="M788" s="79" t="s">
        <v>2874</v>
      </c>
      <c r="N788" s="125" t="s">
        <v>2634</v>
      </c>
    </row>
    <row r="789" spans="1:14">
      <c r="A789" s="83" t="s">
        <v>2875</v>
      </c>
      <c r="B789" s="84" t="s">
        <v>2876</v>
      </c>
      <c r="C789" s="101">
        <v>0.3</v>
      </c>
      <c r="D789" s="126">
        <v>0.01</v>
      </c>
      <c r="E789" s="83" t="s">
        <v>2877</v>
      </c>
      <c r="F789" s="114">
        <v>4</v>
      </c>
      <c r="G789" s="83" t="s">
        <v>2877</v>
      </c>
      <c r="H789" s="114">
        <v>1</v>
      </c>
      <c r="I789" s="83" t="s">
        <v>2878</v>
      </c>
      <c r="J789" s="114">
        <v>1</v>
      </c>
      <c r="K789" s="83" t="s">
        <v>2879</v>
      </c>
      <c r="L789" s="119" t="s">
        <v>2634</v>
      </c>
      <c r="M789" s="83" t="s">
        <v>2880</v>
      </c>
      <c r="N789" s="119" t="s">
        <v>2634</v>
      </c>
    </row>
    <row r="790" spans="1:14">
      <c r="A790" s="86" t="s">
        <v>2881</v>
      </c>
      <c r="B790" s="87" t="s">
        <v>2882</v>
      </c>
      <c r="C790" s="106">
        <v>5.2</v>
      </c>
      <c r="D790" s="127">
        <v>0.15</v>
      </c>
      <c r="E790" s="86" t="s">
        <v>2511</v>
      </c>
      <c r="F790" s="117">
        <v>1350</v>
      </c>
      <c r="G790" s="86" t="s">
        <v>2883</v>
      </c>
      <c r="H790" s="116">
        <v>376</v>
      </c>
      <c r="I790" s="86" t="s">
        <v>2884</v>
      </c>
      <c r="J790" s="116">
        <v>756</v>
      </c>
      <c r="K790" s="86" t="s">
        <v>2885</v>
      </c>
      <c r="L790" s="116">
        <v>80</v>
      </c>
      <c r="M790" s="86" t="s">
        <v>2886</v>
      </c>
      <c r="N790" s="116">
        <v>52</v>
      </c>
    </row>
    <row r="791" spans="1:14">
      <c r="A791" s="83" t="s">
        <v>2887</v>
      </c>
      <c r="B791" s="84" t="s">
        <v>2888</v>
      </c>
      <c r="C791" s="101">
        <v>2.9</v>
      </c>
      <c r="D791" s="126">
        <v>0.27</v>
      </c>
      <c r="E791" s="83" t="s">
        <v>2889</v>
      </c>
      <c r="F791" s="114">
        <v>848</v>
      </c>
      <c r="G791" s="83" t="s">
        <v>2889</v>
      </c>
      <c r="H791" s="114">
        <v>231</v>
      </c>
      <c r="I791" s="83" t="s">
        <v>2890</v>
      </c>
      <c r="J791" s="114">
        <v>356</v>
      </c>
      <c r="K791" s="83" t="s">
        <v>2774</v>
      </c>
      <c r="L791" s="114">
        <v>42</v>
      </c>
      <c r="M791" s="83" t="s">
        <v>2891</v>
      </c>
      <c r="N791" s="114">
        <v>32</v>
      </c>
    </row>
    <row r="792" spans="1:14">
      <c r="A792" s="86" t="s">
        <v>2892</v>
      </c>
      <c r="B792" s="87" t="s">
        <v>2893</v>
      </c>
      <c r="C792" s="97">
        <v>16</v>
      </c>
      <c r="D792" s="127">
        <v>0.28999999999999998</v>
      </c>
      <c r="E792" s="86" t="s">
        <v>2894</v>
      </c>
      <c r="F792" s="117">
        <v>4590</v>
      </c>
      <c r="G792" s="86" t="s">
        <v>2895</v>
      </c>
      <c r="H792" s="117">
        <v>1750</v>
      </c>
      <c r="I792" s="86" t="s">
        <v>2896</v>
      </c>
      <c r="J792" s="117">
        <v>3950</v>
      </c>
      <c r="K792" s="86" t="s">
        <v>2897</v>
      </c>
      <c r="L792" s="117">
        <v>1130</v>
      </c>
      <c r="M792" s="86" t="s">
        <v>2731</v>
      </c>
      <c r="N792" s="116">
        <v>297</v>
      </c>
    </row>
    <row r="793" spans="1:14">
      <c r="A793" s="83" t="s">
        <v>2898</v>
      </c>
      <c r="B793" s="84" t="s">
        <v>2899</v>
      </c>
      <c r="C793" s="94">
        <v>65</v>
      </c>
      <c r="D793" s="126">
        <v>0.3</v>
      </c>
      <c r="E793" s="83" t="s">
        <v>2900</v>
      </c>
      <c r="F793" s="115">
        <v>7800</v>
      </c>
      <c r="G793" s="83" t="s">
        <v>2901</v>
      </c>
      <c r="H793" s="115">
        <v>6290</v>
      </c>
      <c r="I793" s="83" t="s">
        <v>2902</v>
      </c>
      <c r="J793" s="115">
        <v>7990</v>
      </c>
      <c r="K793" s="83" t="s">
        <v>2903</v>
      </c>
      <c r="L793" s="115">
        <v>6750</v>
      </c>
      <c r="M793" s="83" t="s">
        <v>2904</v>
      </c>
      <c r="N793" s="114">
        <v>4170</v>
      </c>
    </row>
    <row r="794" spans="1:14">
      <c r="A794" s="86" t="s">
        <v>2905</v>
      </c>
      <c r="B794" s="102" t="s">
        <v>2906</v>
      </c>
      <c r="C794" s="106">
        <v>3.4</v>
      </c>
      <c r="D794" s="127">
        <v>0.14000000000000001</v>
      </c>
      <c r="E794" s="86" t="s">
        <v>2907</v>
      </c>
      <c r="F794" s="116">
        <v>635</v>
      </c>
      <c r="G794" s="86" t="s">
        <v>2907</v>
      </c>
      <c r="H794" s="116">
        <v>173</v>
      </c>
      <c r="I794" s="86" t="s">
        <v>2908</v>
      </c>
      <c r="J794" s="116">
        <v>286</v>
      </c>
      <c r="K794" s="86" t="s">
        <v>2909</v>
      </c>
      <c r="L794" s="116">
        <v>33</v>
      </c>
      <c r="M794" s="86" t="s">
        <v>2910</v>
      </c>
      <c r="N794" s="116">
        <v>24</v>
      </c>
    </row>
    <row r="795" spans="1:14">
      <c r="A795" s="83" t="s">
        <v>2911</v>
      </c>
      <c r="B795" s="100" t="s">
        <v>2912</v>
      </c>
      <c r="C795" s="101">
        <v>1</v>
      </c>
      <c r="D795" s="126">
        <v>0.13</v>
      </c>
      <c r="E795" s="83" t="s">
        <v>2913</v>
      </c>
      <c r="F795" s="114">
        <v>151</v>
      </c>
      <c r="G795" s="83" t="s">
        <v>2913</v>
      </c>
      <c r="H795" s="114">
        <v>41</v>
      </c>
      <c r="I795" s="83" t="s">
        <v>2914</v>
      </c>
      <c r="J795" s="114">
        <v>49</v>
      </c>
      <c r="K795" s="83" t="s">
        <v>2915</v>
      </c>
      <c r="L795" s="114">
        <v>7</v>
      </c>
      <c r="M795" s="83" t="s">
        <v>2916</v>
      </c>
      <c r="N795" s="114">
        <v>6</v>
      </c>
    </row>
    <row r="796" spans="1:14">
      <c r="A796" s="86" t="s">
        <v>2917</v>
      </c>
      <c r="B796" s="102" t="s">
        <v>2918</v>
      </c>
      <c r="C796" s="106">
        <v>2.9</v>
      </c>
      <c r="D796" s="127">
        <v>0.19</v>
      </c>
      <c r="E796" s="86" t="s">
        <v>2919</v>
      </c>
      <c r="F796" s="116">
        <v>674</v>
      </c>
      <c r="G796" s="86" t="s">
        <v>2919</v>
      </c>
      <c r="H796" s="116">
        <v>184</v>
      </c>
      <c r="I796" s="86" t="s">
        <v>2920</v>
      </c>
      <c r="J796" s="116">
        <v>283</v>
      </c>
      <c r="K796" s="86" t="s">
        <v>2835</v>
      </c>
      <c r="L796" s="116">
        <v>34</v>
      </c>
      <c r="M796" s="86" t="s">
        <v>2921</v>
      </c>
      <c r="N796" s="116">
        <v>25</v>
      </c>
    </row>
    <row r="797" spans="1:14">
      <c r="A797" s="89" t="s">
        <v>2922</v>
      </c>
      <c r="B797" s="103" t="s">
        <v>2923</v>
      </c>
      <c r="C797" s="132">
        <v>20</v>
      </c>
      <c r="D797" s="130">
        <v>0.31</v>
      </c>
      <c r="E797" s="89" t="s">
        <v>2924</v>
      </c>
      <c r="F797" s="133">
        <v>3440</v>
      </c>
      <c r="G797" s="89" t="s">
        <v>2925</v>
      </c>
      <c r="H797" s="133">
        <v>1470</v>
      </c>
      <c r="I797" s="89" t="s">
        <v>2648</v>
      </c>
      <c r="J797" s="133">
        <v>3100</v>
      </c>
      <c r="K797" s="89" t="s">
        <v>2926</v>
      </c>
      <c r="L797" s="133">
        <v>1150</v>
      </c>
      <c r="M797" s="89" t="s">
        <v>2927</v>
      </c>
      <c r="N797" s="120">
        <v>304</v>
      </c>
    </row>
    <row r="798" spans="1:14">
      <c r="A798" s="79" t="s">
        <v>2928</v>
      </c>
      <c r="B798" s="80" t="s">
        <v>2929</v>
      </c>
      <c r="C798" s="112">
        <v>500</v>
      </c>
      <c r="D798" s="123">
        <v>0.2</v>
      </c>
      <c r="E798" s="79" t="s">
        <v>2930</v>
      </c>
      <c r="F798" s="113">
        <v>12800</v>
      </c>
      <c r="G798" s="79" t="s">
        <v>2931</v>
      </c>
      <c r="H798" s="113">
        <v>16100</v>
      </c>
      <c r="I798" s="79" t="s">
        <v>2932</v>
      </c>
      <c r="J798" s="113">
        <v>13700</v>
      </c>
      <c r="K798" s="79" t="s">
        <v>2933</v>
      </c>
      <c r="L798" s="113">
        <v>16500</v>
      </c>
      <c r="M798" s="79" t="s">
        <v>2934</v>
      </c>
      <c r="N798" s="113">
        <v>18100</v>
      </c>
    </row>
    <row r="799" spans="1:14">
      <c r="A799" s="83" t="s">
        <v>2935</v>
      </c>
      <c r="B799" s="84" t="s">
        <v>2936</v>
      </c>
      <c r="C799" s="134">
        <v>3200</v>
      </c>
      <c r="D799" s="126">
        <v>0.56999999999999995</v>
      </c>
      <c r="E799" s="83" t="s">
        <v>2937</v>
      </c>
      <c r="F799" s="135">
        <v>17500</v>
      </c>
      <c r="G799" s="83" t="s">
        <v>2938</v>
      </c>
      <c r="H799" s="135">
        <v>23500</v>
      </c>
      <c r="I799" s="83" t="s">
        <v>2939</v>
      </c>
      <c r="J799" s="135">
        <v>18900</v>
      </c>
      <c r="K799" s="83" t="s">
        <v>2833</v>
      </c>
      <c r="L799" s="135">
        <v>23800</v>
      </c>
      <c r="M799" s="83" t="s">
        <v>2940</v>
      </c>
      <c r="N799" s="135">
        <v>28200</v>
      </c>
    </row>
    <row r="800" spans="1:14">
      <c r="A800" s="86" t="s">
        <v>2941</v>
      </c>
      <c r="B800" s="87" t="s">
        <v>2942</v>
      </c>
      <c r="C800" s="97">
        <v>800</v>
      </c>
      <c r="D800" s="127">
        <v>0.59</v>
      </c>
      <c r="E800" s="86" t="s">
        <v>2943</v>
      </c>
      <c r="F800" s="136">
        <v>13500</v>
      </c>
      <c r="G800" s="86" t="s">
        <v>2944</v>
      </c>
      <c r="H800" s="136">
        <v>17400</v>
      </c>
      <c r="I800" s="86" t="s">
        <v>2945</v>
      </c>
      <c r="J800" s="136">
        <v>14500</v>
      </c>
      <c r="K800" s="86" t="s">
        <v>2946</v>
      </c>
      <c r="L800" s="136">
        <v>17800</v>
      </c>
      <c r="M800" s="86" t="s">
        <v>2947</v>
      </c>
      <c r="N800" s="136">
        <v>20200</v>
      </c>
    </row>
    <row r="801" spans="1:14">
      <c r="A801" s="83" t="s">
        <v>2948</v>
      </c>
      <c r="B801" s="84" t="s">
        <v>2949</v>
      </c>
      <c r="C801" s="94">
        <v>36</v>
      </c>
      <c r="D801" s="126">
        <v>0.2</v>
      </c>
      <c r="E801" s="83" t="s">
        <v>2950</v>
      </c>
      <c r="F801" s="115">
        <v>6840</v>
      </c>
      <c r="G801" s="83" t="s">
        <v>2951</v>
      </c>
      <c r="H801" s="115">
        <v>4090</v>
      </c>
      <c r="I801" s="83" t="s">
        <v>2670</v>
      </c>
      <c r="J801" s="115">
        <v>6690</v>
      </c>
      <c r="K801" s="83" t="s">
        <v>2952</v>
      </c>
      <c r="L801" s="115">
        <v>4140</v>
      </c>
      <c r="M801" s="83" t="s">
        <v>2953</v>
      </c>
      <c r="N801" s="114">
        <v>1650</v>
      </c>
    </row>
    <row r="802" spans="1:14">
      <c r="A802" s="86" t="s">
        <v>2954</v>
      </c>
      <c r="B802" s="87" t="s">
        <v>2955</v>
      </c>
      <c r="C802" s="137">
        <v>50000</v>
      </c>
      <c r="D802" s="127">
        <v>0.09</v>
      </c>
      <c r="E802" s="86" t="s">
        <v>2661</v>
      </c>
      <c r="F802" s="117">
        <v>4880</v>
      </c>
      <c r="G802" s="86" t="s">
        <v>2956</v>
      </c>
      <c r="H802" s="117">
        <v>6630</v>
      </c>
      <c r="I802" s="86" t="s">
        <v>2647</v>
      </c>
      <c r="J802" s="117">
        <v>5270</v>
      </c>
      <c r="K802" s="86" t="s">
        <v>2957</v>
      </c>
      <c r="L802" s="117">
        <v>6690</v>
      </c>
      <c r="M802" s="86" t="s">
        <v>2958</v>
      </c>
      <c r="N802" s="116">
        <v>8040</v>
      </c>
    </row>
    <row r="803" spans="1:14">
      <c r="A803" s="83" t="s">
        <v>2959</v>
      </c>
      <c r="B803" s="84" t="s">
        <v>2960</v>
      </c>
      <c r="C803" s="134">
        <v>10000</v>
      </c>
      <c r="D803" s="126">
        <v>0.25</v>
      </c>
      <c r="E803" s="83" t="s">
        <v>2961</v>
      </c>
      <c r="F803" s="115">
        <v>8210</v>
      </c>
      <c r="G803" s="83" t="s">
        <v>2962</v>
      </c>
      <c r="H803" s="135">
        <v>11100</v>
      </c>
      <c r="I803" s="83" t="s">
        <v>2963</v>
      </c>
      <c r="J803" s="115">
        <v>8880</v>
      </c>
      <c r="K803" s="83" t="s">
        <v>2710</v>
      </c>
      <c r="L803" s="135">
        <v>11200</v>
      </c>
      <c r="M803" s="83" t="s">
        <v>2964</v>
      </c>
      <c r="N803" s="135">
        <v>13500</v>
      </c>
    </row>
    <row r="804" spans="1:14">
      <c r="A804" s="86" t="s">
        <v>2965</v>
      </c>
      <c r="B804" s="87" t="s">
        <v>2966</v>
      </c>
      <c r="C804" s="137">
        <v>3000</v>
      </c>
      <c r="D804" s="102" t="s">
        <v>2967</v>
      </c>
      <c r="E804" s="86" t="s">
        <v>2950</v>
      </c>
      <c r="F804" s="117">
        <v>6850</v>
      </c>
      <c r="G804" s="86" t="s">
        <v>2968</v>
      </c>
      <c r="H804" s="117">
        <v>9200</v>
      </c>
      <c r="I804" s="86" t="s">
        <v>2668</v>
      </c>
      <c r="J804" s="117">
        <v>7400</v>
      </c>
      <c r="K804" s="86" t="s">
        <v>2969</v>
      </c>
      <c r="L804" s="117">
        <v>9310</v>
      </c>
      <c r="M804" s="86" t="s">
        <v>2970</v>
      </c>
      <c r="N804" s="136">
        <v>11000</v>
      </c>
    </row>
    <row r="805" spans="1:14">
      <c r="A805" s="83" t="s">
        <v>2971</v>
      </c>
      <c r="B805" s="84" t="s">
        <v>2972</v>
      </c>
      <c r="C805" s="134">
        <v>2600</v>
      </c>
      <c r="D805" s="126">
        <v>0.28000000000000003</v>
      </c>
      <c r="E805" s="83" t="s">
        <v>2973</v>
      </c>
      <c r="F805" s="115">
        <v>6640</v>
      </c>
      <c r="G805" s="83" t="s">
        <v>2974</v>
      </c>
      <c r="H805" s="115">
        <v>8900</v>
      </c>
      <c r="I805" s="83" t="s">
        <v>2477</v>
      </c>
      <c r="J805" s="115">
        <v>7180</v>
      </c>
      <c r="K805" s="83" t="s">
        <v>2469</v>
      </c>
      <c r="L805" s="115">
        <v>9010</v>
      </c>
      <c r="M805" s="83" t="s">
        <v>2975</v>
      </c>
      <c r="N805" s="135">
        <v>10700</v>
      </c>
    </row>
    <row r="806" spans="1:14">
      <c r="A806" s="108" t="s">
        <v>2976</v>
      </c>
      <c r="B806" s="138" t="s">
        <v>2977</v>
      </c>
      <c r="C806" s="139">
        <v>3200</v>
      </c>
      <c r="D806" s="128">
        <v>0.32</v>
      </c>
      <c r="E806" s="108" t="s">
        <v>2978</v>
      </c>
      <c r="F806" s="140">
        <v>7110</v>
      </c>
      <c r="G806" s="108" t="s">
        <v>2979</v>
      </c>
      <c r="H806" s="140">
        <v>9540</v>
      </c>
      <c r="I806" s="108" t="s">
        <v>2980</v>
      </c>
      <c r="J806" s="140">
        <v>7680</v>
      </c>
      <c r="K806" s="108" t="s">
        <v>2981</v>
      </c>
      <c r="L806" s="140">
        <v>9660</v>
      </c>
      <c r="M806" s="108" t="s">
        <v>2982</v>
      </c>
      <c r="N806" s="141">
        <v>11500</v>
      </c>
    </row>
    <row r="807" spans="1:14">
      <c r="A807" s="79" t="s">
        <v>2983</v>
      </c>
      <c r="B807" s="80" t="s">
        <v>2984</v>
      </c>
      <c r="C807" s="142">
        <v>2600</v>
      </c>
      <c r="D807" s="123">
        <v>0.36</v>
      </c>
      <c r="E807" s="79" t="s">
        <v>2950</v>
      </c>
      <c r="F807" s="143">
        <v>6870</v>
      </c>
      <c r="G807" s="79" t="s">
        <v>2968</v>
      </c>
      <c r="H807" s="143">
        <v>9200</v>
      </c>
      <c r="I807" s="79" t="s">
        <v>2985</v>
      </c>
      <c r="J807" s="143">
        <v>7420</v>
      </c>
      <c r="K807" s="79" t="s">
        <v>2986</v>
      </c>
      <c r="L807" s="143">
        <v>9320</v>
      </c>
      <c r="M807" s="79" t="s">
        <v>2987</v>
      </c>
      <c r="N807" s="113">
        <v>11000</v>
      </c>
    </row>
    <row r="808" spans="1:14">
      <c r="A808" s="83" t="s">
        <v>2988</v>
      </c>
      <c r="B808" s="84" t="s">
        <v>2989</v>
      </c>
      <c r="C808" s="83" t="s">
        <v>2990</v>
      </c>
      <c r="D808" s="100" t="s">
        <v>2991</v>
      </c>
      <c r="E808" s="83" t="s">
        <v>2992</v>
      </c>
      <c r="F808" s="114">
        <v>7</v>
      </c>
      <c r="G808" s="83" t="s">
        <v>2992</v>
      </c>
      <c r="H808" s="114">
        <v>2</v>
      </c>
      <c r="I808" s="83" t="s">
        <v>2993</v>
      </c>
      <c r="J808" s="114">
        <v>2</v>
      </c>
      <c r="K808" s="83" t="s">
        <v>2994</v>
      </c>
      <c r="L808" s="119" t="s">
        <v>2634</v>
      </c>
      <c r="M808" s="83" t="s">
        <v>2995</v>
      </c>
      <c r="N808" s="119" t="s">
        <v>2634</v>
      </c>
    </row>
    <row r="809" spans="1:14">
      <c r="A809" s="86" t="s">
        <v>2996</v>
      </c>
      <c r="B809" s="87" t="s">
        <v>2997</v>
      </c>
      <c r="C809" s="137">
        <v>4100</v>
      </c>
      <c r="D809" s="127">
        <v>0.41</v>
      </c>
      <c r="E809" s="86" t="s">
        <v>2998</v>
      </c>
      <c r="F809" s="117">
        <v>6350</v>
      </c>
      <c r="G809" s="86" t="s">
        <v>2999</v>
      </c>
      <c r="H809" s="117">
        <v>8550</v>
      </c>
      <c r="I809" s="86" t="s">
        <v>3000</v>
      </c>
      <c r="J809" s="117">
        <v>6860</v>
      </c>
      <c r="K809" s="86" t="s">
        <v>3001</v>
      </c>
      <c r="L809" s="117">
        <v>8650</v>
      </c>
      <c r="M809" s="86" t="s">
        <v>3002</v>
      </c>
      <c r="N809" s="136">
        <v>10300</v>
      </c>
    </row>
    <row r="810" spans="1:14">
      <c r="A810" s="83" t="s">
        <v>3003</v>
      </c>
      <c r="B810" s="84" t="s">
        <v>3004</v>
      </c>
      <c r="C810" s="134">
        <v>3100</v>
      </c>
      <c r="D810" s="126">
        <v>0.44</v>
      </c>
      <c r="E810" s="83" t="s">
        <v>3005</v>
      </c>
      <c r="F810" s="115">
        <v>5890</v>
      </c>
      <c r="G810" s="83" t="s">
        <v>3006</v>
      </c>
      <c r="H810" s="115">
        <v>7910</v>
      </c>
      <c r="I810" s="83" t="s">
        <v>3007</v>
      </c>
      <c r="J810" s="115">
        <v>6370</v>
      </c>
      <c r="K810" s="83" t="s">
        <v>3008</v>
      </c>
      <c r="L810" s="115">
        <v>8010</v>
      </c>
      <c r="M810" s="83" t="s">
        <v>3009</v>
      </c>
      <c r="N810" s="114">
        <v>9490</v>
      </c>
    </row>
    <row r="811" spans="1:14">
      <c r="A811" s="86" t="s">
        <v>3010</v>
      </c>
      <c r="B811" s="87" t="s">
        <v>3011</v>
      </c>
      <c r="C811" s="137">
        <v>3000</v>
      </c>
      <c r="D811" s="127">
        <v>0.5</v>
      </c>
      <c r="E811" s="86" t="s">
        <v>3012</v>
      </c>
      <c r="F811" s="117">
        <v>5830</v>
      </c>
      <c r="G811" s="86" t="s">
        <v>3013</v>
      </c>
      <c r="H811" s="117">
        <v>7820</v>
      </c>
      <c r="I811" s="86" t="s">
        <v>3014</v>
      </c>
      <c r="J811" s="117">
        <v>6290</v>
      </c>
      <c r="K811" s="86" t="s">
        <v>3015</v>
      </c>
      <c r="L811" s="117">
        <v>7920</v>
      </c>
      <c r="M811" s="86" t="s">
        <v>3016</v>
      </c>
      <c r="N811" s="116">
        <v>9380</v>
      </c>
    </row>
    <row r="812" spans="1:14">
      <c r="A812" s="83" t="s">
        <v>3017</v>
      </c>
      <c r="B812" s="84" t="s">
        <v>3018</v>
      </c>
      <c r="C812" s="134">
        <v>3000</v>
      </c>
      <c r="D812" s="126">
        <v>0.55000000000000004</v>
      </c>
      <c r="E812" s="83" t="s">
        <v>3019</v>
      </c>
      <c r="F812" s="115">
        <v>5680</v>
      </c>
      <c r="G812" s="83" t="s">
        <v>3020</v>
      </c>
      <c r="H812" s="115">
        <v>7620</v>
      </c>
      <c r="I812" s="83" t="s">
        <v>3021</v>
      </c>
      <c r="J812" s="115">
        <v>6130</v>
      </c>
      <c r="K812" s="83" t="s">
        <v>2613</v>
      </c>
      <c r="L812" s="115">
        <v>7710</v>
      </c>
      <c r="M812" s="83" t="s">
        <v>3022</v>
      </c>
      <c r="N812" s="114">
        <v>9140</v>
      </c>
    </row>
    <row r="813" spans="1:14">
      <c r="A813" s="86" t="s">
        <v>3023</v>
      </c>
      <c r="B813" s="87" t="s">
        <v>3024</v>
      </c>
      <c r="C813" s="137">
        <v>2000</v>
      </c>
      <c r="D813" s="127">
        <v>0.55000000000000004</v>
      </c>
      <c r="E813" s="86" t="s">
        <v>2645</v>
      </c>
      <c r="F813" s="117">
        <v>5390</v>
      </c>
      <c r="G813" s="86" t="s">
        <v>3025</v>
      </c>
      <c r="H813" s="117">
        <v>7190</v>
      </c>
      <c r="I813" s="86" t="s">
        <v>3026</v>
      </c>
      <c r="J813" s="117">
        <v>5820</v>
      </c>
      <c r="K813" s="86" t="s">
        <v>3027</v>
      </c>
      <c r="L813" s="117">
        <v>7290</v>
      </c>
      <c r="M813" s="86" t="s">
        <v>2470</v>
      </c>
      <c r="N813" s="116">
        <v>8570</v>
      </c>
    </row>
    <row r="814" spans="1:14">
      <c r="A814" s="83" t="s">
        <v>3028</v>
      </c>
      <c r="B814" s="84" t="s">
        <v>3029</v>
      </c>
      <c r="C814" s="134">
        <v>2000</v>
      </c>
      <c r="D814" s="126">
        <v>0.56000000000000005</v>
      </c>
      <c r="E814" s="83" t="s">
        <v>2925</v>
      </c>
      <c r="F814" s="115">
        <v>5430</v>
      </c>
      <c r="G814" s="83" t="s">
        <v>3030</v>
      </c>
      <c r="H814" s="115">
        <v>7240</v>
      </c>
      <c r="I814" s="83" t="s">
        <v>3031</v>
      </c>
      <c r="J814" s="115">
        <v>5860</v>
      </c>
      <c r="K814" s="83" t="s">
        <v>3032</v>
      </c>
      <c r="L814" s="115">
        <v>7340</v>
      </c>
      <c r="M814" s="83" t="s">
        <v>3033</v>
      </c>
      <c r="N814" s="114">
        <v>8630</v>
      </c>
    </row>
    <row r="815" spans="1:14">
      <c r="A815" s="86" t="s">
        <v>3034</v>
      </c>
      <c r="B815" s="87" t="s">
        <v>3035</v>
      </c>
      <c r="C815" s="137">
        <v>2000</v>
      </c>
      <c r="D815" s="127">
        <v>0.48</v>
      </c>
      <c r="E815" s="86" t="s">
        <v>3036</v>
      </c>
      <c r="F815" s="117">
        <v>4720</v>
      </c>
      <c r="G815" s="86" t="s">
        <v>2901</v>
      </c>
      <c r="H815" s="117">
        <v>6290</v>
      </c>
      <c r="I815" s="86" t="s">
        <v>3037</v>
      </c>
      <c r="J815" s="117">
        <v>5090</v>
      </c>
      <c r="K815" s="86" t="s">
        <v>3038</v>
      </c>
      <c r="L815" s="117">
        <v>6380</v>
      </c>
      <c r="M815" s="86" t="s">
        <v>3039</v>
      </c>
      <c r="N815" s="116">
        <v>7500</v>
      </c>
    </row>
    <row r="816" spans="1:14">
      <c r="A816" s="83" t="s">
        <v>3040</v>
      </c>
      <c r="B816" s="84" t="s">
        <v>3041</v>
      </c>
      <c r="C816" s="83" t="s">
        <v>3042</v>
      </c>
      <c r="D816" s="144">
        <v>2E-3</v>
      </c>
      <c r="E816" s="83" t="s">
        <v>3043</v>
      </c>
      <c r="F816" s="119" t="s">
        <v>2634</v>
      </c>
      <c r="G816" s="83" t="s">
        <v>3043</v>
      </c>
      <c r="H816" s="119" t="s">
        <v>2634</v>
      </c>
      <c r="I816" s="83" t="s">
        <v>3044</v>
      </c>
      <c r="J816" s="119" t="s">
        <v>2634</v>
      </c>
      <c r="K816" s="83" t="s">
        <v>3045</v>
      </c>
      <c r="L816" s="119" t="s">
        <v>2634</v>
      </c>
      <c r="M816" s="83" t="s">
        <v>3046</v>
      </c>
      <c r="N816" s="119" t="s">
        <v>2634</v>
      </c>
    </row>
    <row r="817" spans="1:14">
      <c r="A817" s="86" t="s">
        <v>3047</v>
      </c>
      <c r="B817" s="102" t="s">
        <v>3048</v>
      </c>
      <c r="C817" s="86" t="s">
        <v>2766</v>
      </c>
      <c r="D817" s="127">
        <v>0.01</v>
      </c>
      <c r="E817" s="86" t="s">
        <v>3049</v>
      </c>
      <c r="F817" s="118" t="s">
        <v>2634</v>
      </c>
      <c r="G817" s="86" t="s">
        <v>3049</v>
      </c>
      <c r="H817" s="118" t="s">
        <v>2634</v>
      </c>
      <c r="I817" s="86" t="s">
        <v>3050</v>
      </c>
      <c r="J817" s="118" t="s">
        <v>2634</v>
      </c>
      <c r="K817" s="86" t="s">
        <v>3051</v>
      </c>
      <c r="L817" s="118" t="s">
        <v>2634</v>
      </c>
      <c r="M817" s="86" t="s">
        <v>3052</v>
      </c>
      <c r="N817" s="118" t="s">
        <v>2634</v>
      </c>
    </row>
    <row r="818" spans="1:14">
      <c r="A818" s="83" t="s">
        <v>3053</v>
      </c>
      <c r="B818" s="100" t="s">
        <v>3054</v>
      </c>
      <c r="C818" s="83" t="s">
        <v>3042</v>
      </c>
      <c r="D818" s="144">
        <v>3.0000000000000001E-3</v>
      </c>
      <c r="E818" s="83" t="s">
        <v>3055</v>
      </c>
      <c r="F818" s="119" t="s">
        <v>2634</v>
      </c>
      <c r="G818" s="83" t="s">
        <v>3055</v>
      </c>
      <c r="H818" s="119" t="s">
        <v>2634</v>
      </c>
      <c r="I818" s="83" t="s">
        <v>3056</v>
      </c>
      <c r="J818" s="119" t="s">
        <v>2634</v>
      </c>
      <c r="K818" s="83" t="s">
        <v>3057</v>
      </c>
      <c r="L818" s="119" t="s">
        <v>2634</v>
      </c>
      <c r="M818" s="83" t="s">
        <v>3058</v>
      </c>
      <c r="N818" s="119" t="s">
        <v>2634</v>
      </c>
    </row>
    <row r="819" spans="1:14">
      <c r="A819" s="86" t="s">
        <v>3059</v>
      </c>
      <c r="B819" s="102" t="s">
        <v>3060</v>
      </c>
      <c r="C819" s="86" t="s">
        <v>3061</v>
      </c>
      <c r="D819" s="127">
        <v>0.02</v>
      </c>
      <c r="E819" s="86" t="s">
        <v>3062</v>
      </c>
      <c r="F819" s="118" t="s">
        <v>2634</v>
      </c>
      <c r="G819" s="86" t="s">
        <v>3062</v>
      </c>
      <c r="H819" s="118" t="s">
        <v>2634</v>
      </c>
      <c r="I819" s="86" t="s">
        <v>3063</v>
      </c>
      <c r="J819" s="118" t="s">
        <v>2634</v>
      </c>
      <c r="K819" s="86" t="s">
        <v>3064</v>
      </c>
      <c r="L819" s="118" t="s">
        <v>2634</v>
      </c>
      <c r="M819" s="86" t="s">
        <v>3065</v>
      </c>
      <c r="N819" s="118" t="s">
        <v>2634</v>
      </c>
    </row>
    <row r="820" spans="1:14">
      <c r="A820" s="89" t="s">
        <v>3066</v>
      </c>
      <c r="B820" s="103" t="s">
        <v>3067</v>
      </c>
      <c r="C820" s="89" t="s">
        <v>2990</v>
      </c>
      <c r="D820" s="130">
        <v>7.0000000000000007E-2</v>
      </c>
      <c r="E820" s="89" t="s">
        <v>2731</v>
      </c>
      <c r="F820" s="120">
        <v>6</v>
      </c>
      <c r="G820" s="89" t="s">
        <v>2731</v>
      </c>
      <c r="H820" s="120">
        <v>2</v>
      </c>
      <c r="I820" s="89" t="s">
        <v>3068</v>
      </c>
      <c r="J820" s="120">
        <v>2</v>
      </c>
      <c r="K820" s="89" t="s">
        <v>3069</v>
      </c>
      <c r="L820" s="121" t="s">
        <v>2634</v>
      </c>
      <c r="M820" s="89" t="s">
        <v>3070</v>
      </c>
      <c r="N820" s="121" t="s">
        <v>2634</v>
      </c>
    </row>
    <row r="821" spans="1:14">
      <c r="A821" s="79" t="s">
        <v>3071</v>
      </c>
      <c r="B821" s="122" t="s">
        <v>3072</v>
      </c>
      <c r="C821" s="112">
        <v>119</v>
      </c>
      <c r="D821" s="123">
        <v>0.41</v>
      </c>
      <c r="E821" s="79" t="s">
        <v>3073</v>
      </c>
      <c r="F821" s="113">
        <v>12400</v>
      </c>
      <c r="G821" s="79" t="s">
        <v>2567</v>
      </c>
      <c r="H821" s="113">
        <v>12400</v>
      </c>
      <c r="I821" s="79" t="s">
        <v>3074</v>
      </c>
      <c r="J821" s="113">
        <v>13000</v>
      </c>
      <c r="K821" s="79" t="s">
        <v>3075</v>
      </c>
      <c r="L821" s="113">
        <v>13200</v>
      </c>
      <c r="M821" s="79" t="s">
        <v>3076</v>
      </c>
      <c r="N821" s="113">
        <v>10900</v>
      </c>
    </row>
    <row r="822" spans="1:14">
      <c r="A822" s="83" t="s">
        <v>3077</v>
      </c>
      <c r="B822" s="100" t="s">
        <v>3078</v>
      </c>
      <c r="C822" s="94">
        <v>24.4</v>
      </c>
      <c r="D822" s="126">
        <v>0.44</v>
      </c>
      <c r="E822" s="83" t="s">
        <v>3079</v>
      </c>
      <c r="F822" s="135">
        <v>11600</v>
      </c>
      <c r="G822" s="83" t="s">
        <v>3080</v>
      </c>
      <c r="H822" s="115">
        <v>5560</v>
      </c>
      <c r="I822" s="83" t="s">
        <v>3081</v>
      </c>
      <c r="J822" s="135">
        <v>10800</v>
      </c>
      <c r="K822" s="83" t="s">
        <v>3082</v>
      </c>
      <c r="L822" s="115">
        <v>4900</v>
      </c>
      <c r="M822" s="83" t="s">
        <v>3083</v>
      </c>
      <c r="N822" s="114">
        <v>1430</v>
      </c>
    </row>
    <row r="823" spans="1:14">
      <c r="A823" s="86" t="s">
        <v>3084</v>
      </c>
      <c r="B823" s="87" t="s">
        <v>3085</v>
      </c>
      <c r="C823" s="106">
        <v>4.8</v>
      </c>
      <c r="D823" s="127">
        <v>0.18</v>
      </c>
      <c r="E823" s="86" t="s">
        <v>3086</v>
      </c>
      <c r="F823" s="117">
        <v>1890</v>
      </c>
      <c r="G823" s="86" t="s">
        <v>3087</v>
      </c>
      <c r="H823" s="116">
        <v>523</v>
      </c>
      <c r="I823" s="86" t="s">
        <v>3088</v>
      </c>
      <c r="J823" s="117">
        <v>1020</v>
      </c>
      <c r="K823" s="86" t="s">
        <v>3089</v>
      </c>
      <c r="L823" s="116">
        <v>108</v>
      </c>
      <c r="M823" s="86" t="s">
        <v>3090</v>
      </c>
      <c r="N823" s="116">
        <v>73</v>
      </c>
    </row>
    <row r="824" spans="1:14">
      <c r="A824" s="83" t="s">
        <v>3091</v>
      </c>
      <c r="B824" s="100" t="s">
        <v>3092</v>
      </c>
      <c r="C824" s="94">
        <v>51.6</v>
      </c>
      <c r="D824" s="126">
        <v>0.44</v>
      </c>
      <c r="E824" s="83" t="s">
        <v>3093</v>
      </c>
      <c r="F824" s="115">
        <v>8900</v>
      </c>
      <c r="G824" s="83" t="s">
        <v>3094</v>
      </c>
      <c r="H824" s="115">
        <v>6450</v>
      </c>
      <c r="I824" s="83" t="s">
        <v>3095</v>
      </c>
      <c r="J824" s="115">
        <v>8980</v>
      </c>
      <c r="K824" s="83" t="s">
        <v>3096</v>
      </c>
      <c r="L824" s="115">
        <v>6850</v>
      </c>
      <c r="M824" s="83" t="s">
        <v>3097</v>
      </c>
      <c r="N824" s="114">
        <v>3630</v>
      </c>
    </row>
    <row r="825" spans="1:14">
      <c r="A825" s="86" t="s">
        <v>3098</v>
      </c>
      <c r="B825" s="102" t="s">
        <v>3099</v>
      </c>
      <c r="C825" s="106">
        <v>4.3</v>
      </c>
      <c r="D825" s="127">
        <v>0.41</v>
      </c>
      <c r="E825" s="86" t="s">
        <v>3100</v>
      </c>
      <c r="F825" s="117">
        <v>2120</v>
      </c>
      <c r="G825" s="86" t="s">
        <v>3101</v>
      </c>
      <c r="H825" s="116">
        <v>583</v>
      </c>
      <c r="I825" s="86" t="s">
        <v>3102</v>
      </c>
      <c r="J825" s="117">
        <v>1080</v>
      </c>
      <c r="K825" s="86" t="s">
        <v>3103</v>
      </c>
      <c r="L825" s="116">
        <v>116</v>
      </c>
      <c r="M825" s="86" t="s">
        <v>2514</v>
      </c>
      <c r="N825" s="116">
        <v>81</v>
      </c>
    </row>
    <row r="826" spans="1:14">
      <c r="A826" s="83" t="s">
        <v>3104</v>
      </c>
      <c r="B826" s="100" t="s">
        <v>3105</v>
      </c>
      <c r="C826" s="101">
        <v>3.5</v>
      </c>
      <c r="D826" s="126">
        <v>0.42</v>
      </c>
      <c r="E826" s="83" t="s">
        <v>3106</v>
      </c>
      <c r="F826" s="115">
        <v>1800</v>
      </c>
      <c r="G826" s="83" t="s">
        <v>3107</v>
      </c>
      <c r="H826" s="114">
        <v>491</v>
      </c>
      <c r="I826" s="83" t="s">
        <v>3108</v>
      </c>
      <c r="J826" s="114">
        <v>822</v>
      </c>
      <c r="K826" s="83" t="s">
        <v>3109</v>
      </c>
      <c r="L826" s="114">
        <v>93</v>
      </c>
      <c r="M826" s="83" t="s">
        <v>3110</v>
      </c>
      <c r="N826" s="114">
        <v>68</v>
      </c>
    </row>
    <row r="827" spans="1:14">
      <c r="A827" s="86" t="s">
        <v>3111</v>
      </c>
      <c r="B827" s="102" t="s">
        <v>3112</v>
      </c>
      <c r="C827" s="97">
        <v>20.8</v>
      </c>
      <c r="D827" s="102" t="s">
        <v>3113</v>
      </c>
      <c r="E827" s="86" t="s">
        <v>2639</v>
      </c>
      <c r="F827" s="117">
        <v>9710</v>
      </c>
      <c r="G827" s="86" t="s">
        <v>3114</v>
      </c>
      <c r="H827" s="117">
        <v>4240</v>
      </c>
      <c r="I827" s="86" t="s">
        <v>2970</v>
      </c>
      <c r="J827" s="117">
        <v>8820</v>
      </c>
      <c r="K827" s="86" t="s">
        <v>3115</v>
      </c>
      <c r="L827" s="117">
        <v>3400</v>
      </c>
      <c r="M827" s="86" t="s">
        <v>3116</v>
      </c>
      <c r="N827" s="116">
        <v>912</v>
      </c>
    </row>
    <row r="828" spans="1:14">
      <c r="A828" s="83" t="s">
        <v>3117</v>
      </c>
      <c r="B828" s="100" t="s">
        <v>3118</v>
      </c>
      <c r="C828" s="94">
        <v>10.8</v>
      </c>
      <c r="D828" s="126">
        <v>0.45</v>
      </c>
      <c r="E828" s="83" t="s">
        <v>3119</v>
      </c>
      <c r="F828" s="115">
        <v>5550</v>
      </c>
      <c r="G828" s="83" t="s">
        <v>3120</v>
      </c>
      <c r="H828" s="115">
        <v>1790</v>
      </c>
      <c r="I828" s="83" t="s">
        <v>3121</v>
      </c>
      <c r="J828" s="115">
        <v>4280</v>
      </c>
      <c r="K828" s="83" t="s">
        <v>3122</v>
      </c>
      <c r="L828" s="114">
        <v>753</v>
      </c>
      <c r="M828" s="83" t="s">
        <v>3123</v>
      </c>
      <c r="N828" s="114">
        <v>260</v>
      </c>
    </row>
    <row r="829" spans="1:14">
      <c r="A829" s="86" t="s">
        <v>3124</v>
      </c>
      <c r="B829" s="102" t="s">
        <v>3125</v>
      </c>
      <c r="C829" s="106">
        <v>7.5</v>
      </c>
      <c r="D829" s="127">
        <v>0.36</v>
      </c>
      <c r="E829" s="86" t="s">
        <v>3126</v>
      </c>
      <c r="F829" s="117">
        <v>3350</v>
      </c>
      <c r="G829" s="86" t="s">
        <v>3127</v>
      </c>
      <c r="H829" s="116">
        <v>979</v>
      </c>
      <c r="I829" s="86" t="s">
        <v>2641</v>
      </c>
      <c r="J829" s="117">
        <v>2240</v>
      </c>
      <c r="K829" s="86" t="s">
        <v>3128</v>
      </c>
      <c r="L829" s="116">
        <v>273</v>
      </c>
      <c r="M829" s="86" t="s">
        <v>3129</v>
      </c>
      <c r="N829" s="116">
        <v>138</v>
      </c>
    </row>
    <row r="830" spans="1:14">
      <c r="A830" s="83" t="s">
        <v>3130</v>
      </c>
      <c r="B830" s="100" t="s">
        <v>3131</v>
      </c>
      <c r="C830" s="101">
        <v>4.9000000000000004</v>
      </c>
      <c r="D830" s="126">
        <v>0.33</v>
      </c>
      <c r="E830" s="83" t="s">
        <v>3132</v>
      </c>
      <c r="F830" s="115">
        <v>2360</v>
      </c>
      <c r="G830" s="83" t="s">
        <v>3133</v>
      </c>
      <c r="H830" s="114">
        <v>654</v>
      </c>
      <c r="I830" s="83" t="s">
        <v>3134</v>
      </c>
      <c r="J830" s="115">
        <v>1280</v>
      </c>
      <c r="K830" s="83" t="s">
        <v>3135</v>
      </c>
      <c r="L830" s="114">
        <v>136</v>
      </c>
      <c r="M830" s="83" t="s">
        <v>3136</v>
      </c>
      <c r="N830" s="114">
        <v>91</v>
      </c>
    </row>
    <row r="831" spans="1:14">
      <c r="A831" s="86" t="s">
        <v>3137</v>
      </c>
      <c r="B831" s="102" t="s">
        <v>3138</v>
      </c>
      <c r="C831" s="106">
        <v>6.6</v>
      </c>
      <c r="D831" s="127">
        <v>0.31</v>
      </c>
      <c r="E831" s="86" t="s">
        <v>3139</v>
      </c>
      <c r="F831" s="117">
        <v>2900</v>
      </c>
      <c r="G831" s="86" t="s">
        <v>3140</v>
      </c>
      <c r="H831" s="116">
        <v>828</v>
      </c>
      <c r="I831" s="86" t="s">
        <v>3141</v>
      </c>
      <c r="J831" s="117">
        <v>1820</v>
      </c>
      <c r="K831" s="86" t="s">
        <v>3142</v>
      </c>
      <c r="L831" s="116">
        <v>206</v>
      </c>
      <c r="M831" s="86" t="s">
        <v>3143</v>
      </c>
      <c r="N831" s="116">
        <v>116</v>
      </c>
    </row>
    <row r="832" spans="1:14">
      <c r="A832" s="83" t="s">
        <v>3144</v>
      </c>
      <c r="B832" s="100" t="s">
        <v>3145</v>
      </c>
      <c r="C832" s="101">
        <v>5.5</v>
      </c>
      <c r="D832" s="126">
        <v>0.36</v>
      </c>
      <c r="E832" s="83" t="s">
        <v>3146</v>
      </c>
      <c r="F832" s="115">
        <v>2910</v>
      </c>
      <c r="G832" s="83" t="s">
        <v>3147</v>
      </c>
      <c r="H832" s="114">
        <v>812</v>
      </c>
      <c r="I832" s="83" t="s">
        <v>3148</v>
      </c>
      <c r="J832" s="115">
        <v>1670</v>
      </c>
      <c r="K832" s="83" t="s">
        <v>2602</v>
      </c>
      <c r="L832" s="114">
        <v>179</v>
      </c>
      <c r="M832" s="83" t="s">
        <v>3149</v>
      </c>
      <c r="N832" s="114">
        <v>114</v>
      </c>
    </row>
    <row r="833" spans="1:14">
      <c r="A833" s="86" t="s">
        <v>3150</v>
      </c>
      <c r="B833" s="102" t="s">
        <v>3151</v>
      </c>
      <c r="C833" s="106">
        <v>0.3</v>
      </c>
      <c r="D833" s="127">
        <v>0.14000000000000001</v>
      </c>
      <c r="E833" s="86" t="s">
        <v>3152</v>
      </c>
      <c r="F833" s="116">
        <v>69</v>
      </c>
      <c r="G833" s="86" t="s">
        <v>3152</v>
      </c>
      <c r="H833" s="116">
        <v>19</v>
      </c>
      <c r="I833" s="86" t="s">
        <v>3153</v>
      </c>
      <c r="J833" s="116">
        <v>21</v>
      </c>
      <c r="K833" s="86" t="s">
        <v>3154</v>
      </c>
      <c r="L833" s="116">
        <v>3</v>
      </c>
      <c r="M833" s="86" t="s">
        <v>3155</v>
      </c>
      <c r="N833" s="116">
        <v>3</v>
      </c>
    </row>
    <row r="834" spans="1:14">
      <c r="A834" s="83" t="s">
        <v>3156</v>
      </c>
      <c r="B834" s="100" t="s">
        <v>3157</v>
      </c>
      <c r="C834" s="101">
        <v>2.5</v>
      </c>
      <c r="D834" s="126">
        <v>0.26</v>
      </c>
      <c r="E834" s="83" t="s">
        <v>3158</v>
      </c>
      <c r="F834" s="115">
        <v>1110</v>
      </c>
      <c r="G834" s="83" t="s">
        <v>3158</v>
      </c>
      <c r="H834" s="114">
        <v>301</v>
      </c>
      <c r="I834" s="83" t="s">
        <v>3159</v>
      </c>
      <c r="J834" s="114">
        <v>438</v>
      </c>
      <c r="K834" s="83" t="s">
        <v>3160</v>
      </c>
      <c r="L834" s="114">
        <v>54</v>
      </c>
      <c r="M834" s="83" t="s">
        <v>3161</v>
      </c>
      <c r="N834" s="114">
        <v>42</v>
      </c>
    </row>
    <row r="835" spans="1:14">
      <c r="A835" s="86" t="s">
        <v>3162</v>
      </c>
      <c r="B835" s="102" t="s">
        <v>3163</v>
      </c>
      <c r="C835" s="86" t="s">
        <v>3164</v>
      </c>
      <c r="D835" s="127">
        <v>0.04</v>
      </c>
      <c r="E835" s="86" t="s">
        <v>3165</v>
      </c>
      <c r="F835" s="116">
        <v>5</v>
      </c>
      <c r="G835" s="86" t="s">
        <v>3165</v>
      </c>
      <c r="H835" s="116">
        <v>1</v>
      </c>
      <c r="I835" s="86" t="s">
        <v>3166</v>
      </c>
      <c r="J835" s="116">
        <v>1</v>
      </c>
      <c r="K835" s="86" t="s">
        <v>3167</v>
      </c>
      <c r="L835" s="118" t="s">
        <v>2634</v>
      </c>
      <c r="M835" s="86" t="s">
        <v>3168</v>
      </c>
      <c r="N835" s="118" t="s">
        <v>2634</v>
      </c>
    </row>
    <row r="836" spans="1:14">
      <c r="A836" s="83" t="s">
        <v>3169</v>
      </c>
      <c r="B836" s="100" t="s">
        <v>3170</v>
      </c>
      <c r="C836" s="101">
        <v>0.4</v>
      </c>
      <c r="D836" s="126">
        <v>0.13</v>
      </c>
      <c r="E836" s="83" t="s">
        <v>2896</v>
      </c>
      <c r="F836" s="114">
        <v>108</v>
      </c>
      <c r="G836" s="83" t="s">
        <v>2896</v>
      </c>
      <c r="H836" s="114">
        <v>29</v>
      </c>
      <c r="I836" s="83" t="s">
        <v>3171</v>
      </c>
      <c r="J836" s="114">
        <v>33</v>
      </c>
      <c r="K836" s="83" t="s">
        <v>3172</v>
      </c>
      <c r="L836" s="114">
        <v>5</v>
      </c>
      <c r="M836" s="83" t="s">
        <v>3173</v>
      </c>
      <c r="N836" s="114">
        <v>4</v>
      </c>
    </row>
    <row r="837" spans="1:14">
      <c r="A837" s="86" t="s">
        <v>3174</v>
      </c>
      <c r="B837" s="102" t="s">
        <v>3175</v>
      </c>
      <c r="C837" s="86" t="s">
        <v>3176</v>
      </c>
      <c r="D837" s="127">
        <v>0.02</v>
      </c>
      <c r="E837" s="86" t="s">
        <v>3177</v>
      </c>
      <c r="F837" s="116">
        <v>1</v>
      </c>
      <c r="G837" s="86" t="s">
        <v>3177</v>
      </c>
      <c r="H837" s="118" t="s">
        <v>2634</v>
      </c>
      <c r="I837" s="86" t="s">
        <v>3178</v>
      </c>
      <c r="J837" s="118" t="s">
        <v>2634</v>
      </c>
      <c r="K837" s="86" t="s">
        <v>3179</v>
      </c>
      <c r="L837" s="118" t="s">
        <v>2634</v>
      </c>
      <c r="M837" s="86" t="s">
        <v>2776</v>
      </c>
      <c r="N837" s="118" t="s">
        <v>2634</v>
      </c>
    </row>
    <row r="838" spans="1:14">
      <c r="A838" s="83" t="s">
        <v>3180</v>
      </c>
      <c r="B838" s="100" t="s">
        <v>3181</v>
      </c>
      <c r="C838" s="94">
        <v>22.5</v>
      </c>
      <c r="D838" s="126">
        <v>0.53</v>
      </c>
      <c r="E838" s="83" t="s">
        <v>3182</v>
      </c>
      <c r="F838" s="115">
        <v>6720</v>
      </c>
      <c r="G838" s="83" t="s">
        <v>3183</v>
      </c>
      <c r="H838" s="115">
        <v>3070</v>
      </c>
      <c r="I838" s="83" t="s">
        <v>3184</v>
      </c>
      <c r="J838" s="115">
        <v>6180</v>
      </c>
      <c r="K838" s="83" t="s">
        <v>3185</v>
      </c>
      <c r="L838" s="115">
        <v>2580</v>
      </c>
      <c r="M838" s="83" t="s">
        <v>3186</v>
      </c>
      <c r="N838" s="114">
        <v>718</v>
      </c>
    </row>
    <row r="839" spans="1:14">
      <c r="A839" s="108" t="s">
        <v>3187</v>
      </c>
      <c r="B839" s="107" t="s">
        <v>3188</v>
      </c>
      <c r="C839" s="145">
        <v>21.2</v>
      </c>
      <c r="D839" s="128">
        <v>0.44</v>
      </c>
      <c r="E839" s="108" t="s">
        <v>3189</v>
      </c>
      <c r="F839" s="140">
        <v>5940</v>
      </c>
      <c r="G839" s="108" t="s">
        <v>3190</v>
      </c>
      <c r="H839" s="140">
        <v>2620</v>
      </c>
      <c r="I839" s="108" t="s">
        <v>3191</v>
      </c>
      <c r="J839" s="140">
        <v>5410</v>
      </c>
      <c r="K839" s="108" t="s">
        <v>3192</v>
      </c>
      <c r="L839" s="140">
        <v>2130</v>
      </c>
      <c r="M839" s="108" t="s">
        <v>3193</v>
      </c>
      <c r="N839" s="146">
        <v>575</v>
      </c>
    </row>
    <row r="840" spans="1:14">
      <c r="A840" s="79" t="s">
        <v>3194</v>
      </c>
      <c r="B840" s="122" t="s">
        <v>3195</v>
      </c>
      <c r="C840" s="92">
        <v>7.5</v>
      </c>
      <c r="D840" s="123">
        <v>0.44</v>
      </c>
      <c r="E840" s="79" t="s">
        <v>3196</v>
      </c>
      <c r="F840" s="143">
        <v>3180</v>
      </c>
      <c r="G840" s="79" t="s">
        <v>3197</v>
      </c>
      <c r="H840" s="124">
        <v>929</v>
      </c>
      <c r="I840" s="79" t="s">
        <v>3198</v>
      </c>
      <c r="J840" s="143">
        <v>2120</v>
      </c>
      <c r="K840" s="79" t="s">
        <v>3199</v>
      </c>
      <c r="L840" s="124">
        <v>259</v>
      </c>
      <c r="M840" s="79" t="s">
        <v>3200</v>
      </c>
      <c r="N840" s="124">
        <v>131</v>
      </c>
    </row>
    <row r="841" spans="1:14">
      <c r="A841" s="83" t="s">
        <v>3201</v>
      </c>
      <c r="B841" s="100" t="s">
        <v>3202</v>
      </c>
      <c r="C841" s="101">
        <v>2.2000000000000002</v>
      </c>
      <c r="D841" s="126">
        <v>0.32</v>
      </c>
      <c r="E841" s="83" t="s">
        <v>3203</v>
      </c>
      <c r="F841" s="114">
        <v>795</v>
      </c>
      <c r="G841" s="83" t="s">
        <v>3203</v>
      </c>
      <c r="H841" s="114">
        <v>216</v>
      </c>
      <c r="I841" s="83" t="s">
        <v>3204</v>
      </c>
      <c r="J841" s="114">
        <v>302</v>
      </c>
      <c r="K841" s="83" t="s">
        <v>3205</v>
      </c>
      <c r="L841" s="114">
        <v>38</v>
      </c>
      <c r="M841" s="83" t="s">
        <v>3206</v>
      </c>
      <c r="N841" s="114">
        <v>30</v>
      </c>
    </row>
    <row r="842" spans="1:14">
      <c r="A842" s="86" t="s">
        <v>3207</v>
      </c>
      <c r="B842" s="102" t="s">
        <v>3208</v>
      </c>
      <c r="C842" s="106">
        <v>5</v>
      </c>
      <c r="D842" s="127">
        <v>0.35</v>
      </c>
      <c r="E842" s="86" t="s">
        <v>3209</v>
      </c>
      <c r="F842" s="117">
        <v>1910</v>
      </c>
      <c r="G842" s="86" t="s">
        <v>3210</v>
      </c>
      <c r="H842" s="116">
        <v>530</v>
      </c>
      <c r="I842" s="86" t="s">
        <v>3211</v>
      </c>
      <c r="J842" s="117">
        <v>1050</v>
      </c>
      <c r="K842" s="86" t="s">
        <v>3212</v>
      </c>
      <c r="L842" s="116">
        <v>111</v>
      </c>
      <c r="M842" s="86" t="s">
        <v>3213</v>
      </c>
      <c r="N842" s="116">
        <v>74</v>
      </c>
    </row>
    <row r="843" spans="1:14">
      <c r="A843" s="83" t="s">
        <v>3214</v>
      </c>
      <c r="B843" s="100" t="s">
        <v>3215</v>
      </c>
      <c r="C843" s="101">
        <v>6.6</v>
      </c>
      <c r="D843" s="126">
        <v>0.42</v>
      </c>
      <c r="E843" s="83" t="s">
        <v>3147</v>
      </c>
      <c r="F843" s="115">
        <v>2990</v>
      </c>
      <c r="G843" s="83" t="s">
        <v>3216</v>
      </c>
      <c r="H843" s="114">
        <v>854</v>
      </c>
      <c r="I843" s="83" t="s">
        <v>3217</v>
      </c>
      <c r="J843" s="115">
        <v>1880</v>
      </c>
      <c r="K843" s="83" t="s">
        <v>2481</v>
      </c>
      <c r="L843" s="114">
        <v>212</v>
      </c>
      <c r="M843" s="83" t="s">
        <v>3218</v>
      </c>
      <c r="N843" s="114">
        <v>120</v>
      </c>
    </row>
    <row r="844" spans="1:14">
      <c r="A844" s="86" t="s">
        <v>3219</v>
      </c>
      <c r="B844" s="102" t="s">
        <v>3220</v>
      </c>
      <c r="C844" s="106">
        <v>6</v>
      </c>
      <c r="D844" s="102" t="s">
        <v>3221</v>
      </c>
      <c r="E844" s="86" t="s">
        <v>3222</v>
      </c>
      <c r="F844" s="117">
        <v>3150</v>
      </c>
      <c r="G844" s="86" t="s">
        <v>3223</v>
      </c>
      <c r="H844" s="116">
        <v>889</v>
      </c>
      <c r="I844" s="86" t="s">
        <v>2730</v>
      </c>
      <c r="J844" s="117">
        <v>1900</v>
      </c>
      <c r="K844" s="86" t="s">
        <v>3142</v>
      </c>
      <c r="L844" s="116">
        <v>206</v>
      </c>
      <c r="M844" s="86" t="s">
        <v>3224</v>
      </c>
      <c r="N844" s="116">
        <v>124</v>
      </c>
    </row>
    <row r="845" spans="1:14">
      <c r="A845" s="83" t="s">
        <v>3225</v>
      </c>
      <c r="B845" s="100" t="s">
        <v>3226</v>
      </c>
      <c r="C845" s="101">
        <v>3.7</v>
      </c>
      <c r="D845" s="126">
        <v>0.32</v>
      </c>
      <c r="E845" s="83" t="s">
        <v>3227</v>
      </c>
      <c r="F845" s="115">
        <v>1330</v>
      </c>
      <c r="G845" s="83" t="s">
        <v>3228</v>
      </c>
      <c r="H845" s="114">
        <v>363</v>
      </c>
      <c r="I845" s="83" t="s">
        <v>2527</v>
      </c>
      <c r="J845" s="114">
        <v>624</v>
      </c>
      <c r="K845" s="83" t="s">
        <v>3229</v>
      </c>
      <c r="L845" s="114">
        <v>69</v>
      </c>
      <c r="M845" s="83" t="s">
        <v>3230</v>
      </c>
      <c r="N845" s="114">
        <v>51</v>
      </c>
    </row>
    <row r="846" spans="1:14">
      <c r="A846" s="86" t="s">
        <v>3231</v>
      </c>
      <c r="B846" s="102" t="s">
        <v>3232</v>
      </c>
      <c r="C846" s="106">
        <v>3.8</v>
      </c>
      <c r="D846" s="127">
        <v>0.3</v>
      </c>
      <c r="E846" s="86" t="s">
        <v>3233</v>
      </c>
      <c r="F846" s="117">
        <v>1410</v>
      </c>
      <c r="G846" s="86" t="s">
        <v>3234</v>
      </c>
      <c r="H846" s="116">
        <v>387</v>
      </c>
      <c r="I846" s="86" t="s">
        <v>3235</v>
      </c>
      <c r="J846" s="116">
        <v>673</v>
      </c>
      <c r="K846" s="86" t="s">
        <v>3236</v>
      </c>
      <c r="L846" s="116">
        <v>74</v>
      </c>
      <c r="M846" s="86" t="s">
        <v>3237</v>
      </c>
      <c r="N846" s="116">
        <v>54</v>
      </c>
    </row>
    <row r="847" spans="1:14" ht="19.2">
      <c r="A847" s="83" t="s">
        <v>3238</v>
      </c>
      <c r="B847" s="100" t="s">
        <v>3239</v>
      </c>
      <c r="C847" s="100" t="s">
        <v>3240</v>
      </c>
      <c r="D847" s="126">
        <v>0.17</v>
      </c>
      <c r="E847" s="83" t="s">
        <v>3241</v>
      </c>
      <c r="F847" s="114">
        <v>62</v>
      </c>
      <c r="G847" s="83" t="s">
        <v>3241</v>
      </c>
      <c r="H847" s="114">
        <v>17</v>
      </c>
      <c r="I847" s="83" t="s">
        <v>3242</v>
      </c>
      <c r="J847" s="114">
        <v>18</v>
      </c>
      <c r="K847" s="83" t="s">
        <v>3243</v>
      </c>
      <c r="L847" s="114">
        <v>3</v>
      </c>
      <c r="M847" s="83" t="s">
        <v>3244</v>
      </c>
      <c r="N847" s="114">
        <v>2</v>
      </c>
    </row>
    <row r="848" spans="1:14">
      <c r="A848" s="86" t="s">
        <v>3245</v>
      </c>
      <c r="B848" s="102" t="s">
        <v>3246</v>
      </c>
      <c r="C848" s="106">
        <v>5.7</v>
      </c>
      <c r="D848" s="127">
        <v>0.37</v>
      </c>
      <c r="E848" s="86" t="s">
        <v>3247</v>
      </c>
      <c r="F848" s="117">
        <v>2560</v>
      </c>
      <c r="G848" s="86" t="s">
        <v>3248</v>
      </c>
      <c r="H848" s="116">
        <v>719</v>
      </c>
      <c r="I848" s="86" t="s">
        <v>3249</v>
      </c>
      <c r="J848" s="117">
        <v>1500</v>
      </c>
      <c r="K848" s="86" t="s">
        <v>3250</v>
      </c>
      <c r="L848" s="116">
        <v>162</v>
      </c>
      <c r="M848" s="86" t="s">
        <v>3251</v>
      </c>
      <c r="N848" s="116">
        <v>101</v>
      </c>
    </row>
    <row r="849" spans="1:14">
      <c r="A849" s="83" t="s">
        <v>3252</v>
      </c>
      <c r="B849" s="100" t="s">
        <v>3253</v>
      </c>
      <c r="C849" s="101">
        <v>3.5</v>
      </c>
      <c r="D849" s="126">
        <v>0.38</v>
      </c>
      <c r="E849" s="83" t="s">
        <v>3254</v>
      </c>
      <c r="F849" s="115">
        <v>1640</v>
      </c>
      <c r="G849" s="83" t="s">
        <v>3255</v>
      </c>
      <c r="H849" s="114">
        <v>446</v>
      </c>
      <c r="I849" s="83" t="s">
        <v>3256</v>
      </c>
      <c r="J849" s="114">
        <v>747</v>
      </c>
      <c r="K849" s="83" t="s">
        <v>3257</v>
      </c>
      <c r="L849" s="114">
        <v>84</v>
      </c>
      <c r="M849" s="83" t="s">
        <v>3258</v>
      </c>
      <c r="N849" s="114">
        <v>62</v>
      </c>
    </row>
    <row r="850" spans="1:14">
      <c r="A850" s="86" t="s">
        <v>3259</v>
      </c>
      <c r="B850" s="102" t="s">
        <v>3260</v>
      </c>
      <c r="C850" s="106">
        <v>3.8</v>
      </c>
      <c r="D850" s="127">
        <v>0.32</v>
      </c>
      <c r="E850" s="86" t="s">
        <v>3261</v>
      </c>
      <c r="F850" s="117">
        <v>1510</v>
      </c>
      <c r="G850" s="86" t="s">
        <v>3262</v>
      </c>
      <c r="H850" s="116">
        <v>413</v>
      </c>
      <c r="I850" s="86" t="s">
        <v>3263</v>
      </c>
      <c r="J850" s="116">
        <v>718</v>
      </c>
      <c r="K850" s="86" t="s">
        <v>3264</v>
      </c>
      <c r="L850" s="116">
        <v>79</v>
      </c>
      <c r="M850" s="86" t="s">
        <v>3265</v>
      </c>
      <c r="N850" s="116">
        <v>57</v>
      </c>
    </row>
    <row r="851" spans="1:14">
      <c r="A851" s="83" t="s">
        <v>3266</v>
      </c>
      <c r="B851" s="100" t="s">
        <v>3267</v>
      </c>
      <c r="C851" s="83" t="s">
        <v>3268</v>
      </c>
      <c r="D851" s="126">
        <v>0.15</v>
      </c>
      <c r="E851" s="83" t="s">
        <v>3141</v>
      </c>
      <c r="F851" s="114">
        <v>50</v>
      </c>
      <c r="G851" s="83" t="s">
        <v>3141</v>
      </c>
      <c r="H851" s="114">
        <v>14</v>
      </c>
      <c r="I851" s="83" t="s">
        <v>3269</v>
      </c>
      <c r="J851" s="114">
        <v>15</v>
      </c>
      <c r="K851" s="83" t="s">
        <v>3270</v>
      </c>
      <c r="L851" s="114">
        <v>2</v>
      </c>
      <c r="M851" s="83" t="s">
        <v>3271</v>
      </c>
      <c r="N851" s="114">
        <v>2</v>
      </c>
    </row>
    <row r="852" spans="1:14">
      <c r="A852" s="86" t="s">
        <v>3272</v>
      </c>
      <c r="B852" s="102" t="s">
        <v>3273</v>
      </c>
      <c r="C852" s="86" t="s">
        <v>3274</v>
      </c>
      <c r="D852" s="127">
        <v>0.05</v>
      </c>
      <c r="E852" s="86" t="s">
        <v>3275</v>
      </c>
      <c r="F852" s="116">
        <v>3</v>
      </c>
      <c r="G852" s="86" t="s">
        <v>3275</v>
      </c>
      <c r="H852" s="118" t="s">
        <v>2634</v>
      </c>
      <c r="I852" s="86" t="s">
        <v>3276</v>
      </c>
      <c r="J852" s="118" t="s">
        <v>2634</v>
      </c>
      <c r="K852" s="86" t="s">
        <v>3277</v>
      </c>
      <c r="L852" s="118" t="s">
        <v>2634</v>
      </c>
      <c r="M852" s="86" t="s">
        <v>3278</v>
      </c>
      <c r="N852" s="118" t="s">
        <v>2634</v>
      </c>
    </row>
    <row r="853" spans="1:14">
      <c r="A853" s="83" t="s">
        <v>3279</v>
      </c>
      <c r="B853" s="100" t="s">
        <v>3280</v>
      </c>
      <c r="C853" s="101">
        <v>0.6</v>
      </c>
      <c r="D853" s="100" t="s">
        <v>3281</v>
      </c>
      <c r="E853" s="83" t="s">
        <v>3282</v>
      </c>
      <c r="F853" s="114">
        <v>215</v>
      </c>
      <c r="G853" s="83" t="s">
        <v>3282</v>
      </c>
      <c r="H853" s="114">
        <v>58</v>
      </c>
      <c r="I853" s="83" t="s">
        <v>3283</v>
      </c>
      <c r="J853" s="114">
        <v>66</v>
      </c>
      <c r="K853" s="83" t="s">
        <v>3284</v>
      </c>
      <c r="L853" s="114">
        <v>10</v>
      </c>
      <c r="M853" s="83" t="s">
        <v>3285</v>
      </c>
      <c r="N853" s="114">
        <v>8</v>
      </c>
    </row>
    <row r="854" spans="1:14">
      <c r="A854" s="86" t="s">
        <v>3286</v>
      </c>
      <c r="B854" s="102" t="s">
        <v>3287</v>
      </c>
      <c r="C854" s="106">
        <v>5</v>
      </c>
      <c r="D854" s="127">
        <v>0.3</v>
      </c>
      <c r="E854" s="86" t="s">
        <v>3288</v>
      </c>
      <c r="F854" s="117">
        <v>2260</v>
      </c>
      <c r="G854" s="86" t="s">
        <v>3289</v>
      </c>
      <c r="H854" s="116">
        <v>627</v>
      </c>
      <c r="I854" s="86" t="s">
        <v>3290</v>
      </c>
      <c r="J854" s="117">
        <v>1240</v>
      </c>
      <c r="K854" s="86" t="s">
        <v>3291</v>
      </c>
      <c r="L854" s="116">
        <v>132</v>
      </c>
      <c r="M854" s="86" t="s">
        <v>3292</v>
      </c>
      <c r="N854" s="116">
        <v>88</v>
      </c>
    </row>
    <row r="855" spans="1:14">
      <c r="A855" s="83" t="s">
        <v>3293</v>
      </c>
      <c r="B855" s="100" t="s">
        <v>3294</v>
      </c>
      <c r="C855" s="83" t="s">
        <v>2743</v>
      </c>
      <c r="D855" s="126">
        <v>0.01</v>
      </c>
      <c r="E855" s="83" t="s">
        <v>3295</v>
      </c>
      <c r="F855" s="119" t="s">
        <v>2634</v>
      </c>
      <c r="G855" s="83" t="s">
        <v>3295</v>
      </c>
      <c r="H855" s="119" t="s">
        <v>2634</v>
      </c>
      <c r="I855" s="83" t="s">
        <v>3296</v>
      </c>
      <c r="J855" s="119" t="s">
        <v>2634</v>
      </c>
      <c r="K855" s="83" t="s">
        <v>3297</v>
      </c>
      <c r="L855" s="119" t="s">
        <v>2634</v>
      </c>
      <c r="M855" s="83" t="s">
        <v>3298</v>
      </c>
      <c r="N855" s="119" t="s">
        <v>2634</v>
      </c>
    </row>
    <row r="856" spans="1:14">
      <c r="A856" s="86" t="s">
        <v>3299</v>
      </c>
      <c r="B856" s="102" t="s">
        <v>3300</v>
      </c>
      <c r="C856" s="106">
        <v>0.3</v>
      </c>
      <c r="D856" s="127">
        <v>0.16</v>
      </c>
      <c r="E856" s="86" t="s">
        <v>3301</v>
      </c>
      <c r="F856" s="116">
        <v>47</v>
      </c>
      <c r="G856" s="86" t="s">
        <v>3301</v>
      </c>
      <c r="H856" s="116">
        <v>13</v>
      </c>
      <c r="I856" s="86" t="s">
        <v>3302</v>
      </c>
      <c r="J856" s="116">
        <v>14</v>
      </c>
      <c r="K856" s="86" t="s">
        <v>3303</v>
      </c>
      <c r="L856" s="116">
        <v>2</v>
      </c>
      <c r="M856" s="86" t="s">
        <v>3304</v>
      </c>
      <c r="N856" s="116">
        <v>2</v>
      </c>
    </row>
    <row r="857" spans="1:14" ht="16.2">
      <c r="A857" s="83" t="s">
        <v>3305</v>
      </c>
      <c r="B857" s="100" t="s">
        <v>3306</v>
      </c>
      <c r="C857" s="94">
        <v>13.5</v>
      </c>
      <c r="D857" s="126">
        <v>1.02</v>
      </c>
      <c r="E857" s="83" t="s">
        <v>3307</v>
      </c>
      <c r="F857" s="115">
        <v>8010</v>
      </c>
      <c r="G857" s="83" t="s">
        <v>3308</v>
      </c>
      <c r="H857" s="115">
        <v>2820</v>
      </c>
      <c r="I857" s="83" t="s">
        <v>3032</v>
      </c>
      <c r="J857" s="115">
        <v>6600</v>
      </c>
      <c r="K857" s="83" t="s">
        <v>3309</v>
      </c>
      <c r="L857" s="115">
        <v>1530</v>
      </c>
      <c r="M857" s="83" t="s">
        <v>3310</v>
      </c>
      <c r="N857" s="114">
        <v>436</v>
      </c>
    </row>
    <row r="858" spans="1:14">
      <c r="A858" s="86" t="s">
        <v>3311</v>
      </c>
      <c r="B858" s="102" t="s">
        <v>3312</v>
      </c>
      <c r="C858" s="106">
        <v>4.7</v>
      </c>
      <c r="D858" s="127">
        <v>0.36</v>
      </c>
      <c r="E858" s="86" t="s">
        <v>3313</v>
      </c>
      <c r="F858" s="117">
        <v>1530</v>
      </c>
      <c r="G858" s="86" t="s">
        <v>3314</v>
      </c>
      <c r="H858" s="116">
        <v>421</v>
      </c>
      <c r="I858" s="86" t="s">
        <v>3315</v>
      </c>
      <c r="J858" s="116">
        <v>809</v>
      </c>
      <c r="K858" s="86" t="s">
        <v>3316</v>
      </c>
      <c r="L858" s="116">
        <v>86</v>
      </c>
      <c r="M858" s="86" t="s">
        <v>3317</v>
      </c>
      <c r="N858" s="116">
        <v>59</v>
      </c>
    </row>
    <row r="859" spans="1:14">
      <c r="A859" s="83" t="s">
        <v>3318</v>
      </c>
      <c r="B859" s="100" t="s">
        <v>3319</v>
      </c>
      <c r="C859" s="101">
        <v>4.7</v>
      </c>
      <c r="D859" s="126">
        <v>0.42</v>
      </c>
      <c r="E859" s="83" t="s">
        <v>3320</v>
      </c>
      <c r="F859" s="115">
        <v>1760</v>
      </c>
      <c r="G859" s="83" t="s">
        <v>3321</v>
      </c>
      <c r="H859" s="114">
        <v>486</v>
      </c>
      <c r="I859" s="83" t="s">
        <v>3322</v>
      </c>
      <c r="J859" s="114">
        <v>934</v>
      </c>
      <c r="K859" s="83" t="s">
        <v>3323</v>
      </c>
      <c r="L859" s="114">
        <v>99</v>
      </c>
      <c r="M859" s="83" t="s">
        <v>3324</v>
      </c>
      <c r="N859" s="114">
        <v>68</v>
      </c>
    </row>
    <row r="860" spans="1:14">
      <c r="A860" s="86" t="s">
        <v>3325</v>
      </c>
      <c r="B860" s="102" t="s">
        <v>3326</v>
      </c>
      <c r="C860" s="106">
        <v>4.7</v>
      </c>
      <c r="D860" s="127">
        <v>0.35</v>
      </c>
      <c r="E860" s="86" t="s">
        <v>3327</v>
      </c>
      <c r="F860" s="117">
        <v>1480</v>
      </c>
      <c r="G860" s="86" t="s">
        <v>3328</v>
      </c>
      <c r="H860" s="116">
        <v>407</v>
      </c>
      <c r="I860" s="86" t="s">
        <v>3329</v>
      </c>
      <c r="J860" s="116">
        <v>783</v>
      </c>
      <c r="K860" s="86" t="s">
        <v>3330</v>
      </c>
      <c r="L860" s="116">
        <v>83</v>
      </c>
      <c r="M860" s="86" t="s">
        <v>3331</v>
      </c>
      <c r="N860" s="116">
        <v>57</v>
      </c>
    </row>
    <row r="861" spans="1:14">
      <c r="A861" s="83" t="s">
        <v>3332</v>
      </c>
      <c r="B861" s="100" t="s">
        <v>3333</v>
      </c>
      <c r="C861" s="101">
        <v>0.8</v>
      </c>
      <c r="D861" s="126">
        <v>0.3</v>
      </c>
      <c r="E861" s="83" t="s">
        <v>3334</v>
      </c>
      <c r="F861" s="114">
        <v>209</v>
      </c>
      <c r="G861" s="83" t="s">
        <v>3334</v>
      </c>
      <c r="H861" s="114">
        <v>57</v>
      </c>
      <c r="I861" s="83" t="s">
        <v>3335</v>
      </c>
      <c r="J861" s="114">
        <v>66</v>
      </c>
      <c r="K861" s="83" t="s">
        <v>3336</v>
      </c>
      <c r="L861" s="114">
        <v>10</v>
      </c>
      <c r="M861" s="83" t="s">
        <v>3337</v>
      </c>
      <c r="N861" s="114">
        <v>8</v>
      </c>
    </row>
    <row r="862" spans="1:14">
      <c r="A862" s="86" t="s">
        <v>3338</v>
      </c>
      <c r="B862" s="102" t="s">
        <v>3339</v>
      </c>
      <c r="C862" s="106">
        <v>0.8</v>
      </c>
      <c r="D862" s="102" t="s">
        <v>3340</v>
      </c>
      <c r="E862" s="86" t="s">
        <v>3341</v>
      </c>
      <c r="F862" s="116">
        <v>237</v>
      </c>
      <c r="G862" s="86" t="s">
        <v>3341</v>
      </c>
      <c r="H862" s="116">
        <v>65</v>
      </c>
      <c r="I862" s="86" t="s">
        <v>3330</v>
      </c>
      <c r="J862" s="116">
        <v>75</v>
      </c>
      <c r="K862" s="86" t="s">
        <v>2855</v>
      </c>
      <c r="L862" s="116">
        <v>11</v>
      </c>
      <c r="M862" s="86" t="s">
        <v>3342</v>
      </c>
      <c r="N862" s="116">
        <v>9</v>
      </c>
    </row>
    <row r="863" spans="1:14">
      <c r="A863" s="83" t="s">
        <v>3343</v>
      </c>
      <c r="B863" s="100" t="s">
        <v>3344</v>
      </c>
      <c r="C863" s="101">
        <v>0.8</v>
      </c>
      <c r="D863" s="126">
        <v>0.24</v>
      </c>
      <c r="E863" s="83" t="s">
        <v>3345</v>
      </c>
      <c r="F863" s="114">
        <v>163</v>
      </c>
      <c r="G863" s="83" t="s">
        <v>3345</v>
      </c>
      <c r="H863" s="114">
        <v>44</v>
      </c>
      <c r="I863" s="83" t="s">
        <v>3346</v>
      </c>
      <c r="J863" s="114">
        <v>52</v>
      </c>
      <c r="K863" s="83" t="s">
        <v>3347</v>
      </c>
      <c r="L863" s="114">
        <v>8</v>
      </c>
      <c r="M863" s="83" t="s">
        <v>3348</v>
      </c>
      <c r="N863" s="114">
        <v>6</v>
      </c>
    </row>
    <row r="864" spans="1:14">
      <c r="A864" s="86" t="s">
        <v>3349</v>
      </c>
      <c r="B864" s="102" t="s">
        <v>3350</v>
      </c>
      <c r="C864" s="97">
        <v>25</v>
      </c>
      <c r="D864" s="127">
        <v>0.65</v>
      </c>
      <c r="E864" s="86" t="s">
        <v>3351</v>
      </c>
      <c r="F864" s="136">
        <v>11000</v>
      </c>
      <c r="G864" s="86" t="s">
        <v>3352</v>
      </c>
      <c r="H864" s="117">
        <v>5350</v>
      </c>
      <c r="I864" s="86" t="s">
        <v>3353</v>
      </c>
      <c r="J864" s="136">
        <v>10300</v>
      </c>
      <c r="K864" s="86" t="s">
        <v>2724</v>
      </c>
      <c r="L864" s="117">
        <v>4770</v>
      </c>
      <c r="M864" s="86" t="s">
        <v>3354</v>
      </c>
      <c r="N864" s="116">
        <v>1420</v>
      </c>
    </row>
    <row r="865" spans="1:14">
      <c r="A865" s="83" t="s">
        <v>3355</v>
      </c>
      <c r="B865" s="100" t="s">
        <v>3356</v>
      </c>
      <c r="C865" s="94">
        <v>12.9</v>
      </c>
      <c r="D865" s="126">
        <v>0.86</v>
      </c>
      <c r="E865" s="83" t="s">
        <v>3357</v>
      </c>
      <c r="F865" s="115">
        <v>8430</v>
      </c>
      <c r="G865" s="83" t="s">
        <v>3358</v>
      </c>
      <c r="H865" s="115">
        <v>2910</v>
      </c>
      <c r="I865" s="83" t="s">
        <v>3000</v>
      </c>
      <c r="J865" s="115">
        <v>6860</v>
      </c>
      <c r="K865" s="83" t="s">
        <v>3359</v>
      </c>
      <c r="L865" s="115">
        <v>1500</v>
      </c>
      <c r="M865" s="83" t="s">
        <v>3360</v>
      </c>
      <c r="N865" s="114">
        <v>442</v>
      </c>
    </row>
    <row r="866" spans="1:14">
      <c r="A866" s="86" t="s">
        <v>3361</v>
      </c>
      <c r="B866" s="102" t="s">
        <v>3362</v>
      </c>
      <c r="C866" s="106">
        <v>1.9</v>
      </c>
      <c r="D866" s="127">
        <v>0.26</v>
      </c>
      <c r="E866" s="86" t="s">
        <v>3363</v>
      </c>
      <c r="F866" s="116">
        <v>668</v>
      </c>
      <c r="G866" s="86" t="s">
        <v>3363</v>
      </c>
      <c r="H866" s="116">
        <v>182</v>
      </c>
      <c r="I866" s="86" t="s">
        <v>2927</v>
      </c>
      <c r="J866" s="116">
        <v>243</v>
      </c>
      <c r="K866" s="86" t="s">
        <v>3364</v>
      </c>
      <c r="L866" s="116">
        <v>32</v>
      </c>
      <c r="M866" s="86" t="s">
        <v>2547</v>
      </c>
      <c r="N866" s="116">
        <v>25</v>
      </c>
    </row>
    <row r="867" spans="1:14" ht="19.2">
      <c r="A867" s="83" t="s">
        <v>3365</v>
      </c>
      <c r="B867" s="100" t="s">
        <v>3366</v>
      </c>
      <c r="C867" s="94">
        <v>12.9</v>
      </c>
      <c r="D867" s="100" t="s">
        <v>3367</v>
      </c>
      <c r="E867" s="83" t="s">
        <v>3368</v>
      </c>
      <c r="F867" s="115">
        <v>7900</v>
      </c>
      <c r="G867" s="83" t="s">
        <v>3369</v>
      </c>
      <c r="H867" s="115">
        <v>2730</v>
      </c>
      <c r="I867" s="83" t="s">
        <v>2958</v>
      </c>
      <c r="J867" s="115">
        <v>6430</v>
      </c>
      <c r="K867" s="83" t="s">
        <v>3370</v>
      </c>
      <c r="L867" s="115">
        <v>1410</v>
      </c>
      <c r="M867" s="83" t="s">
        <v>3371</v>
      </c>
      <c r="N867" s="114">
        <v>415</v>
      </c>
    </row>
    <row r="868" spans="1:14" ht="19.2">
      <c r="A868" s="86" t="s">
        <v>3372</v>
      </c>
      <c r="B868" s="102" t="s">
        <v>3373</v>
      </c>
      <c r="C868" s="97">
        <v>12.9</v>
      </c>
      <c r="D868" s="102" t="s">
        <v>3374</v>
      </c>
      <c r="E868" s="86" t="s">
        <v>3375</v>
      </c>
      <c r="F868" s="117">
        <v>8270</v>
      </c>
      <c r="G868" s="86" t="s">
        <v>3376</v>
      </c>
      <c r="H868" s="117">
        <v>2850</v>
      </c>
      <c r="I868" s="86" t="s">
        <v>2461</v>
      </c>
      <c r="J868" s="117">
        <v>6730</v>
      </c>
      <c r="K868" s="86" t="s">
        <v>3377</v>
      </c>
      <c r="L868" s="117">
        <v>1480</v>
      </c>
      <c r="M868" s="86" t="s">
        <v>3378</v>
      </c>
      <c r="N868" s="116">
        <v>434</v>
      </c>
    </row>
    <row r="869" spans="1:14">
      <c r="A869" s="83" t="s">
        <v>3379</v>
      </c>
      <c r="B869" s="100" t="s">
        <v>3380</v>
      </c>
      <c r="C869" s="94">
        <v>25</v>
      </c>
      <c r="D869" s="100" t="s">
        <v>3381</v>
      </c>
      <c r="E869" s="83" t="s">
        <v>3382</v>
      </c>
      <c r="F869" s="135">
        <v>10900</v>
      </c>
      <c r="G869" s="83" t="s">
        <v>3383</v>
      </c>
      <c r="H869" s="115">
        <v>5300</v>
      </c>
      <c r="I869" s="83" t="s">
        <v>3384</v>
      </c>
      <c r="J869" s="135">
        <v>10200</v>
      </c>
      <c r="K869" s="83" t="s">
        <v>3385</v>
      </c>
      <c r="L869" s="115">
        <v>4730</v>
      </c>
      <c r="M869" s="83" t="s">
        <v>3386</v>
      </c>
      <c r="N869" s="114">
        <v>1400</v>
      </c>
    </row>
    <row r="870" spans="1:14" ht="19.2">
      <c r="A870" s="108" t="s">
        <v>3387</v>
      </c>
      <c r="B870" s="107" t="s">
        <v>3388</v>
      </c>
      <c r="C870" s="145">
        <v>13.5</v>
      </c>
      <c r="D870" s="107" t="s">
        <v>3389</v>
      </c>
      <c r="E870" s="108" t="s">
        <v>3390</v>
      </c>
      <c r="F870" s="141">
        <v>11100</v>
      </c>
      <c r="G870" s="108" t="s">
        <v>3391</v>
      </c>
      <c r="H870" s="140">
        <v>3890</v>
      </c>
      <c r="I870" s="108" t="s">
        <v>3392</v>
      </c>
      <c r="J870" s="140">
        <v>9110</v>
      </c>
      <c r="K870" s="108" t="s">
        <v>3192</v>
      </c>
      <c r="L870" s="140">
        <v>2120</v>
      </c>
      <c r="M870" s="108" t="s">
        <v>3393</v>
      </c>
      <c r="N870" s="146">
        <v>602</v>
      </c>
    </row>
    <row r="871" spans="1:14">
      <c r="A871" s="79" t="s">
        <v>3394</v>
      </c>
      <c r="B871" s="122" t="s">
        <v>3395</v>
      </c>
      <c r="C871" s="112">
        <v>25</v>
      </c>
      <c r="D871" s="122" t="s">
        <v>3396</v>
      </c>
      <c r="E871" s="79" t="s">
        <v>3397</v>
      </c>
      <c r="F871" s="113">
        <v>15100</v>
      </c>
      <c r="G871" s="79" t="s">
        <v>3398</v>
      </c>
      <c r="H871" s="143">
        <v>7330</v>
      </c>
      <c r="I871" s="79" t="s">
        <v>3399</v>
      </c>
      <c r="J871" s="113">
        <v>14100</v>
      </c>
      <c r="K871" s="79" t="s">
        <v>3400</v>
      </c>
      <c r="L871" s="143">
        <v>6530</v>
      </c>
      <c r="M871" s="79" t="s">
        <v>3401</v>
      </c>
      <c r="N871" s="124">
        <v>1940</v>
      </c>
    </row>
    <row r="872" spans="1:14">
      <c r="A872" s="83" t="s">
        <v>3402</v>
      </c>
      <c r="B872" s="100" t="s">
        <v>3403</v>
      </c>
      <c r="C872" s="101">
        <v>0.8</v>
      </c>
      <c r="D872" s="100" t="s">
        <v>3404</v>
      </c>
      <c r="E872" s="83" t="s">
        <v>2469</v>
      </c>
      <c r="F872" s="114">
        <v>223</v>
      </c>
      <c r="G872" s="83" t="s">
        <v>2469</v>
      </c>
      <c r="H872" s="114">
        <v>61</v>
      </c>
      <c r="I872" s="83" t="s">
        <v>3405</v>
      </c>
      <c r="J872" s="114">
        <v>70</v>
      </c>
      <c r="K872" s="83" t="s">
        <v>3406</v>
      </c>
      <c r="L872" s="114">
        <v>10</v>
      </c>
      <c r="M872" s="83" t="s">
        <v>3407</v>
      </c>
      <c r="N872" s="114">
        <v>8</v>
      </c>
    </row>
    <row r="873" spans="1:14">
      <c r="A873" s="86" t="s">
        <v>3408</v>
      </c>
      <c r="B873" s="102" t="s">
        <v>3409</v>
      </c>
      <c r="C873" s="86" t="s">
        <v>3410</v>
      </c>
      <c r="D873" s="102" t="s">
        <v>3411</v>
      </c>
      <c r="E873" s="86" t="s">
        <v>3412</v>
      </c>
      <c r="F873" s="118" t="s">
        <v>2634</v>
      </c>
      <c r="G873" s="86" t="s">
        <v>3412</v>
      </c>
      <c r="H873" s="118" t="s">
        <v>2634</v>
      </c>
      <c r="I873" s="86" t="s">
        <v>3413</v>
      </c>
      <c r="J873" s="118" t="s">
        <v>2634</v>
      </c>
      <c r="K873" s="86" t="s">
        <v>3414</v>
      </c>
      <c r="L873" s="118" t="s">
        <v>2634</v>
      </c>
      <c r="M873" s="86" t="s">
        <v>3415</v>
      </c>
      <c r="N873" s="118" t="s">
        <v>2634</v>
      </c>
    </row>
    <row r="874" spans="1:14">
      <c r="A874" s="83" t="s">
        <v>3416</v>
      </c>
      <c r="B874" s="100" t="s">
        <v>3417</v>
      </c>
      <c r="C874" s="101">
        <v>6.2</v>
      </c>
      <c r="D874" s="100" t="s">
        <v>3418</v>
      </c>
      <c r="E874" s="83" t="s">
        <v>3419</v>
      </c>
      <c r="F874" s="115">
        <v>3080</v>
      </c>
      <c r="G874" s="83" t="s">
        <v>3420</v>
      </c>
      <c r="H874" s="114">
        <v>871</v>
      </c>
      <c r="I874" s="83" t="s">
        <v>3217</v>
      </c>
      <c r="J874" s="115">
        <v>1880</v>
      </c>
      <c r="K874" s="83" t="s">
        <v>2435</v>
      </c>
      <c r="L874" s="114">
        <v>207</v>
      </c>
      <c r="M874" s="83" t="s">
        <v>3421</v>
      </c>
      <c r="N874" s="114">
        <v>122</v>
      </c>
    </row>
    <row r="875" spans="1:14" ht="19.2">
      <c r="A875" s="86" t="s">
        <v>3422</v>
      </c>
      <c r="B875" s="102" t="s">
        <v>3423</v>
      </c>
      <c r="C875" s="106">
        <v>1</v>
      </c>
      <c r="D875" s="102" t="s">
        <v>3424</v>
      </c>
      <c r="E875" s="86" t="s">
        <v>3425</v>
      </c>
      <c r="F875" s="116">
        <v>204</v>
      </c>
      <c r="G875" s="86" t="s">
        <v>3425</v>
      </c>
      <c r="H875" s="116">
        <v>56</v>
      </c>
      <c r="I875" s="86" t="s">
        <v>3283</v>
      </c>
      <c r="J875" s="116">
        <v>66</v>
      </c>
      <c r="K875" s="86" t="s">
        <v>3426</v>
      </c>
      <c r="L875" s="116">
        <v>10</v>
      </c>
      <c r="M875" s="86" t="s">
        <v>3427</v>
      </c>
      <c r="N875" s="116">
        <v>8</v>
      </c>
    </row>
    <row r="876" spans="1:14">
      <c r="A876" s="83" t="s">
        <v>3428</v>
      </c>
      <c r="B876" s="100" t="s">
        <v>3429</v>
      </c>
      <c r="C876" s="83" t="s">
        <v>3430</v>
      </c>
      <c r="D876" s="100" t="s">
        <v>3431</v>
      </c>
      <c r="E876" s="83" t="s">
        <v>3148</v>
      </c>
      <c r="F876" s="114">
        <v>46</v>
      </c>
      <c r="G876" s="83" t="s">
        <v>3148</v>
      </c>
      <c r="H876" s="114">
        <v>13</v>
      </c>
      <c r="I876" s="83" t="s">
        <v>3432</v>
      </c>
      <c r="J876" s="114">
        <v>14</v>
      </c>
      <c r="K876" s="83" t="s">
        <v>3068</v>
      </c>
      <c r="L876" s="114">
        <v>2</v>
      </c>
      <c r="M876" s="83" t="s">
        <v>3433</v>
      </c>
      <c r="N876" s="114">
        <v>2</v>
      </c>
    </row>
    <row r="877" spans="1:14">
      <c r="A877" s="86" t="s">
        <v>3434</v>
      </c>
      <c r="B877" s="102" t="s">
        <v>3435</v>
      </c>
      <c r="C877" s="106">
        <v>1.1000000000000001</v>
      </c>
      <c r="D877" s="102" t="s">
        <v>3436</v>
      </c>
      <c r="E877" s="86" t="s">
        <v>2716</v>
      </c>
      <c r="F877" s="116">
        <v>528</v>
      </c>
      <c r="G877" s="86" t="s">
        <v>2716</v>
      </c>
      <c r="H877" s="116">
        <v>144</v>
      </c>
      <c r="I877" s="86" t="s">
        <v>3437</v>
      </c>
      <c r="J877" s="116">
        <v>173</v>
      </c>
      <c r="K877" s="86" t="s">
        <v>3438</v>
      </c>
      <c r="L877" s="116">
        <v>25</v>
      </c>
      <c r="M877" s="86" t="s">
        <v>3439</v>
      </c>
      <c r="N877" s="116">
        <v>20</v>
      </c>
    </row>
    <row r="878" spans="1:14">
      <c r="A878" s="83" t="s">
        <v>3440</v>
      </c>
      <c r="B878" s="100" t="s">
        <v>3441</v>
      </c>
      <c r="C878" s="101">
        <v>0.9</v>
      </c>
      <c r="D878" s="100" t="s">
        <v>3442</v>
      </c>
      <c r="E878" s="83" t="s">
        <v>3443</v>
      </c>
      <c r="F878" s="114">
        <v>479</v>
      </c>
      <c r="G878" s="83" t="s">
        <v>3443</v>
      </c>
      <c r="H878" s="114">
        <v>130</v>
      </c>
      <c r="I878" s="83" t="s">
        <v>3444</v>
      </c>
      <c r="J878" s="114">
        <v>153</v>
      </c>
      <c r="K878" s="83" t="s">
        <v>2802</v>
      </c>
      <c r="L878" s="114">
        <v>22</v>
      </c>
      <c r="M878" s="83" t="s">
        <v>3445</v>
      </c>
      <c r="N878" s="114">
        <v>18</v>
      </c>
    </row>
    <row r="879" spans="1:14">
      <c r="A879" s="86" t="s">
        <v>3446</v>
      </c>
      <c r="B879" s="102" t="s">
        <v>3447</v>
      </c>
      <c r="C879" s="106">
        <v>3.3</v>
      </c>
      <c r="D879" s="102" t="s">
        <v>3448</v>
      </c>
      <c r="E879" s="86" t="s">
        <v>3288</v>
      </c>
      <c r="F879" s="117">
        <v>2260</v>
      </c>
      <c r="G879" s="86" t="s">
        <v>3449</v>
      </c>
      <c r="H879" s="116">
        <v>617</v>
      </c>
      <c r="I879" s="86" t="s">
        <v>3450</v>
      </c>
      <c r="J879" s="117">
        <v>1010</v>
      </c>
      <c r="K879" s="86" t="s">
        <v>3451</v>
      </c>
      <c r="L879" s="116">
        <v>115</v>
      </c>
      <c r="M879" s="86" t="s">
        <v>3452</v>
      </c>
      <c r="N879" s="116">
        <v>86</v>
      </c>
    </row>
    <row r="880" spans="1:14">
      <c r="A880" s="83" t="s">
        <v>3453</v>
      </c>
      <c r="B880" s="100" t="s">
        <v>3454</v>
      </c>
      <c r="C880" s="101">
        <v>4.4000000000000004</v>
      </c>
      <c r="D880" s="100" t="s">
        <v>3455</v>
      </c>
      <c r="E880" s="83" t="s">
        <v>3456</v>
      </c>
      <c r="F880" s="115">
        <v>2730</v>
      </c>
      <c r="G880" s="83" t="s">
        <v>3457</v>
      </c>
      <c r="H880" s="114">
        <v>751</v>
      </c>
      <c r="I880" s="83" t="s">
        <v>3458</v>
      </c>
      <c r="J880" s="115">
        <v>1400</v>
      </c>
      <c r="K880" s="83" t="s">
        <v>3459</v>
      </c>
      <c r="L880" s="114">
        <v>150</v>
      </c>
      <c r="M880" s="83" t="s">
        <v>3109</v>
      </c>
      <c r="N880" s="114">
        <v>105</v>
      </c>
    </row>
    <row r="881" spans="1:14">
      <c r="A881" s="86" t="s">
        <v>3460</v>
      </c>
      <c r="B881" s="102" t="s">
        <v>3461</v>
      </c>
      <c r="C881" s="106">
        <v>2</v>
      </c>
      <c r="D881" s="127">
        <v>0.28999999999999998</v>
      </c>
      <c r="E881" s="86" t="s">
        <v>3462</v>
      </c>
      <c r="F881" s="116">
        <v>815</v>
      </c>
      <c r="G881" s="86" t="s">
        <v>3462</v>
      </c>
      <c r="H881" s="116">
        <v>222</v>
      </c>
      <c r="I881" s="86" t="s">
        <v>3204</v>
      </c>
      <c r="J881" s="116">
        <v>301</v>
      </c>
      <c r="K881" s="86" t="s">
        <v>3463</v>
      </c>
      <c r="L881" s="116">
        <v>39</v>
      </c>
      <c r="M881" s="86" t="s">
        <v>3464</v>
      </c>
      <c r="N881" s="116">
        <v>31</v>
      </c>
    </row>
    <row r="882" spans="1:14">
      <c r="A882" s="83" t="s">
        <v>3465</v>
      </c>
      <c r="B882" s="100" t="s">
        <v>3466</v>
      </c>
      <c r="C882" s="101">
        <v>2</v>
      </c>
      <c r="D882" s="126">
        <v>0.56000000000000005</v>
      </c>
      <c r="E882" s="83" t="s">
        <v>2689</v>
      </c>
      <c r="F882" s="114">
        <v>868</v>
      </c>
      <c r="G882" s="83" t="s">
        <v>2689</v>
      </c>
      <c r="H882" s="114">
        <v>236</v>
      </c>
      <c r="I882" s="83" t="s">
        <v>3467</v>
      </c>
      <c r="J882" s="114">
        <v>320</v>
      </c>
      <c r="K882" s="83" t="s">
        <v>3468</v>
      </c>
      <c r="L882" s="114">
        <v>42</v>
      </c>
      <c r="M882" s="83" t="s">
        <v>2692</v>
      </c>
      <c r="N882" s="114">
        <v>33</v>
      </c>
    </row>
    <row r="883" spans="1:14">
      <c r="A883" s="86" t="s">
        <v>3469</v>
      </c>
      <c r="B883" s="102" t="s">
        <v>3470</v>
      </c>
      <c r="C883" s="106">
        <v>2</v>
      </c>
      <c r="D883" s="127">
        <v>0.76</v>
      </c>
      <c r="E883" s="86" t="s">
        <v>3462</v>
      </c>
      <c r="F883" s="116">
        <v>812</v>
      </c>
      <c r="G883" s="86" t="s">
        <v>3462</v>
      </c>
      <c r="H883" s="116">
        <v>221</v>
      </c>
      <c r="I883" s="86" t="s">
        <v>3471</v>
      </c>
      <c r="J883" s="116">
        <v>299</v>
      </c>
      <c r="K883" s="86" t="s">
        <v>3472</v>
      </c>
      <c r="L883" s="116">
        <v>39</v>
      </c>
      <c r="M883" s="86" t="s">
        <v>3473</v>
      </c>
      <c r="N883" s="116">
        <v>31</v>
      </c>
    </row>
    <row r="884" spans="1:14">
      <c r="A884" s="83" t="s">
        <v>3474</v>
      </c>
      <c r="B884" s="100" t="s">
        <v>3475</v>
      </c>
      <c r="C884" s="94">
        <v>40</v>
      </c>
      <c r="D884" s="126">
        <v>0.48</v>
      </c>
      <c r="E884" s="83" t="s">
        <v>3476</v>
      </c>
      <c r="F884" s="115">
        <v>7170</v>
      </c>
      <c r="G884" s="83" t="s">
        <v>3477</v>
      </c>
      <c r="H884" s="115">
        <v>4550</v>
      </c>
      <c r="I884" s="83" t="s">
        <v>3478</v>
      </c>
      <c r="J884" s="115">
        <v>7090</v>
      </c>
      <c r="K884" s="83" t="s">
        <v>3479</v>
      </c>
      <c r="L884" s="115">
        <v>4690</v>
      </c>
      <c r="M884" s="83" t="s">
        <v>2847</v>
      </c>
      <c r="N884" s="114">
        <v>2040</v>
      </c>
    </row>
    <row r="885" spans="1:14">
      <c r="A885" s="86" t="s">
        <v>3480</v>
      </c>
      <c r="B885" s="102" t="s">
        <v>3481</v>
      </c>
      <c r="C885" s="86" t="s">
        <v>3482</v>
      </c>
      <c r="D885" s="127">
        <v>0.06</v>
      </c>
      <c r="E885" s="86" t="s">
        <v>3483</v>
      </c>
      <c r="F885" s="116">
        <v>2</v>
      </c>
      <c r="G885" s="86" t="s">
        <v>3483</v>
      </c>
      <c r="H885" s="118" t="s">
        <v>2634</v>
      </c>
      <c r="I885" s="86" t="s">
        <v>3484</v>
      </c>
      <c r="J885" s="118" t="s">
        <v>2634</v>
      </c>
      <c r="K885" s="86" t="s">
        <v>3485</v>
      </c>
      <c r="L885" s="118" t="s">
        <v>2634</v>
      </c>
      <c r="M885" s="86" t="s">
        <v>3486</v>
      </c>
      <c r="N885" s="118" t="s">
        <v>2634</v>
      </c>
    </row>
    <row r="886" spans="1:14">
      <c r="A886" s="83" t="s">
        <v>3487</v>
      </c>
      <c r="B886" s="100" t="s">
        <v>3488</v>
      </c>
      <c r="C886" s="83" t="s">
        <v>3482</v>
      </c>
      <c r="D886" s="126">
        <v>7.0000000000000007E-2</v>
      </c>
      <c r="E886" s="83" t="s">
        <v>3489</v>
      </c>
      <c r="F886" s="114">
        <v>1</v>
      </c>
      <c r="G886" s="83" t="s">
        <v>3489</v>
      </c>
      <c r="H886" s="119" t="s">
        <v>2634</v>
      </c>
      <c r="I886" s="83" t="s">
        <v>3490</v>
      </c>
      <c r="J886" s="119" t="s">
        <v>2634</v>
      </c>
      <c r="K886" s="83" t="s">
        <v>3491</v>
      </c>
      <c r="L886" s="119" t="s">
        <v>2634</v>
      </c>
      <c r="M886" s="83" t="s">
        <v>3492</v>
      </c>
      <c r="N886" s="119" t="s">
        <v>2634</v>
      </c>
    </row>
    <row r="887" spans="1:14" ht="19.2">
      <c r="A887" s="102" t="s">
        <v>3493</v>
      </c>
      <c r="B887" s="102" t="s">
        <v>3494</v>
      </c>
      <c r="C887" s="86" t="s">
        <v>3482</v>
      </c>
      <c r="D887" s="127">
        <v>0.05</v>
      </c>
      <c r="E887" s="86" t="s">
        <v>3495</v>
      </c>
      <c r="F887" s="118" t="s">
        <v>2634</v>
      </c>
      <c r="G887" s="86" t="s">
        <v>3495</v>
      </c>
      <c r="H887" s="118" t="s">
        <v>2634</v>
      </c>
      <c r="I887" s="86" t="s">
        <v>3167</v>
      </c>
      <c r="J887" s="118" t="s">
        <v>2634</v>
      </c>
      <c r="K887" s="86" t="s">
        <v>3496</v>
      </c>
      <c r="L887" s="118" t="s">
        <v>2634</v>
      </c>
      <c r="M887" s="86" t="s">
        <v>3497</v>
      </c>
      <c r="N887" s="118" t="s">
        <v>2634</v>
      </c>
    </row>
    <row r="888" spans="1:14">
      <c r="A888" s="83" t="s">
        <v>3498</v>
      </c>
      <c r="B888" s="100" t="s">
        <v>3499</v>
      </c>
      <c r="C888" s="101">
        <v>1.4</v>
      </c>
      <c r="D888" s="126">
        <v>0.21</v>
      </c>
      <c r="E888" s="83" t="s">
        <v>3500</v>
      </c>
      <c r="F888" s="114">
        <v>449</v>
      </c>
      <c r="G888" s="83" t="s">
        <v>3500</v>
      </c>
      <c r="H888" s="114">
        <v>122</v>
      </c>
      <c r="I888" s="83" t="s">
        <v>3444</v>
      </c>
      <c r="J888" s="114">
        <v>153</v>
      </c>
      <c r="K888" s="83" t="s">
        <v>2581</v>
      </c>
      <c r="L888" s="114">
        <v>21</v>
      </c>
      <c r="M888" s="83" t="s">
        <v>3501</v>
      </c>
      <c r="N888" s="114">
        <v>17</v>
      </c>
    </row>
    <row r="889" spans="1:14" ht="19.2">
      <c r="A889" s="86" t="s">
        <v>3502</v>
      </c>
      <c r="B889" s="102" t="s">
        <v>3503</v>
      </c>
      <c r="C889" s="97">
        <v>800</v>
      </c>
      <c r="D889" s="127">
        <v>0.65</v>
      </c>
      <c r="E889" s="86" t="s">
        <v>3504</v>
      </c>
      <c r="F889" s="117">
        <v>7500</v>
      </c>
      <c r="G889" s="86" t="s">
        <v>3505</v>
      </c>
      <c r="H889" s="117">
        <v>9710</v>
      </c>
      <c r="I889" s="86" t="s">
        <v>3506</v>
      </c>
      <c r="J889" s="117">
        <v>8070</v>
      </c>
      <c r="K889" s="86" t="s">
        <v>3507</v>
      </c>
      <c r="L889" s="117">
        <v>9910</v>
      </c>
      <c r="M889" s="86" t="s">
        <v>3095</v>
      </c>
      <c r="N889" s="136">
        <v>11300</v>
      </c>
    </row>
    <row r="890" spans="1:14">
      <c r="A890" s="83" t="s">
        <v>3508</v>
      </c>
      <c r="B890" s="100" t="s">
        <v>3509</v>
      </c>
      <c r="C890" s="83" t="s">
        <v>3510</v>
      </c>
      <c r="D890" s="126">
        <v>0.02</v>
      </c>
      <c r="E890" s="83" t="s">
        <v>3511</v>
      </c>
      <c r="F890" s="119" t="s">
        <v>2634</v>
      </c>
      <c r="G890" s="83" t="s">
        <v>3511</v>
      </c>
      <c r="H890" s="119" t="s">
        <v>2634</v>
      </c>
      <c r="I890" s="83" t="s">
        <v>3512</v>
      </c>
      <c r="J890" s="119" t="s">
        <v>2634</v>
      </c>
      <c r="K890" s="83" t="s">
        <v>3513</v>
      </c>
      <c r="L890" s="119" t="s">
        <v>2634</v>
      </c>
      <c r="M890" s="83" t="s">
        <v>3514</v>
      </c>
      <c r="N890" s="119" t="s">
        <v>2634</v>
      </c>
    </row>
    <row r="891" spans="1:14">
      <c r="A891" s="86" t="s">
        <v>3515</v>
      </c>
      <c r="B891" s="102" t="s">
        <v>3516</v>
      </c>
      <c r="C891" s="106">
        <v>3.5</v>
      </c>
      <c r="D891" s="102" t="s">
        <v>3517</v>
      </c>
      <c r="E891" s="86" t="s">
        <v>3518</v>
      </c>
      <c r="F891" s="117">
        <v>2150</v>
      </c>
      <c r="G891" s="86" t="s">
        <v>3519</v>
      </c>
      <c r="H891" s="116">
        <v>588</v>
      </c>
      <c r="I891" s="86" t="s">
        <v>3520</v>
      </c>
      <c r="J891" s="116">
        <v>984</v>
      </c>
      <c r="K891" s="86" t="s">
        <v>3521</v>
      </c>
      <c r="L891" s="116">
        <v>111</v>
      </c>
      <c r="M891" s="86" t="s">
        <v>3522</v>
      </c>
      <c r="N891" s="116">
        <v>82</v>
      </c>
    </row>
    <row r="892" spans="1:14">
      <c r="A892" s="83" t="s">
        <v>3523</v>
      </c>
      <c r="B892" s="100" t="s">
        <v>3524</v>
      </c>
      <c r="C892" s="101">
        <v>3.5</v>
      </c>
      <c r="D892" s="100" t="s">
        <v>3525</v>
      </c>
      <c r="E892" s="83" t="s">
        <v>3100</v>
      </c>
      <c r="F892" s="115">
        <v>2130</v>
      </c>
      <c r="G892" s="83" t="s">
        <v>3526</v>
      </c>
      <c r="H892" s="114">
        <v>580</v>
      </c>
      <c r="I892" s="83" t="s">
        <v>3527</v>
      </c>
      <c r="J892" s="114">
        <v>971</v>
      </c>
      <c r="K892" s="83" t="s">
        <v>3528</v>
      </c>
      <c r="L892" s="114">
        <v>110</v>
      </c>
      <c r="M892" s="83" t="s">
        <v>3529</v>
      </c>
      <c r="N892" s="114">
        <v>81</v>
      </c>
    </row>
    <row r="893" spans="1:14">
      <c r="A893" s="86" t="s">
        <v>3530</v>
      </c>
      <c r="B893" s="102" t="s">
        <v>3531</v>
      </c>
      <c r="C893" s="106">
        <v>2.6</v>
      </c>
      <c r="D893" s="102" t="s">
        <v>3532</v>
      </c>
      <c r="E893" s="86" t="s">
        <v>2883</v>
      </c>
      <c r="F893" s="117">
        <v>1380</v>
      </c>
      <c r="G893" s="86" t="s">
        <v>2883</v>
      </c>
      <c r="H893" s="116">
        <v>376</v>
      </c>
      <c r="I893" s="86" t="s">
        <v>3533</v>
      </c>
      <c r="J893" s="116">
        <v>555</v>
      </c>
      <c r="K893" s="86" t="s">
        <v>3534</v>
      </c>
      <c r="L893" s="116">
        <v>68</v>
      </c>
      <c r="M893" s="86" t="s">
        <v>3535</v>
      </c>
      <c r="N893" s="116">
        <v>52</v>
      </c>
    </row>
    <row r="894" spans="1:14">
      <c r="A894" s="83" t="s">
        <v>3536</v>
      </c>
      <c r="B894" s="100" t="s">
        <v>3537</v>
      </c>
      <c r="C894" s="101">
        <v>3</v>
      </c>
      <c r="D894" s="100" t="s">
        <v>3538</v>
      </c>
      <c r="E894" s="83" t="s">
        <v>3539</v>
      </c>
      <c r="F894" s="115">
        <v>1440</v>
      </c>
      <c r="G894" s="83" t="s">
        <v>3539</v>
      </c>
      <c r="H894" s="114">
        <v>392</v>
      </c>
      <c r="I894" s="83" t="s">
        <v>3540</v>
      </c>
      <c r="J894" s="114">
        <v>613</v>
      </c>
      <c r="K894" s="83" t="s">
        <v>3541</v>
      </c>
      <c r="L894" s="114">
        <v>72</v>
      </c>
      <c r="M894" s="83" t="s">
        <v>3542</v>
      </c>
      <c r="N894" s="114">
        <v>54</v>
      </c>
    </row>
    <row r="895" spans="1:14">
      <c r="A895" s="86" t="s">
        <v>3543</v>
      </c>
      <c r="B895" s="102" t="s">
        <v>3544</v>
      </c>
      <c r="C895" s="106">
        <v>0.4</v>
      </c>
      <c r="D895" s="102" t="s">
        <v>3545</v>
      </c>
      <c r="E895" s="86" t="s">
        <v>3546</v>
      </c>
      <c r="F895" s="116">
        <v>123</v>
      </c>
      <c r="G895" s="86" t="s">
        <v>3546</v>
      </c>
      <c r="H895" s="116">
        <v>33</v>
      </c>
      <c r="I895" s="86" t="s">
        <v>3547</v>
      </c>
      <c r="J895" s="116">
        <v>37</v>
      </c>
      <c r="K895" s="86" t="s">
        <v>3548</v>
      </c>
      <c r="L895" s="116">
        <v>6</v>
      </c>
      <c r="M895" s="86" t="s">
        <v>3549</v>
      </c>
      <c r="N895" s="116">
        <v>5</v>
      </c>
    </row>
    <row r="896" spans="1:14">
      <c r="A896" s="83" t="s">
        <v>3550</v>
      </c>
      <c r="B896" s="100" t="s">
        <v>3551</v>
      </c>
      <c r="C896" s="101">
        <v>0.3</v>
      </c>
      <c r="D896" s="100" t="s">
        <v>3552</v>
      </c>
      <c r="E896" s="83" t="s">
        <v>3553</v>
      </c>
      <c r="F896" s="114">
        <v>64</v>
      </c>
      <c r="G896" s="83" t="s">
        <v>3553</v>
      </c>
      <c r="H896" s="114">
        <v>17</v>
      </c>
      <c r="I896" s="83" t="s">
        <v>2581</v>
      </c>
      <c r="J896" s="114">
        <v>19</v>
      </c>
      <c r="K896" s="83" t="s">
        <v>3554</v>
      </c>
      <c r="L896" s="114">
        <v>3</v>
      </c>
      <c r="M896" s="83" t="s">
        <v>3555</v>
      </c>
      <c r="N896" s="114">
        <v>2</v>
      </c>
    </row>
    <row r="897" spans="1:14">
      <c r="A897" s="86" t="s">
        <v>3556</v>
      </c>
      <c r="B897" s="102" t="s">
        <v>3557</v>
      </c>
      <c r="C897" s="106">
        <v>3.2</v>
      </c>
      <c r="D897" s="102" t="s">
        <v>3340</v>
      </c>
      <c r="E897" s="86" t="s">
        <v>3558</v>
      </c>
      <c r="F897" s="117">
        <v>1720</v>
      </c>
      <c r="G897" s="86" t="s">
        <v>3559</v>
      </c>
      <c r="H897" s="116">
        <v>470</v>
      </c>
      <c r="I897" s="86" t="s">
        <v>2884</v>
      </c>
      <c r="J897" s="116">
        <v>755</v>
      </c>
      <c r="K897" s="86" t="s">
        <v>3560</v>
      </c>
      <c r="L897" s="116">
        <v>87</v>
      </c>
      <c r="M897" s="86" t="s">
        <v>3177</v>
      </c>
      <c r="N897" s="116">
        <v>65</v>
      </c>
    </row>
    <row r="898" spans="1:14">
      <c r="A898" s="83" t="s">
        <v>3561</v>
      </c>
      <c r="B898" s="100" t="s">
        <v>3562</v>
      </c>
      <c r="C898" s="101">
        <v>3.2</v>
      </c>
      <c r="D898" s="100" t="s">
        <v>3563</v>
      </c>
      <c r="E898" s="83" t="s">
        <v>3564</v>
      </c>
      <c r="F898" s="115">
        <v>1220</v>
      </c>
      <c r="G898" s="83" t="s">
        <v>3564</v>
      </c>
      <c r="H898" s="114">
        <v>333</v>
      </c>
      <c r="I898" s="83" t="s">
        <v>3565</v>
      </c>
      <c r="J898" s="114">
        <v>535</v>
      </c>
      <c r="K898" s="83" t="s">
        <v>3566</v>
      </c>
      <c r="L898" s="114">
        <v>62</v>
      </c>
      <c r="M898" s="83" t="s">
        <v>3567</v>
      </c>
      <c r="N898" s="114">
        <v>46</v>
      </c>
    </row>
    <row r="899" spans="1:14">
      <c r="A899" s="86" t="s">
        <v>3568</v>
      </c>
      <c r="B899" s="102" t="s">
        <v>3569</v>
      </c>
      <c r="C899" s="86" t="s">
        <v>3570</v>
      </c>
      <c r="D899" s="102" t="s">
        <v>3571</v>
      </c>
      <c r="E899" s="86" t="s">
        <v>3572</v>
      </c>
      <c r="F899" s="116">
        <v>6</v>
      </c>
      <c r="G899" s="86" t="s">
        <v>3572</v>
      </c>
      <c r="H899" s="116">
        <v>2</v>
      </c>
      <c r="I899" s="86" t="s">
        <v>3573</v>
      </c>
      <c r="J899" s="116">
        <v>2</v>
      </c>
      <c r="K899" s="86" t="s">
        <v>3574</v>
      </c>
      <c r="L899" s="118" t="s">
        <v>2634</v>
      </c>
      <c r="M899" s="86" t="s">
        <v>3575</v>
      </c>
      <c r="N899" s="118" t="s">
        <v>2634</v>
      </c>
    </row>
    <row r="900" spans="1:14">
      <c r="A900" s="83" t="s">
        <v>3576</v>
      </c>
      <c r="B900" s="100" t="s">
        <v>3577</v>
      </c>
      <c r="C900" s="83" t="s">
        <v>3570</v>
      </c>
      <c r="D900" s="100" t="s">
        <v>3578</v>
      </c>
      <c r="E900" s="83" t="s">
        <v>3579</v>
      </c>
      <c r="F900" s="114">
        <v>6</v>
      </c>
      <c r="G900" s="83" t="s">
        <v>3579</v>
      </c>
      <c r="H900" s="114">
        <v>2</v>
      </c>
      <c r="I900" s="83" t="s">
        <v>3580</v>
      </c>
      <c r="J900" s="114">
        <v>2</v>
      </c>
      <c r="K900" s="83" t="s">
        <v>2874</v>
      </c>
      <c r="L900" s="119" t="s">
        <v>2634</v>
      </c>
      <c r="M900" s="83" t="s">
        <v>3581</v>
      </c>
      <c r="N900" s="119" t="s">
        <v>2634</v>
      </c>
    </row>
    <row r="901" spans="1:14">
      <c r="A901" s="86" t="s">
        <v>3582</v>
      </c>
      <c r="B901" s="102" t="s">
        <v>3583</v>
      </c>
      <c r="C901" s="86" t="s">
        <v>3570</v>
      </c>
      <c r="D901" s="102" t="s">
        <v>3584</v>
      </c>
      <c r="E901" s="86" t="s">
        <v>2433</v>
      </c>
      <c r="F901" s="116">
        <v>8</v>
      </c>
      <c r="G901" s="86" t="s">
        <v>2433</v>
      </c>
      <c r="H901" s="116">
        <v>2</v>
      </c>
      <c r="I901" s="86" t="s">
        <v>3585</v>
      </c>
      <c r="J901" s="116">
        <v>2</v>
      </c>
      <c r="K901" s="86" t="s">
        <v>3586</v>
      </c>
      <c r="L901" s="118" t="s">
        <v>2634</v>
      </c>
      <c r="M901" s="86" t="s">
        <v>3587</v>
      </c>
      <c r="N901" s="118" t="s">
        <v>2634</v>
      </c>
    </row>
    <row r="902" spans="1:14">
      <c r="A902" s="89" t="s">
        <v>3588</v>
      </c>
      <c r="B902" s="103" t="s">
        <v>3589</v>
      </c>
      <c r="C902" s="89" t="s">
        <v>3570</v>
      </c>
      <c r="D902" s="103" t="s">
        <v>3590</v>
      </c>
      <c r="E902" s="89" t="s">
        <v>3591</v>
      </c>
      <c r="F902" s="120">
        <v>8</v>
      </c>
      <c r="G902" s="89" t="s">
        <v>3591</v>
      </c>
      <c r="H902" s="120">
        <v>2</v>
      </c>
      <c r="I902" s="89" t="s">
        <v>3592</v>
      </c>
      <c r="J902" s="120">
        <v>2</v>
      </c>
      <c r="K902" s="89" t="s">
        <v>3593</v>
      </c>
      <c r="L902" s="121" t="s">
        <v>2634</v>
      </c>
      <c r="M902" s="89" t="s">
        <v>3594</v>
      </c>
      <c r="N902" s="121" t="s">
        <v>2634</v>
      </c>
    </row>
    <row r="903" spans="1:14">
      <c r="A903" s="79" t="s">
        <v>3595</v>
      </c>
      <c r="B903" s="122" t="s">
        <v>3596</v>
      </c>
      <c r="C903" s="92">
        <v>1.8</v>
      </c>
      <c r="D903" s="122" t="s">
        <v>3590</v>
      </c>
      <c r="E903" s="79" t="s">
        <v>3597</v>
      </c>
      <c r="F903" s="124">
        <v>350</v>
      </c>
      <c r="G903" s="79" t="s">
        <v>3597</v>
      </c>
      <c r="H903" s="124">
        <v>95</v>
      </c>
      <c r="I903" s="79" t="s">
        <v>3598</v>
      </c>
      <c r="J903" s="124">
        <v>126</v>
      </c>
      <c r="K903" s="79" t="s">
        <v>3599</v>
      </c>
      <c r="L903" s="124">
        <v>17</v>
      </c>
      <c r="M903" s="79" t="s">
        <v>3600</v>
      </c>
      <c r="N903" s="124">
        <v>13</v>
      </c>
    </row>
    <row r="904" spans="1:14">
      <c r="A904" s="83" t="s">
        <v>3601</v>
      </c>
      <c r="B904" s="100" t="s">
        <v>3602</v>
      </c>
      <c r="C904" s="101">
        <v>0.3</v>
      </c>
      <c r="D904" s="100" t="s">
        <v>3603</v>
      </c>
      <c r="E904" s="83" t="s">
        <v>3604</v>
      </c>
      <c r="F904" s="114">
        <v>99</v>
      </c>
      <c r="G904" s="83" t="s">
        <v>3604</v>
      </c>
      <c r="H904" s="114">
        <v>27</v>
      </c>
      <c r="I904" s="83" t="s">
        <v>3605</v>
      </c>
      <c r="J904" s="114">
        <v>30</v>
      </c>
      <c r="K904" s="83" t="s">
        <v>3606</v>
      </c>
      <c r="L904" s="114">
        <v>5</v>
      </c>
      <c r="M904" s="83" t="s">
        <v>3607</v>
      </c>
      <c r="N904" s="114">
        <v>4</v>
      </c>
    </row>
    <row r="905" spans="1:14">
      <c r="A905" s="86" t="s">
        <v>3608</v>
      </c>
      <c r="B905" s="102" t="s">
        <v>3609</v>
      </c>
      <c r="C905" s="106">
        <v>0.3</v>
      </c>
      <c r="D905" s="102" t="s">
        <v>3610</v>
      </c>
      <c r="E905" s="86" t="s">
        <v>3611</v>
      </c>
      <c r="F905" s="116">
        <v>113</v>
      </c>
      <c r="G905" s="86" t="s">
        <v>3611</v>
      </c>
      <c r="H905" s="116">
        <v>31</v>
      </c>
      <c r="I905" s="86" t="s">
        <v>3612</v>
      </c>
      <c r="J905" s="116">
        <v>34</v>
      </c>
      <c r="K905" s="86" t="s">
        <v>3613</v>
      </c>
      <c r="L905" s="116">
        <v>5</v>
      </c>
      <c r="M905" s="86" t="s">
        <v>3614</v>
      </c>
      <c r="N905" s="116">
        <v>4</v>
      </c>
    </row>
    <row r="906" spans="1:14">
      <c r="A906" s="83" t="s">
        <v>3615</v>
      </c>
      <c r="B906" s="100" t="s">
        <v>3616</v>
      </c>
      <c r="C906" s="83" t="s">
        <v>3570</v>
      </c>
      <c r="D906" s="100" t="s">
        <v>3617</v>
      </c>
      <c r="E906" s="83" t="s">
        <v>3618</v>
      </c>
      <c r="F906" s="114">
        <v>5</v>
      </c>
      <c r="G906" s="83" t="s">
        <v>3618</v>
      </c>
      <c r="H906" s="114">
        <v>1</v>
      </c>
      <c r="I906" s="83" t="s">
        <v>3619</v>
      </c>
      <c r="J906" s="114">
        <v>1</v>
      </c>
      <c r="K906" s="83" t="s">
        <v>3620</v>
      </c>
      <c r="L906" s="119" t="s">
        <v>2634</v>
      </c>
      <c r="M906" s="83" t="s">
        <v>3621</v>
      </c>
      <c r="N906" s="119" t="s">
        <v>2634</v>
      </c>
    </row>
    <row r="907" spans="1:14">
      <c r="A907" s="86" t="s">
        <v>3622</v>
      </c>
      <c r="B907" s="102" t="s">
        <v>3623</v>
      </c>
      <c r="C907" s="86" t="s">
        <v>3624</v>
      </c>
      <c r="D907" s="102" t="s">
        <v>3625</v>
      </c>
      <c r="E907" s="86" t="s">
        <v>3626</v>
      </c>
      <c r="F907" s="116">
        <v>25</v>
      </c>
      <c r="G907" s="86" t="s">
        <v>3626</v>
      </c>
      <c r="H907" s="116">
        <v>7</v>
      </c>
      <c r="I907" s="86" t="s">
        <v>3627</v>
      </c>
      <c r="J907" s="116">
        <v>7</v>
      </c>
      <c r="K907" s="86" t="s">
        <v>3628</v>
      </c>
      <c r="L907" s="116">
        <v>1</v>
      </c>
      <c r="M907" s="86" t="s">
        <v>3629</v>
      </c>
      <c r="N907" s="118" t="s">
        <v>2634</v>
      </c>
    </row>
    <row r="908" spans="1:14">
      <c r="A908" s="83" t="s">
        <v>3630</v>
      </c>
      <c r="B908" s="100" t="s">
        <v>3631</v>
      </c>
      <c r="C908" s="101">
        <v>0.6</v>
      </c>
      <c r="D908" s="100" t="s">
        <v>3632</v>
      </c>
      <c r="E908" s="83" t="s">
        <v>3633</v>
      </c>
      <c r="F908" s="114">
        <v>192</v>
      </c>
      <c r="G908" s="83" t="s">
        <v>3633</v>
      </c>
      <c r="H908" s="114">
        <v>52</v>
      </c>
      <c r="I908" s="83" t="s">
        <v>3634</v>
      </c>
      <c r="J908" s="114">
        <v>60</v>
      </c>
      <c r="K908" s="83" t="s">
        <v>3635</v>
      </c>
      <c r="L908" s="114">
        <v>9</v>
      </c>
      <c r="M908" s="83" t="s">
        <v>3636</v>
      </c>
      <c r="N908" s="114">
        <v>7</v>
      </c>
    </row>
    <row r="909" spans="1:14">
      <c r="A909" s="86" t="s">
        <v>3637</v>
      </c>
      <c r="B909" s="102" t="s">
        <v>3638</v>
      </c>
      <c r="C909" s="86" t="s">
        <v>3639</v>
      </c>
      <c r="D909" s="102" t="s">
        <v>3617</v>
      </c>
      <c r="E909" s="86" t="s">
        <v>3640</v>
      </c>
      <c r="F909" s="116">
        <v>12</v>
      </c>
      <c r="G909" s="86" t="s">
        <v>3640</v>
      </c>
      <c r="H909" s="116">
        <v>3</v>
      </c>
      <c r="I909" s="86" t="s">
        <v>3641</v>
      </c>
      <c r="J909" s="116">
        <v>4</v>
      </c>
      <c r="K909" s="86" t="s">
        <v>3642</v>
      </c>
      <c r="L909" s="118" t="s">
        <v>2634</v>
      </c>
      <c r="M909" s="86" t="s">
        <v>2873</v>
      </c>
      <c r="N909" s="118" t="s">
        <v>2634</v>
      </c>
    </row>
    <row r="910" spans="1:14">
      <c r="A910" s="83" t="s">
        <v>3643</v>
      </c>
      <c r="B910" s="100" t="s">
        <v>3644</v>
      </c>
      <c r="C910" s="101">
        <v>0.3</v>
      </c>
      <c r="D910" s="100" t="s">
        <v>3645</v>
      </c>
      <c r="E910" s="83" t="s">
        <v>3646</v>
      </c>
      <c r="F910" s="114">
        <v>99</v>
      </c>
      <c r="G910" s="83" t="s">
        <v>3646</v>
      </c>
      <c r="H910" s="114">
        <v>27</v>
      </c>
      <c r="I910" s="83" t="s">
        <v>3647</v>
      </c>
      <c r="J910" s="114">
        <v>30</v>
      </c>
      <c r="K910" s="83" t="s">
        <v>3648</v>
      </c>
      <c r="L910" s="114">
        <v>5</v>
      </c>
      <c r="M910" s="83" t="s">
        <v>3649</v>
      </c>
      <c r="N910" s="114">
        <v>4</v>
      </c>
    </row>
    <row r="911" spans="1:14">
      <c r="A911" s="86" t="s">
        <v>3650</v>
      </c>
      <c r="B911" s="102" t="s">
        <v>3651</v>
      </c>
      <c r="C911" s="106">
        <v>0.6</v>
      </c>
      <c r="D911" s="127">
        <v>0.2</v>
      </c>
      <c r="E911" s="86" t="s">
        <v>3652</v>
      </c>
      <c r="F911" s="116">
        <v>124</v>
      </c>
      <c r="G911" s="86" t="s">
        <v>3652</v>
      </c>
      <c r="H911" s="116">
        <v>34</v>
      </c>
      <c r="I911" s="86" t="s">
        <v>2774</v>
      </c>
      <c r="J911" s="116">
        <v>38</v>
      </c>
      <c r="K911" s="86" t="s">
        <v>3653</v>
      </c>
      <c r="L911" s="116">
        <v>6</v>
      </c>
      <c r="M911" s="86" t="s">
        <v>3654</v>
      </c>
      <c r="N911" s="116">
        <v>5</v>
      </c>
    </row>
    <row r="912" spans="1:14">
      <c r="A912" s="83" t="s">
        <v>3655</v>
      </c>
      <c r="B912" s="100" t="s">
        <v>3656</v>
      </c>
      <c r="C912" s="101">
        <v>9.8000000000000007</v>
      </c>
      <c r="D912" s="126">
        <v>0.35</v>
      </c>
      <c r="E912" s="83" t="s">
        <v>3657</v>
      </c>
      <c r="F912" s="115">
        <v>3970</v>
      </c>
      <c r="G912" s="83" t="s">
        <v>3658</v>
      </c>
      <c r="H912" s="115">
        <v>1240</v>
      </c>
      <c r="I912" s="83" t="s">
        <v>3659</v>
      </c>
      <c r="J912" s="115">
        <v>2960</v>
      </c>
      <c r="K912" s="83" t="s">
        <v>3660</v>
      </c>
      <c r="L912" s="114">
        <v>467</v>
      </c>
      <c r="M912" s="83" t="s">
        <v>3661</v>
      </c>
      <c r="N912" s="114">
        <v>178</v>
      </c>
    </row>
    <row r="913" spans="1:14">
      <c r="A913" s="86" t="s">
        <v>3662</v>
      </c>
      <c r="B913" s="102" t="s">
        <v>3663</v>
      </c>
      <c r="C913" s="106">
        <v>0.4</v>
      </c>
      <c r="D913" s="127">
        <v>0.19</v>
      </c>
      <c r="E913" s="86" t="s">
        <v>3664</v>
      </c>
      <c r="F913" s="116">
        <v>86</v>
      </c>
      <c r="G913" s="86" t="s">
        <v>3664</v>
      </c>
      <c r="H913" s="116">
        <v>23</v>
      </c>
      <c r="I913" s="86" t="s">
        <v>3665</v>
      </c>
      <c r="J913" s="116">
        <v>26</v>
      </c>
      <c r="K913" s="86" t="s">
        <v>3666</v>
      </c>
      <c r="L913" s="116">
        <v>4</v>
      </c>
      <c r="M913" s="86" t="s">
        <v>3667</v>
      </c>
      <c r="N913" s="116">
        <v>3</v>
      </c>
    </row>
    <row r="914" spans="1:14" ht="19.2">
      <c r="A914" s="100" t="s">
        <v>3668</v>
      </c>
      <c r="B914" s="100" t="s">
        <v>3669</v>
      </c>
      <c r="C914" s="94">
        <v>67</v>
      </c>
      <c r="D914" s="126">
        <v>0.57999999999999996</v>
      </c>
      <c r="E914" s="83" t="s">
        <v>3670</v>
      </c>
      <c r="F914" s="115">
        <v>7940</v>
      </c>
      <c r="G914" s="83" t="s">
        <v>3671</v>
      </c>
      <c r="H914" s="115">
        <v>6490</v>
      </c>
      <c r="I914" s="83" t="s">
        <v>3672</v>
      </c>
      <c r="J914" s="115">
        <v>8140</v>
      </c>
      <c r="K914" s="83" t="s">
        <v>3673</v>
      </c>
      <c r="L914" s="115">
        <v>6960</v>
      </c>
      <c r="M914" s="83" t="s">
        <v>3674</v>
      </c>
      <c r="N914" s="114">
        <v>4380</v>
      </c>
    </row>
    <row r="915" spans="1:14">
      <c r="A915" s="86" t="s">
        <v>3675</v>
      </c>
      <c r="B915" s="102" t="s">
        <v>3676</v>
      </c>
      <c r="C915" s="86" t="s">
        <v>3677</v>
      </c>
      <c r="D915" s="127">
        <v>0.11</v>
      </c>
      <c r="E915" s="86" t="s">
        <v>3678</v>
      </c>
      <c r="F915" s="116">
        <v>48</v>
      </c>
      <c r="G915" s="86" t="s">
        <v>3678</v>
      </c>
      <c r="H915" s="116">
        <v>13</v>
      </c>
      <c r="I915" s="86" t="s">
        <v>3679</v>
      </c>
      <c r="J915" s="116">
        <v>14</v>
      </c>
      <c r="K915" s="86" t="s">
        <v>3680</v>
      </c>
      <c r="L915" s="116">
        <v>2</v>
      </c>
      <c r="M915" s="86" t="s">
        <v>3681</v>
      </c>
      <c r="N915" s="116">
        <v>2</v>
      </c>
    </row>
    <row r="916" spans="1:14">
      <c r="A916" s="83" t="s">
        <v>3682</v>
      </c>
      <c r="B916" s="100" t="s">
        <v>3683</v>
      </c>
      <c r="C916" s="83" t="s">
        <v>3684</v>
      </c>
      <c r="D916" s="126">
        <v>0.19</v>
      </c>
      <c r="E916" s="83" t="s">
        <v>3685</v>
      </c>
      <c r="F916" s="114">
        <v>63</v>
      </c>
      <c r="G916" s="83" t="s">
        <v>3685</v>
      </c>
      <c r="H916" s="114">
        <v>17</v>
      </c>
      <c r="I916" s="83" t="s">
        <v>3686</v>
      </c>
      <c r="J916" s="114">
        <v>19</v>
      </c>
      <c r="K916" s="83" t="s">
        <v>3667</v>
      </c>
      <c r="L916" s="114">
        <v>3</v>
      </c>
      <c r="M916" s="83" t="s">
        <v>3687</v>
      </c>
      <c r="N916" s="114">
        <v>2</v>
      </c>
    </row>
    <row r="917" spans="1:14">
      <c r="A917" s="86" t="s">
        <v>3688</v>
      </c>
      <c r="B917" s="102" t="s">
        <v>3689</v>
      </c>
      <c r="C917" s="106">
        <v>0.3</v>
      </c>
      <c r="D917" s="127">
        <v>0.16</v>
      </c>
      <c r="E917" s="86" t="s">
        <v>3690</v>
      </c>
      <c r="F917" s="116">
        <v>60</v>
      </c>
      <c r="G917" s="86" t="s">
        <v>3690</v>
      </c>
      <c r="H917" s="116">
        <v>16</v>
      </c>
      <c r="I917" s="86" t="s">
        <v>3691</v>
      </c>
      <c r="J917" s="116">
        <v>18</v>
      </c>
      <c r="K917" s="86" t="s">
        <v>3692</v>
      </c>
      <c r="L917" s="116">
        <v>3</v>
      </c>
      <c r="M917" s="86" t="s">
        <v>2796</v>
      </c>
      <c r="N917" s="116">
        <v>2</v>
      </c>
    </row>
    <row r="918" spans="1:14">
      <c r="A918" s="83" t="s">
        <v>3693</v>
      </c>
      <c r="B918" s="100" t="s">
        <v>3694</v>
      </c>
      <c r="C918" s="83" t="s">
        <v>3695</v>
      </c>
      <c r="D918" s="126">
        <v>0.03</v>
      </c>
      <c r="E918" s="83" t="s">
        <v>3696</v>
      </c>
      <c r="F918" s="114">
        <v>2</v>
      </c>
      <c r="G918" s="83" t="s">
        <v>3696</v>
      </c>
      <c r="H918" s="119" t="s">
        <v>2634</v>
      </c>
      <c r="I918" s="83" t="s">
        <v>3697</v>
      </c>
      <c r="J918" s="119" t="s">
        <v>2634</v>
      </c>
      <c r="K918" s="83" t="s">
        <v>3698</v>
      </c>
      <c r="L918" s="119" t="s">
        <v>2634</v>
      </c>
      <c r="M918" s="83" t="s">
        <v>3699</v>
      </c>
      <c r="N918" s="119" t="s">
        <v>2634</v>
      </c>
    </row>
    <row r="919" spans="1:14">
      <c r="A919" s="86" t="s">
        <v>3700</v>
      </c>
      <c r="B919" s="102" t="s">
        <v>3701</v>
      </c>
      <c r="C919" s="86" t="s">
        <v>2801</v>
      </c>
      <c r="D919" s="127">
        <v>0.03</v>
      </c>
      <c r="E919" s="86" t="s">
        <v>3702</v>
      </c>
      <c r="F919" s="118" t="s">
        <v>2634</v>
      </c>
      <c r="G919" s="86" t="s">
        <v>3702</v>
      </c>
      <c r="H919" s="118" t="s">
        <v>2634</v>
      </c>
      <c r="I919" s="86" t="s">
        <v>3703</v>
      </c>
      <c r="J919" s="118" t="s">
        <v>2634</v>
      </c>
      <c r="K919" s="86" t="s">
        <v>3704</v>
      </c>
      <c r="L919" s="118" t="s">
        <v>2634</v>
      </c>
      <c r="M919" s="86" t="s">
        <v>3705</v>
      </c>
      <c r="N919" s="118" t="s">
        <v>2634</v>
      </c>
    </row>
    <row r="920" spans="1:14">
      <c r="A920" s="83" t="s">
        <v>3706</v>
      </c>
      <c r="B920" s="100" t="s">
        <v>3707</v>
      </c>
      <c r="C920" s="83" t="s">
        <v>3708</v>
      </c>
      <c r="D920" s="144">
        <v>4.0000000000000001E-3</v>
      </c>
      <c r="E920" s="83" t="s">
        <v>3709</v>
      </c>
      <c r="F920" s="119" t="s">
        <v>2634</v>
      </c>
      <c r="G920" s="83" t="s">
        <v>3709</v>
      </c>
      <c r="H920" s="119" t="s">
        <v>2634</v>
      </c>
      <c r="I920" s="83" t="s">
        <v>3710</v>
      </c>
      <c r="J920" s="119" t="s">
        <v>2634</v>
      </c>
      <c r="K920" s="83" t="s">
        <v>3711</v>
      </c>
      <c r="L920" s="119" t="s">
        <v>2634</v>
      </c>
      <c r="M920" s="83" t="s">
        <v>3712</v>
      </c>
      <c r="N920" s="119" t="s">
        <v>2634</v>
      </c>
    </row>
    <row r="921" spans="1:14">
      <c r="A921" s="86" t="s">
        <v>3713</v>
      </c>
      <c r="B921" s="102" t="s">
        <v>3714</v>
      </c>
      <c r="C921" s="86" t="s">
        <v>3715</v>
      </c>
      <c r="D921" s="127">
        <v>0.02</v>
      </c>
      <c r="E921" s="86" t="s">
        <v>3716</v>
      </c>
      <c r="F921" s="116">
        <v>3</v>
      </c>
      <c r="G921" s="86" t="s">
        <v>3716</v>
      </c>
      <c r="H921" s="118" t="s">
        <v>2634</v>
      </c>
      <c r="I921" s="86" t="s">
        <v>3717</v>
      </c>
      <c r="J921" s="118" t="s">
        <v>2634</v>
      </c>
      <c r="K921" s="86" t="s">
        <v>3718</v>
      </c>
      <c r="L921" s="118" t="s">
        <v>2634</v>
      </c>
      <c r="M921" s="86" t="s">
        <v>3719</v>
      </c>
      <c r="N921" s="118" t="s">
        <v>2634</v>
      </c>
    </row>
    <row r="922" spans="1:14">
      <c r="A922" s="83" t="s">
        <v>3720</v>
      </c>
      <c r="B922" s="100" t="s">
        <v>3721</v>
      </c>
      <c r="C922" s="83" t="s">
        <v>3722</v>
      </c>
      <c r="D922" s="126">
        <v>0.04</v>
      </c>
      <c r="E922" s="83" t="s">
        <v>3723</v>
      </c>
      <c r="F922" s="114">
        <v>11</v>
      </c>
      <c r="G922" s="83" t="s">
        <v>3723</v>
      </c>
      <c r="H922" s="114">
        <v>3</v>
      </c>
      <c r="I922" s="83" t="s">
        <v>3724</v>
      </c>
      <c r="J922" s="114">
        <v>3</v>
      </c>
      <c r="K922" s="83" t="s">
        <v>3484</v>
      </c>
      <c r="L922" s="119" t="s">
        <v>2634</v>
      </c>
      <c r="M922" s="83" t="s">
        <v>3725</v>
      </c>
      <c r="N922" s="119" t="s">
        <v>2634</v>
      </c>
    </row>
    <row r="923" spans="1:14">
      <c r="A923" s="86" t="s">
        <v>3726</v>
      </c>
      <c r="B923" s="102" t="s">
        <v>3727</v>
      </c>
      <c r="C923" s="106">
        <v>0.3</v>
      </c>
      <c r="D923" s="127">
        <v>0.1</v>
      </c>
      <c r="E923" s="86" t="s">
        <v>3728</v>
      </c>
      <c r="F923" s="116">
        <v>73</v>
      </c>
      <c r="G923" s="86" t="s">
        <v>3728</v>
      </c>
      <c r="H923" s="116">
        <v>20</v>
      </c>
      <c r="I923" s="86" t="s">
        <v>3729</v>
      </c>
      <c r="J923" s="116">
        <v>22</v>
      </c>
      <c r="K923" s="86" t="s">
        <v>3730</v>
      </c>
      <c r="L923" s="116">
        <v>3</v>
      </c>
      <c r="M923" s="86" t="s">
        <v>3731</v>
      </c>
      <c r="N923" s="116">
        <v>3</v>
      </c>
    </row>
    <row r="924" spans="1:14" ht="19.2">
      <c r="A924" s="83" t="s">
        <v>3732</v>
      </c>
      <c r="B924" s="100" t="s">
        <v>3733</v>
      </c>
      <c r="C924" s="94">
        <v>26</v>
      </c>
      <c r="D924" s="100" t="s">
        <v>3734</v>
      </c>
      <c r="E924" s="83" t="s">
        <v>3735</v>
      </c>
      <c r="F924" s="115">
        <v>9910</v>
      </c>
      <c r="G924" s="83" t="s">
        <v>3736</v>
      </c>
      <c r="H924" s="115">
        <v>4920</v>
      </c>
      <c r="I924" s="83" t="s">
        <v>3737</v>
      </c>
      <c r="J924" s="115">
        <v>9320</v>
      </c>
      <c r="K924" s="83" t="s">
        <v>3738</v>
      </c>
      <c r="L924" s="115">
        <v>4460</v>
      </c>
      <c r="M924" s="83" t="s">
        <v>3739</v>
      </c>
      <c r="N924" s="114">
        <v>1360</v>
      </c>
    </row>
    <row r="925" spans="1:14" ht="19.2">
      <c r="A925" s="102" t="s">
        <v>3740</v>
      </c>
      <c r="B925" s="102" t="s">
        <v>3741</v>
      </c>
      <c r="C925" s="97">
        <v>26</v>
      </c>
      <c r="D925" s="102" t="s">
        <v>3742</v>
      </c>
      <c r="E925" s="86" t="s">
        <v>3743</v>
      </c>
      <c r="F925" s="117">
        <v>9050</v>
      </c>
      <c r="G925" s="86" t="s">
        <v>3744</v>
      </c>
      <c r="H925" s="117">
        <v>4490</v>
      </c>
      <c r="I925" s="86" t="s">
        <v>2975</v>
      </c>
      <c r="J925" s="117">
        <v>8520</v>
      </c>
      <c r="K925" s="86" t="s">
        <v>3745</v>
      </c>
      <c r="L925" s="117">
        <v>4080</v>
      </c>
      <c r="M925" s="86" t="s">
        <v>3746</v>
      </c>
      <c r="N925" s="116">
        <v>1250</v>
      </c>
    </row>
    <row r="926" spans="1:14" ht="19.2">
      <c r="A926" s="103" t="s">
        <v>3747</v>
      </c>
      <c r="B926" s="103" t="s">
        <v>3748</v>
      </c>
      <c r="C926" s="132">
        <v>26</v>
      </c>
      <c r="D926" s="103" t="s">
        <v>3749</v>
      </c>
      <c r="E926" s="89" t="s">
        <v>3750</v>
      </c>
      <c r="F926" s="133">
        <v>7320</v>
      </c>
      <c r="G926" s="89" t="s">
        <v>3751</v>
      </c>
      <c r="H926" s="133">
        <v>3630</v>
      </c>
      <c r="I926" s="89" t="s">
        <v>2440</v>
      </c>
      <c r="J926" s="133">
        <v>6880</v>
      </c>
      <c r="K926" s="89" t="s">
        <v>3659</v>
      </c>
      <c r="L926" s="133">
        <v>3300</v>
      </c>
      <c r="M926" s="89" t="s">
        <v>3752</v>
      </c>
      <c r="N926" s="120">
        <v>1010</v>
      </c>
    </row>
    <row r="927" spans="1:14">
      <c r="A927"/>
      <c r="B927"/>
      <c r="C927"/>
      <c r="D927"/>
      <c r="E927"/>
    </row>
    <row r="928" spans="1:14">
      <c r="A928" s="147"/>
      <c r="B928" s="148" t="s">
        <v>3753</v>
      </c>
      <c r="C928" s="148" t="s">
        <v>3754</v>
      </c>
      <c r="D928" s="40" t="s">
        <v>3755</v>
      </c>
      <c r="E928"/>
    </row>
    <row r="929" spans="1:5">
      <c r="A929" t="s">
        <v>1197</v>
      </c>
      <c r="B929" s="149">
        <v>1</v>
      </c>
      <c r="C929" s="149">
        <v>1</v>
      </c>
      <c r="D929" t="s">
        <v>3756</v>
      </c>
      <c r="E929"/>
    </row>
    <row r="930" spans="1:5">
      <c r="A930" t="s">
        <v>728</v>
      </c>
      <c r="B930" s="149">
        <v>16.2</v>
      </c>
      <c r="C930" s="149">
        <v>5</v>
      </c>
      <c r="D930" t="s">
        <v>3757</v>
      </c>
      <c r="E930"/>
    </row>
    <row r="931" spans="1:5">
      <c r="A931" t="s">
        <v>732</v>
      </c>
      <c r="B931" s="149">
        <v>5.6</v>
      </c>
      <c r="C931" s="149">
        <v>1.8</v>
      </c>
      <c r="D931" t="s">
        <v>3758</v>
      </c>
      <c r="E931"/>
    </row>
    <row r="932" spans="1:5">
      <c r="A932" t="s">
        <v>733</v>
      </c>
      <c r="B932" s="149">
        <v>-2.4</v>
      </c>
      <c r="C932" s="149">
        <v>-8.1999999999999993</v>
      </c>
      <c r="D932" t="s">
        <v>3759</v>
      </c>
      <c r="E932"/>
    </row>
    <row r="933" spans="1:5">
      <c r="A933" t="s">
        <v>734</v>
      </c>
      <c r="B933" s="149">
        <v>0</v>
      </c>
      <c r="C933" s="149">
        <v>0</v>
      </c>
      <c r="D933" t="s">
        <v>3760</v>
      </c>
      <c r="E933"/>
    </row>
    <row r="934" spans="1:5">
      <c r="A934" t="s">
        <v>735</v>
      </c>
      <c r="B934" s="149">
        <v>0</v>
      </c>
      <c r="C934" s="149">
        <v>0</v>
      </c>
      <c r="D934" t="s">
        <v>3760</v>
      </c>
      <c r="E934"/>
    </row>
    <row r="935" spans="1:5">
      <c r="A935" t="s">
        <v>737</v>
      </c>
      <c r="B935" s="149">
        <v>0</v>
      </c>
      <c r="C935" s="149">
        <v>0</v>
      </c>
      <c r="D935" t="s">
        <v>3761</v>
      </c>
      <c r="E935"/>
    </row>
    <row r="936" spans="1:5">
      <c r="A936" t="s">
        <v>738</v>
      </c>
      <c r="B936" s="149">
        <v>1200</v>
      </c>
      <c r="C936" s="149">
        <v>345</v>
      </c>
      <c r="D936" t="s">
        <v>3762</v>
      </c>
      <c r="E936"/>
    </row>
    <row r="937" spans="1:5">
      <c r="A937" t="s">
        <v>739</v>
      </c>
      <c r="B937" s="149">
        <v>-160</v>
      </c>
      <c r="C937" s="149">
        <v>-46</v>
      </c>
      <c r="D937" t="s">
        <v>3763</v>
      </c>
      <c r="E937"/>
    </row>
    <row r="938" spans="1:5">
      <c r="A938" t="s">
        <v>740</v>
      </c>
      <c r="B938" s="149">
        <v>84</v>
      </c>
      <c r="C938" s="149">
        <v>28</v>
      </c>
      <c r="D938" t="s">
        <v>3764</v>
      </c>
      <c r="E938"/>
    </row>
    <row r="939" spans="1:5">
      <c r="A939" t="s">
        <v>742</v>
      </c>
      <c r="B939" s="149">
        <v>264</v>
      </c>
      <c r="C939" s="149">
        <v>265</v>
      </c>
      <c r="D939" t="s">
        <v>3765</v>
      </c>
      <c r="E939"/>
    </row>
    <row r="940" spans="1:5">
      <c r="A940" t="s">
        <v>3766</v>
      </c>
      <c r="B940" s="149">
        <v>1</v>
      </c>
      <c r="C940" s="149">
        <v>1</v>
      </c>
      <c r="D940" t="s">
        <v>3767</v>
      </c>
      <c r="E940"/>
    </row>
    <row r="941" spans="1:5">
      <c r="A941"/>
      <c r="B941"/>
      <c r="C941"/>
      <c r="D941" t="s">
        <v>3768</v>
      </c>
      <c r="E941"/>
    </row>
    <row r="942" spans="1:5">
      <c r="A942"/>
      <c r="B942"/>
      <c r="C942"/>
      <c r="D942" t="s">
        <v>3769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74" t="s">
        <v>96</v>
      </c>
      <c r="B1" s="474"/>
      <c r="C1" s="474"/>
      <c r="D1" s="474"/>
      <c r="E1" s="474"/>
    </row>
    <row r="2" spans="1:5">
      <c r="A2" s="475" t="s">
        <v>3770</v>
      </c>
      <c r="B2" s="475"/>
      <c r="C2" s="475"/>
      <c r="D2" s="475"/>
      <c r="E2" s="475"/>
    </row>
    <row r="19" spans="1:5">
      <c r="A19" t="s">
        <v>3771</v>
      </c>
    </row>
    <row r="20" spans="1:5">
      <c r="A20">
        <v>155400</v>
      </c>
      <c r="B20" t="s">
        <v>3772</v>
      </c>
    </row>
    <row r="21" spans="1:5">
      <c r="A21" s="475" t="s">
        <v>3773</v>
      </c>
      <c r="B21" s="475"/>
      <c r="C21" s="475"/>
      <c r="D21" s="475"/>
      <c r="E21" s="475"/>
    </row>
    <row r="38" spans="1:5">
      <c r="A38" t="s">
        <v>3771</v>
      </c>
    </row>
    <row r="39" spans="1:5">
      <c r="A39">
        <v>100800</v>
      </c>
      <c r="B39" t="s">
        <v>3772</v>
      </c>
    </row>
    <row r="40" spans="1:5">
      <c r="A40" s="475" t="s">
        <v>3774</v>
      </c>
      <c r="B40" s="475"/>
      <c r="C40" s="475"/>
      <c r="D40" s="475"/>
      <c r="E40" s="475"/>
    </row>
    <row r="57" spans="1:5" ht="15" thickBot="1">
      <c r="A57" t="s">
        <v>3771</v>
      </c>
    </row>
    <row r="58" spans="1:5" ht="15" thickBot="1">
      <c r="A58" s="5">
        <v>194000</v>
      </c>
      <c r="B58" t="s">
        <v>3775</v>
      </c>
    </row>
    <row r="60" spans="1:5">
      <c r="A60" s="474" t="s">
        <v>3776</v>
      </c>
      <c r="B60" s="474"/>
      <c r="C60" s="474"/>
      <c r="D60" s="474"/>
      <c r="E60" s="474"/>
    </row>
    <row r="85" spans="1:37" s="6" customFormat="1">
      <c r="A85" t="s">
        <v>3777</v>
      </c>
      <c r="B85">
        <v>55.1</v>
      </c>
      <c r="C85" t="s">
        <v>3778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3779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3780</v>
      </c>
      <c r="B88" s="8">
        <f>(B86-B85)/B85</f>
        <v>1.0254083484573502</v>
      </c>
    </row>
    <row r="89" spans="1:37">
      <c r="A89" s="474" t="s">
        <v>3781</v>
      </c>
      <c r="B89" s="474"/>
      <c r="C89" s="474"/>
      <c r="D89" s="474"/>
      <c r="E89" s="474"/>
    </row>
    <row r="90" spans="1:37">
      <c r="A90">
        <v>6.6290250000000004</v>
      </c>
      <c r="B90" t="s">
        <v>3782</v>
      </c>
      <c r="E90" t="s">
        <v>3783</v>
      </c>
    </row>
    <row r="91" spans="1:37">
      <c r="A91">
        <f>1/A90</f>
        <v>0.15085174667466181</v>
      </c>
      <c r="B91" t="s">
        <v>3784</v>
      </c>
      <c r="E91" t="s">
        <v>3785</v>
      </c>
    </row>
    <row r="92" spans="1:37">
      <c r="A92" s="9">
        <v>0.5</v>
      </c>
      <c r="B92" t="s">
        <v>3786</v>
      </c>
      <c r="E92" t="s">
        <v>3787</v>
      </c>
    </row>
    <row r="93" spans="1:37">
      <c r="A93">
        <f>A92*A91</f>
        <v>7.5425873337330904E-2</v>
      </c>
      <c r="B93" t="s">
        <v>3788</v>
      </c>
      <c r="E93" t="s">
        <v>3785</v>
      </c>
    </row>
    <row r="94" spans="1:37">
      <c r="A94">
        <f>1/A93</f>
        <v>13.258050000000001</v>
      </c>
      <c r="B94" t="s">
        <v>3789</v>
      </c>
      <c r="E94" t="s">
        <v>3785</v>
      </c>
      <c r="J94" s="9"/>
    </row>
    <row r="95" spans="1:37" ht="15" thickBot="1">
      <c r="A95">
        <v>8.0274920000000005</v>
      </c>
      <c r="B95" t="s">
        <v>3790</v>
      </c>
      <c r="E95" t="s">
        <v>3791</v>
      </c>
      <c r="J95" s="9"/>
    </row>
    <row r="96" spans="1:37" ht="15" thickBot="1">
      <c r="A96" s="10">
        <f>(A94-A95)/A95</f>
        <v>0.65158059329115492</v>
      </c>
      <c r="B96" t="s">
        <v>3792</v>
      </c>
      <c r="C96" s="11"/>
      <c r="E96" t="s">
        <v>3785</v>
      </c>
    </row>
    <row r="98" spans="1:5">
      <c r="A98" s="474" t="s">
        <v>3793</v>
      </c>
      <c r="B98" s="474"/>
      <c r="C98" s="474"/>
      <c r="D98" s="474"/>
      <c r="E98" s="474"/>
    </row>
    <row r="99" spans="1:5">
      <c r="A99" s="11">
        <v>0.3</v>
      </c>
      <c r="B99" s="9" t="s">
        <v>3794</v>
      </c>
    </row>
    <row r="100" spans="1:5">
      <c r="A100">
        <v>63.5</v>
      </c>
      <c r="B100" t="s">
        <v>3795</v>
      </c>
    </row>
    <row r="101" spans="1:5">
      <c r="A101">
        <f>1/A100</f>
        <v>1.5748031496062992E-2</v>
      </c>
      <c r="B101" t="s">
        <v>3796</v>
      </c>
    </row>
    <row r="102" spans="1:5">
      <c r="A102" s="12">
        <f>A101*(1-A99)</f>
        <v>1.1023622047244094E-2</v>
      </c>
      <c r="B102" t="s">
        <v>3797</v>
      </c>
    </row>
    <row r="103" spans="1:5">
      <c r="A103" s="12">
        <f>1/A102</f>
        <v>90.714285714285722</v>
      </c>
      <c r="B103" t="s">
        <v>3798</v>
      </c>
    </row>
    <row r="104" spans="1:5">
      <c r="A104" s="11">
        <v>0.35</v>
      </c>
      <c r="B104" t="s">
        <v>3799</v>
      </c>
    </row>
    <row r="105" spans="1:5">
      <c r="A105">
        <f>A102*(1-A104)</f>
        <v>7.1653543307086615E-3</v>
      </c>
      <c r="B105" t="s">
        <v>3800</v>
      </c>
    </row>
    <row r="106" spans="1:5" ht="15" thickBot="1">
      <c r="A106">
        <f>1/A105</f>
        <v>139.56043956043956</v>
      </c>
      <c r="B106" t="s">
        <v>3801</v>
      </c>
    </row>
    <row r="107" spans="1:5" ht="15" thickBot="1">
      <c r="A107" s="10">
        <f>(A106-A103)/A103</f>
        <v>0.53846153846153832</v>
      </c>
      <c r="B107" t="s">
        <v>3802</v>
      </c>
    </row>
    <row r="108" spans="1:5">
      <c r="A108" s="13"/>
    </row>
    <row r="109" spans="1:5">
      <c r="A109" s="474" t="s">
        <v>3803</v>
      </c>
      <c r="B109" s="474"/>
      <c r="C109" s="474"/>
      <c r="D109" s="474"/>
      <c r="E109" s="474"/>
    </row>
    <row r="110" spans="1:5" ht="15" thickBot="1"/>
    <row r="111" spans="1:5" ht="15" thickBot="1">
      <c r="A111" s="10">
        <f>A122</f>
        <v>0.20481927710843381</v>
      </c>
      <c r="B111" t="s">
        <v>3804</v>
      </c>
    </row>
    <row r="113" spans="1:12">
      <c r="A113" s="474" t="s">
        <v>3805</v>
      </c>
      <c r="B113" s="474"/>
      <c r="C113" s="474"/>
      <c r="D113" s="474"/>
      <c r="E113" s="474"/>
    </row>
    <row r="114" spans="1:12">
      <c r="A114" s="11">
        <v>0.2</v>
      </c>
      <c r="B114" s="9" t="s">
        <v>3794</v>
      </c>
    </row>
    <row r="115" spans="1:12">
      <c r="A115">
        <v>1.95</v>
      </c>
      <c r="B115" t="s">
        <v>3806</v>
      </c>
    </row>
    <row r="116" spans="1:12">
      <c r="A116">
        <f>1/A115</f>
        <v>0.51282051282051289</v>
      </c>
      <c r="B116" t="s">
        <v>3796</v>
      </c>
    </row>
    <row r="117" spans="1:12">
      <c r="A117" s="12">
        <f>A116*(1-A114)</f>
        <v>0.41025641025641035</v>
      </c>
      <c r="B117" t="s">
        <v>3797</v>
      </c>
    </row>
    <row r="118" spans="1:12">
      <c r="A118" s="12">
        <f>1/A117</f>
        <v>2.4374999999999996</v>
      </c>
      <c r="B118" t="s">
        <v>3798</v>
      </c>
    </row>
    <row r="119" spans="1:12">
      <c r="A119" s="11">
        <v>0.17</v>
      </c>
      <c r="B119" t="s">
        <v>3799</v>
      </c>
    </row>
    <row r="120" spans="1:12">
      <c r="A120">
        <f>A117*(1-A119)</f>
        <v>0.34051282051282056</v>
      </c>
      <c r="B120" t="s">
        <v>3800</v>
      </c>
    </row>
    <row r="121" spans="1:12" ht="15" thickBot="1">
      <c r="A121">
        <f>1/A120</f>
        <v>2.9367469879518069</v>
      </c>
      <c r="B121" t="s">
        <v>3801</v>
      </c>
    </row>
    <row r="122" spans="1:12" ht="15" thickBot="1">
      <c r="A122" s="10">
        <f>(A121-A118)/A118</f>
        <v>0.20481927710843381</v>
      </c>
      <c r="B122" t="s">
        <v>3802</v>
      </c>
    </row>
    <row r="124" spans="1:12">
      <c r="A124" s="474" t="s">
        <v>3807</v>
      </c>
      <c r="B124" s="474"/>
      <c r="C124" s="474"/>
      <c r="D124" s="474"/>
      <c r="E124" s="474"/>
      <c r="J124" s="14"/>
    </row>
    <row r="125" spans="1:12">
      <c r="A125" s="15">
        <v>4.4824543659231753E-4</v>
      </c>
      <c r="B125" t="s">
        <v>3808</v>
      </c>
      <c r="K125" s="9"/>
      <c r="L125" s="9"/>
    </row>
    <row r="126" spans="1:12">
      <c r="A126">
        <v>1.27</v>
      </c>
      <c r="B126" t="s">
        <v>3809</v>
      </c>
      <c r="F126" s="16"/>
      <c r="J126" s="1"/>
      <c r="K126" s="15"/>
      <c r="L126" s="15"/>
    </row>
    <row r="127" spans="1:12">
      <c r="A127">
        <f>(1/CONVERT(A125/A126,"mi","km")*0.00105505585)</f>
        <v>1.857438352962903</v>
      </c>
      <c r="B127" t="s">
        <v>3810</v>
      </c>
      <c r="K127" s="15"/>
      <c r="L127" s="15"/>
    </row>
    <row r="128" spans="1:12">
      <c r="A128">
        <f>1/A127</f>
        <v>0.53837587578874124</v>
      </c>
      <c r="B128" t="s">
        <v>3811</v>
      </c>
      <c r="F128" s="16"/>
      <c r="K128" s="11"/>
      <c r="L128" s="9"/>
    </row>
    <row r="129" spans="1:12">
      <c r="A129">
        <v>1.07</v>
      </c>
      <c r="B129" t="s">
        <v>3812</v>
      </c>
      <c r="F129" s="16"/>
      <c r="K129" s="11"/>
      <c r="L129" s="9"/>
    </row>
    <row r="130" spans="1:12" ht="15" thickBot="1">
      <c r="A130">
        <f>1/A129</f>
        <v>0.93457943925233644</v>
      </c>
      <c r="B130" t="s">
        <v>3813</v>
      </c>
      <c r="F130" s="16"/>
      <c r="K130" s="9"/>
      <c r="L130" s="9"/>
    </row>
    <row r="131" spans="1:12" ht="15" thickBot="1">
      <c r="A131" s="10">
        <f>(A130-A128)/A128</f>
        <v>0.73592369435785332</v>
      </c>
      <c r="B131" t="s">
        <v>3802</v>
      </c>
      <c r="F131" s="16"/>
    </row>
    <row r="133" spans="1:12">
      <c r="A133" s="14"/>
      <c r="B133" s="9"/>
      <c r="C133" s="9"/>
    </row>
    <row r="134" spans="1:12">
      <c r="A134" s="474" t="s">
        <v>168</v>
      </c>
      <c r="B134" s="474"/>
      <c r="C134" s="474"/>
      <c r="D134" s="474"/>
      <c r="E134" s="474"/>
    </row>
    <row r="135" spans="1:12">
      <c r="A135" s="17" t="s">
        <v>3814</v>
      </c>
      <c r="B135" s="18"/>
      <c r="C135" s="18"/>
      <c r="D135" s="18"/>
      <c r="E135" s="18"/>
      <c r="F135" s="18"/>
      <c r="G135" s="18"/>
    </row>
    <row r="136" spans="1:12">
      <c r="A136" s="19"/>
      <c r="B136" s="471" t="s">
        <v>3815</v>
      </c>
      <c r="C136" s="472"/>
      <c r="D136" s="472"/>
      <c r="E136" s="473"/>
      <c r="F136" s="18"/>
      <c r="G136" s="18"/>
    </row>
    <row r="137" spans="1:12">
      <c r="A137" s="20"/>
      <c r="B137" s="471" t="s">
        <v>3816</v>
      </c>
      <c r="C137" s="473"/>
      <c r="D137" s="471" t="s">
        <v>3817</v>
      </c>
      <c r="E137" s="473"/>
      <c r="F137" s="18"/>
      <c r="G137" s="18"/>
    </row>
    <row r="138" spans="1:12">
      <c r="A138" s="21" t="s">
        <v>3818</v>
      </c>
      <c r="B138" s="22" t="s">
        <v>3819</v>
      </c>
      <c r="C138" s="22" t="s">
        <v>3820</v>
      </c>
      <c r="D138" s="22" t="s">
        <v>3819</v>
      </c>
      <c r="E138" s="22" t="s">
        <v>3820</v>
      </c>
      <c r="F138" s="18"/>
      <c r="G138" s="23" t="s">
        <v>3821</v>
      </c>
    </row>
    <row r="139" spans="1:12">
      <c r="A139" s="24" t="s">
        <v>3822</v>
      </c>
      <c r="B139" s="25">
        <v>95</v>
      </c>
      <c r="C139" s="26">
        <v>95</v>
      </c>
      <c r="D139" s="25">
        <v>50</v>
      </c>
      <c r="E139" s="26">
        <v>50</v>
      </c>
      <c r="F139" s="23" t="s">
        <v>788</v>
      </c>
      <c r="G139" s="18">
        <f>(C139-E139)/C139</f>
        <v>0.47368421052631576</v>
      </c>
    </row>
    <row r="140" spans="1:12">
      <c r="A140" s="27" t="s">
        <v>3823</v>
      </c>
      <c r="B140" s="28">
        <v>100</v>
      </c>
      <c r="C140" s="29">
        <v>100</v>
      </c>
      <c r="D140" s="28">
        <v>70</v>
      </c>
      <c r="E140" s="29">
        <v>70</v>
      </c>
      <c r="F140" s="23" t="s">
        <v>788</v>
      </c>
      <c r="G140" s="18">
        <f t="shared" ref="G140:G156" si="0">(C140-E140)/C140</f>
        <v>0.3</v>
      </c>
    </row>
    <row r="141" spans="1:12">
      <c r="A141" s="27" t="s">
        <v>3824</v>
      </c>
      <c r="B141" s="28">
        <v>95</v>
      </c>
      <c r="C141" s="29">
        <v>95</v>
      </c>
      <c r="D141" s="28">
        <v>50</v>
      </c>
      <c r="E141" s="29">
        <v>50</v>
      </c>
      <c r="F141" s="23" t="s">
        <v>788</v>
      </c>
      <c r="G141" s="18">
        <f t="shared" si="0"/>
        <v>0.47368421052631576</v>
      </c>
    </row>
    <row r="142" spans="1:12">
      <c r="A142" s="27" t="s">
        <v>3825</v>
      </c>
      <c r="B142" s="28">
        <v>105</v>
      </c>
      <c r="C142" s="29">
        <v>105</v>
      </c>
      <c r="D142" s="28">
        <v>110</v>
      </c>
      <c r="E142" s="29">
        <v>110</v>
      </c>
      <c r="F142" s="30" t="s">
        <v>3826</v>
      </c>
      <c r="G142" s="18">
        <f t="shared" si="0"/>
        <v>-4.7619047619047616E-2</v>
      </c>
    </row>
    <row r="143" spans="1:12">
      <c r="A143" s="27" t="s">
        <v>3827</v>
      </c>
      <c r="B143" s="28">
        <v>80</v>
      </c>
      <c r="C143" s="29">
        <v>80</v>
      </c>
      <c r="D143" s="28">
        <v>35</v>
      </c>
      <c r="E143" s="29">
        <v>35</v>
      </c>
      <c r="F143" s="23" t="s">
        <v>788</v>
      </c>
      <c r="G143" s="18">
        <f t="shared" si="0"/>
        <v>0.5625</v>
      </c>
    </row>
    <row r="144" spans="1:12">
      <c r="A144" s="27" t="s">
        <v>3828</v>
      </c>
      <c r="B144" s="28">
        <v>70</v>
      </c>
      <c r="C144" s="29">
        <v>70</v>
      </c>
      <c r="D144" s="28">
        <v>50</v>
      </c>
      <c r="E144" s="29">
        <v>50</v>
      </c>
      <c r="F144" s="23" t="s">
        <v>788</v>
      </c>
      <c r="G144" s="18">
        <f t="shared" si="0"/>
        <v>0.2857142857142857</v>
      </c>
    </row>
    <row r="145" spans="1:9">
      <c r="A145" s="27" t="s">
        <v>3829</v>
      </c>
      <c r="B145" s="28">
        <v>90</v>
      </c>
      <c r="C145" s="29">
        <v>90</v>
      </c>
      <c r="D145" s="28">
        <v>80</v>
      </c>
      <c r="E145" s="29">
        <v>80</v>
      </c>
      <c r="F145" s="23" t="s">
        <v>3830</v>
      </c>
      <c r="G145" s="18">
        <f t="shared" si="0"/>
        <v>0.1111111111111111</v>
      </c>
    </row>
    <row r="146" spans="1:9">
      <c r="A146" s="27" t="s">
        <v>3831</v>
      </c>
      <c r="B146" s="28">
        <v>100</v>
      </c>
      <c r="C146" s="29">
        <v>100</v>
      </c>
      <c r="D146" s="28">
        <v>90</v>
      </c>
      <c r="E146" s="29">
        <v>90</v>
      </c>
      <c r="F146" s="23" t="s">
        <v>788</v>
      </c>
      <c r="G146" s="18">
        <f t="shared" si="0"/>
        <v>0.1</v>
      </c>
    </row>
    <row r="147" spans="1:9">
      <c r="A147" s="27" t="s">
        <v>3832</v>
      </c>
      <c r="B147" s="28">
        <v>80</v>
      </c>
      <c r="C147" s="29">
        <v>80</v>
      </c>
      <c r="D147" s="28">
        <v>40</v>
      </c>
      <c r="E147" s="29">
        <v>40</v>
      </c>
      <c r="F147" s="23" t="s">
        <v>788</v>
      </c>
      <c r="G147" s="18">
        <f t="shared" si="0"/>
        <v>0.5</v>
      </c>
    </row>
    <row r="148" spans="1:9">
      <c r="A148" s="27" t="s">
        <v>3833</v>
      </c>
      <c r="B148" s="28">
        <v>80</v>
      </c>
      <c r="C148" s="29">
        <v>80</v>
      </c>
      <c r="D148" s="28">
        <v>50</v>
      </c>
      <c r="E148" s="29">
        <v>50</v>
      </c>
      <c r="F148" s="23" t="s">
        <v>788</v>
      </c>
      <c r="G148" s="18">
        <f t="shared" si="0"/>
        <v>0.375</v>
      </c>
    </row>
    <row r="149" spans="1:9">
      <c r="A149" s="27" t="s">
        <v>3834</v>
      </c>
      <c r="B149" s="28">
        <v>90</v>
      </c>
      <c r="C149" s="29">
        <v>90</v>
      </c>
      <c r="D149" s="28">
        <v>80</v>
      </c>
      <c r="E149" s="29">
        <v>80</v>
      </c>
      <c r="F149" s="23" t="s">
        <v>3830</v>
      </c>
      <c r="G149" s="18">
        <f t="shared" si="0"/>
        <v>0.1111111111111111</v>
      </c>
    </row>
    <row r="150" spans="1:9">
      <c r="A150" s="27" t="s">
        <v>3835</v>
      </c>
      <c r="B150" s="28">
        <v>95</v>
      </c>
      <c r="C150" s="29">
        <v>95</v>
      </c>
      <c r="D150" s="28">
        <v>90</v>
      </c>
      <c r="E150" s="29">
        <v>90</v>
      </c>
      <c r="F150" s="30" t="s">
        <v>3826</v>
      </c>
      <c r="G150" s="18">
        <f t="shared" si="0"/>
        <v>5.2631578947368418E-2</v>
      </c>
    </row>
    <row r="151" spans="1:9">
      <c r="A151" s="27" t="s">
        <v>3836</v>
      </c>
      <c r="B151" s="28">
        <v>95</v>
      </c>
      <c r="C151" s="29">
        <v>95</v>
      </c>
      <c r="D151" s="28">
        <v>90</v>
      </c>
      <c r="E151" s="29">
        <v>90</v>
      </c>
      <c r="F151" s="30" t="s">
        <v>3826</v>
      </c>
      <c r="G151" s="18">
        <f t="shared" si="0"/>
        <v>5.2631578947368418E-2</v>
      </c>
    </row>
    <row r="152" spans="1:9">
      <c r="A152" s="27" t="s">
        <v>3837</v>
      </c>
      <c r="B152" s="28">
        <v>80</v>
      </c>
      <c r="C152" s="29">
        <v>50</v>
      </c>
      <c r="D152" s="28">
        <v>30</v>
      </c>
      <c r="E152" s="29">
        <v>30</v>
      </c>
      <c r="F152" s="23" t="s">
        <v>786</v>
      </c>
      <c r="G152" s="18">
        <f>(C152-E152)/C152</f>
        <v>0.4</v>
      </c>
    </row>
    <row r="153" spans="1:9">
      <c r="A153" s="27" t="s">
        <v>3838</v>
      </c>
      <c r="B153" s="28">
        <v>90</v>
      </c>
      <c r="C153" s="29">
        <v>90</v>
      </c>
      <c r="D153" s="28">
        <v>70</v>
      </c>
      <c r="E153" s="29">
        <v>70</v>
      </c>
      <c r="F153" s="23" t="s">
        <v>781</v>
      </c>
      <c r="G153" s="18">
        <f t="shared" si="0"/>
        <v>0.22222222222222221</v>
      </c>
    </row>
    <row r="154" spans="1:9">
      <c r="A154" s="27" t="s">
        <v>3839</v>
      </c>
      <c r="B154" s="28">
        <v>95</v>
      </c>
      <c r="C154" s="29">
        <v>90</v>
      </c>
      <c r="D154" s="28">
        <v>80</v>
      </c>
      <c r="E154" s="29">
        <v>80</v>
      </c>
      <c r="F154" s="30" t="s">
        <v>3826</v>
      </c>
      <c r="G154" s="18">
        <f t="shared" si="0"/>
        <v>0.1111111111111111</v>
      </c>
      <c r="I154" s="31"/>
    </row>
    <row r="155" spans="1:9">
      <c r="A155" s="27" t="s">
        <v>3840</v>
      </c>
      <c r="B155" s="28">
        <v>80</v>
      </c>
      <c r="C155" s="29">
        <v>65</v>
      </c>
      <c r="D155" s="28">
        <v>60</v>
      </c>
      <c r="E155" s="29">
        <v>30</v>
      </c>
      <c r="F155" s="23" t="s">
        <v>784</v>
      </c>
      <c r="G155" s="18">
        <f t="shared" si="0"/>
        <v>0.53846153846153844</v>
      </c>
    </row>
    <row r="156" spans="1:9">
      <c r="A156" s="32" t="s">
        <v>3841</v>
      </c>
      <c r="B156" s="33">
        <v>90</v>
      </c>
      <c r="C156" s="34">
        <v>90</v>
      </c>
      <c r="D156" s="33">
        <v>70</v>
      </c>
      <c r="E156" s="34">
        <v>70</v>
      </c>
      <c r="F156" s="23" t="s">
        <v>784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788</v>
      </c>
      <c r="B159" s="18">
        <f>AVERAGEIF(F139:F156,A159,G139:G156)</f>
        <v>0.38382283834586467</v>
      </c>
      <c r="C159" s="18"/>
      <c r="D159" s="18"/>
      <c r="E159" s="18"/>
      <c r="F159" s="18"/>
      <c r="G159" s="18"/>
    </row>
    <row r="160" spans="1:9">
      <c r="A160" s="18" t="s">
        <v>3830</v>
      </c>
      <c r="B160" s="18">
        <f>AVERAGEIF(F139:F156,A160,G139:G156)</f>
        <v>0.1111111111111111</v>
      </c>
      <c r="C160" s="18"/>
      <c r="D160" s="18"/>
      <c r="E160" s="18"/>
      <c r="F160" s="18"/>
      <c r="G160" s="18"/>
    </row>
    <row r="161" spans="1:7">
      <c r="A161" s="18" t="s">
        <v>786</v>
      </c>
      <c r="B161" s="18">
        <f>AVERAGEIF(F139:F156,A161,G139:G156)</f>
        <v>0.4</v>
      </c>
      <c r="C161" s="18"/>
      <c r="D161" s="18"/>
      <c r="E161" s="18"/>
      <c r="F161" s="18"/>
      <c r="G161" s="18"/>
    </row>
    <row r="162" spans="1:7">
      <c r="A162" s="18" t="s">
        <v>781</v>
      </c>
      <c r="B162" s="18">
        <f>AVERAGEIF(F139:F156,A162,G139:G156)</f>
        <v>0.22222222222222221</v>
      </c>
      <c r="C162" s="18"/>
      <c r="D162" s="18"/>
      <c r="E162" s="18"/>
      <c r="F162" s="18"/>
      <c r="G162" s="18"/>
    </row>
    <row r="163" spans="1:7">
      <c r="A163" s="18" t="s">
        <v>784</v>
      </c>
      <c r="B163" s="18">
        <f>AVERAGEIF(F139:F156,A163,G139:G156)</f>
        <v>0.38034188034188032</v>
      </c>
      <c r="C163" s="18"/>
      <c r="D163" s="18"/>
      <c r="E163" s="18"/>
      <c r="F163" s="18"/>
      <c r="G163" s="18"/>
    </row>
    <row r="165" spans="1:7">
      <c r="A165" s="474" t="s">
        <v>3842</v>
      </c>
      <c r="B165" s="474"/>
      <c r="C165" s="474"/>
      <c r="D165" s="474"/>
      <c r="E165" s="474"/>
    </row>
    <row r="166" spans="1:7" ht="15" thickBot="1">
      <c r="A166" t="s">
        <v>3843</v>
      </c>
      <c r="B166" s="11">
        <v>0.4</v>
      </c>
    </row>
    <row r="167" spans="1:7" ht="15" thickBot="1">
      <c r="A167" t="s">
        <v>3844</v>
      </c>
      <c r="B167" s="35">
        <f>(1+B166)^(1/(2020-2010))-1</f>
        <v>3.4219694129380196E-2</v>
      </c>
    </row>
    <row r="168" spans="1:7">
      <c r="B168" s="36"/>
    </row>
    <row r="169" spans="1:7">
      <c r="A169" s="474" t="s">
        <v>3845</v>
      </c>
      <c r="B169" s="474"/>
    </row>
    <row r="170" spans="1:7">
      <c r="A170" t="s">
        <v>3846</v>
      </c>
      <c r="B170" s="37">
        <v>972.7</v>
      </c>
    </row>
    <row r="171" spans="1:7" ht="15" thickBot="1">
      <c r="A171" t="s">
        <v>3847</v>
      </c>
      <c r="B171" s="38">
        <f>400.9+53.5+276.5+255.7+63.5+462.5+B170+975.4+227.6+436.5</f>
        <v>4124.8</v>
      </c>
    </row>
    <row r="172" spans="1:7" ht="15" thickBot="1">
      <c r="A172" t="s">
        <v>3848</v>
      </c>
      <c r="B172" s="35">
        <f>B170/B171</f>
        <v>0.23581749418153608</v>
      </c>
    </row>
    <row r="173" spans="1:7">
      <c r="B173" s="36"/>
    </row>
    <row r="174" spans="1:7">
      <c r="A174" s="474" t="s">
        <v>3849</v>
      </c>
      <c r="B174" s="474"/>
      <c r="C174" s="474"/>
      <c r="D174" s="474"/>
      <c r="E174" s="474"/>
    </row>
    <row r="175" spans="1:7" ht="15" thickBot="1">
      <c r="A175" t="s">
        <v>3850</v>
      </c>
      <c r="B175" s="36">
        <v>0.1246</v>
      </c>
    </row>
    <row r="176" spans="1:7" ht="15" thickBot="1">
      <c r="A176" t="s">
        <v>3851</v>
      </c>
      <c r="B176" s="35">
        <f>1-B175</f>
        <v>0.87539999999999996</v>
      </c>
    </row>
    <row r="178" spans="1:5">
      <c r="A178" s="474" t="s">
        <v>3852</v>
      </c>
      <c r="B178" s="474"/>
      <c r="C178" s="474"/>
      <c r="D178" s="474"/>
      <c r="E178" s="474"/>
    </row>
    <row r="179" spans="1:5">
      <c r="A179" t="s">
        <v>3853</v>
      </c>
      <c r="B179">
        <v>197000</v>
      </c>
    </row>
    <row r="180" spans="1:5" ht="15" thickBot="1">
      <c r="A180" t="s">
        <v>3854</v>
      </c>
      <c r="B180">
        <v>175000</v>
      </c>
    </row>
    <row r="181" spans="1:5" ht="15" thickBot="1">
      <c r="A181" t="s">
        <v>3855</v>
      </c>
      <c r="B181" s="10">
        <f>B179/B180</f>
        <v>1.1257142857142857</v>
      </c>
    </row>
    <row r="183" spans="1:5">
      <c r="A183" s="474" t="s">
        <v>3856</v>
      </c>
      <c r="B183" s="474"/>
      <c r="C183" s="474"/>
      <c r="D183" s="474"/>
      <c r="E183" s="474"/>
    </row>
    <row r="184" spans="1:5">
      <c r="A184" t="s">
        <v>3857</v>
      </c>
      <c r="B184" s="150">
        <v>1.2E-2</v>
      </c>
    </row>
    <row r="185" spans="1:5">
      <c r="A185" t="s">
        <v>3858</v>
      </c>
      <c r="B185" s="150">
        <v>2.4E-2</v>
      </c>
    </row>
    <row r="186" spans="1:5">
      <c r="A186" t="s">
        <v>3859</v>
      </c>
      <c r="B186">
        <f>2050-2018+1</f>
        <v>33</v>
      </c>
    </row>
    <row r="187" spans="1:5">
      <c r="A187" t="s">
        <v>3860</v>
      </c>
      <c r="B187" s="9">
        <f>(1-B184)^B186</f>
        <v>0.67139665221009714</v>
      </c>
    </row>
    <row r="188" spans="1:5" ht="15" thickBot="1">
      <c r="A188" t="s">
        <v>3861</v>
      </c>
      <c r="B188" s="9">
        <f>(1-B185)^B186</f>
        <v>0.44858421050781644</v>
      </c>
    </row>
    <row r="189" spans="1:5" ht="15" thickBot="1">
      <c r="A189" t="s">
        <v>3862</v>
      </c>
      <c r="B189" s="10">
        <f>(B187-B188)/B187</f>
        <v>0.33186409400289502</v>
      </c>
    </row>
    <row r="191" spans="1:5">
      <c r="A191" s="474" t="s">
        <v>3863</v>
      </c>
      <c r="B191" s="474"/>
      <c r="C191" s="474"/>
      <c r="D191" s="474"/>
      <c r="E191" s="474"/>
    </row>
    <row r="192" spans="1:5">
      <c r="A192" s="14" t="s">
        <v>3864</v>
      </c>
      <c r="B192" s="14" t="s">
        <v>3865</v>
      </c>
      <c r="C192" s="14"/>
    </row>
    <row r="193" spans="1:9">
      <c r="A193" t="s">
        <v>3866</v>
      </c>
      <c r="B193" s="15">
        <v>15277777.777777778</v>
      </c>
      <c r="C193" t="s">
        <v>3867</v>
      </c>
    </row>
    <row r="194" spans="1:9">
      <c r="A194" t="s">
        <v>3868</v>
      </c>
      <c r="B194" s="15">
        <f>3.4*10^6</f>
        <v>3400000</v>
      </c>
      <c r="C194" s="39"/>
    </row>
    <row r="195" spans="1:9">
      <c r="A195" t="s">
        <v>3869</v>
      </c>
      <c r="B195">
        <v>2</v>
      </c>
    </row>
    <row r="196" spans="1:9" ht="15" thickBot="1">
      <c r="A196" t="s">
        <v>3870</v>
      </c>
      <c r="B196" s="15">
        <f>B195*B194</f>
        <v>6800000</v>
      </c>
    </row>
    <row r="197" spans="1:9" ht="15" thickBot="1">
      <c r="A197" t="s">
        <v>3871</v>
      </c>
      <c r="B197" s="10">
        <f>B196/B193</f>
        <v>0.44509090909090909</v>
      </c>
    </row>
    <row r="199" spans="1:9">
      <c r="A199" s="189" t="s">
        <v>128</v>
      </c>
    </row>
    <row r="201" spans="1:9">
      <c r="A201" s="190" t="s">
        <v>3872</v>
      </c>
      <c r="B201" s="470" t="s">
        <v>3873</v>
      </c>
      <c r="C201" s="470"/>
      <c r="D201" s="470"/>
      <c r="E201" s="470"/>
      <c r="F201" s="470"/>
      <c r="G201" s="470"/>
      <c r="H201" s="470"/>
      <c r="I201" s="470"/>
    </row>
    <row r="202" spans="1:9">
      <c r="A202" s="40" t="s">
        <v>3874</v>
      </c>
      <c r="B202" s="40" t="s">
        <v>3875</v>
      </c>
      <c r="C202" s="40" t="s">
        <v>3876</v>
      </c>
      <c r="D202" s="40" t="s">
        <v>3877</v>
      </c>
      <c r="E202" s="40" t="s">
        <v>767</v>
      </c>
      <c r="F202" s="40" t="s">
        <v>769</v>
      </c>
      <c r="G202" s="40" t="s">
        <v>3878</v>
      </c>
      <c r="H202" s="40" t="s">
        <v>3879</v>
      </c>
      <c r="I202" s="40" t="s">
        <v>3880</v>
      </c>
    </row>
    <row r="203" spans="1:9">
      <c r="A203" s="40" t="s">
        <v>3881</v>
      </c>
      <c r="B203">
        <v>0</v>
      </c>
      <c r="C203">
        <v>6</v>
      </c>
      <c r="D203">
        <v>9</v>
      </c>
      <c r="E203">
        <v>25</v>
      </c>
      <c r="F203">
        <v>21</v>
      </c>
      <c r="G203">
        <v>215</v>
      </c>
      <c r="H203">
        <v>81</v>
      </c>
      <c r="I203">
        <v>134</v>
      </c>
    </row>
    <row r="204" spans="1:9">
      <c r="A204" s="40" t="s">
        <v>3882</v>
      </c>
      <c r="B204">
        <v>4</v>
      </c>
      <c r="C204">
        <v>3</v>
      </c>
      <c r="D204">
        <v>15</v>
      </c>
      <c r="E204">
        <v>40</v>
      </c>
      <c r="F204">
        <v>43</v>
      </c>
      <c r="G204">
        <v>163</v>
      </c>
      <c r="H204">
        <v>56</v>
      </c>
      <c r="I204">
        <v>94</v>
      </c>
    </row>
    <row r="205" spans="1:9" ht="15" thickBot="1">
      <c r="A205" s="40" t="s">
        <v>3883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3884</v>
      </c>
      <c r="B206" s="10">
        <v>-0.33</v>
      </c>
    </row>
    <row r="207" spans="1:9" ht="15" thickBot="1">
      <c r="A207" t="s">
        <v>3885</v>
      </c>
      <c r="B207" s="10">
        <f>I205/I203</f>
        <v>-0.29850746268656714</v>
      </c>
    </row>
    <row r="209" spans="1:9">
      <c r="A209" s="190" t="s">
        <v>3886</v>
      </c>
      <c r="B209" s="470" t="s">
        <v>3873</v>
      </c>
      <c r="C209" s="470"/>
      <c r="D209" s="470"/>
      <c r="E209" s="470"/>
      <c r="F209" s="470"/>
      <c r="G209" s="470"/>
      <c r="H209" s="470"/>
      <c r="I209" s="470"/>
    </row>
    <row r="210" spans="1:9">
      <c r="A210" s="40" t="s">
        <v>3874</v>
      </c>
      <c r="B210" s="40" t="s">
        <v>3875</v>
      </c>
      <c r="C210" s="40" t="s">
        <v>3876</v>
      </c>
      <c r="D210" s="40" t="s">
        <v>3877</v>
      </c>
      <c r="E210" s="40" t="s">
        <v>767</v>
      </c>
      <c r="F210" s="40" t="s">
        <v>769</v>
      </c>
      <c r="G210" s="40" t="s">
        <v>3878</v>
      </c>
      <c r="H210" s="40" t="s">
        <v>3879</v>
      </c>
      <c r="I210" s="40" t="s">
        <v>3880</v>
      </c>
    </row>
    <row r="211" spans="1:9">
      <c r="A211" s="40" t="s">
        <v>3881</v>
      </c>
      <c r="B211">
        <v>0</v>
      </c>
      <c r="C211">
        <v>17</v>
      </c>
      <c r="D211">
        <v>18</v>
      </c>
      <c r="E211">
        <v>22</v>
      </c>
      <c r="F211">
        <v>12</v>
      </c>
      <c r="G211">
        <v>73</v>
      </c>
      <c r="H211">
        <v>21</v>
      </c>
      <c r="I211">
        <v>21</v>
      </c>
    </row>
    <row r="212" spans="1:9">
      <c r="A212" s="40" t="s">
        <v>3882</v>
      </c>
      <c r="B212">
        <v>0</v>
      </c>
      <c r="C212">
        <v>15</v>
      </c>
      <c r="D212">
        <v>22</v>
      </c>
      <c r="E212">
        <v>39</v>
      </c>
      <c r="F212">
        <v>23</v>
      </c>
      <c r="G212">
        <v>51</v>
      </c>
      <c r="H212">
        <v>17</v>
      </c>
      <c r="I212">
        <v>19</v>
      </c>
    </row>
    <row r="213" spans="1:9" ht="15" thickBot="1">
      <c r="A213" s="40" t="s">
        <v>3883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3884</v>
      </c>
      <c r="B214" s="10">
        <f>SUM(G213:H213)/SUM(G211:H211)</f>
        <v>-0.27659574468085107</v>
      </c>
    </row>
    <row r="215" spans="1:9" ht="15" thickBot="1">
      <c r="A215" t="s">
        <v>3885</v>
      </c>
      <c r="B215" s="10">
        <f>I213/I211</f>
        <v>-9.5238095238095233E-2</v>
      </c>
    </row>
    <row r="217" spans="1:9">
      <c r="A217" s="190" t="s">
        <v>3887</v>
      </c>
      <c r="B217" s="470" t="s">
        <v>3873</v>
      </c>
      <c r="C217" s="470"/>
      <c r="D217" s="470"/>
      <c r="E217" s="470"/>
    </row>
    <row r="218" spans="1:9">
      <c r="A218" s="40" t="s">
        <v>3874</v>
      </c>
      <c r="B218" s="40" t="s">
        <v>3888</v>
      </c>
      <c r="C218" s="40" t="s">
        <v>3889</v>
      </c>
      <c r="D218" s="40" t="s">
        <v>3890</v>
      </c>
      <c r="E218" s="40" t="s">
        <v>769</v>
      </c>
    </row>
    <row r="219" spans="1:9">
      <c r="A219" s="40" t="s">
        <v>3881</v>
      </c>
      <c r="B219">
        <v>112</v>
      </c>
      <c r="C219">
        <v>16</v>
      </c>
      <c r="D219">
        <v>9</v>
      </c>
      <c r="E219">
        <v>134</v>
      </c>
    </row>
    <row r="220" spans="1:9">
      <c r="A220" s="40" t="s">
        <v>3882</v>
      </c>
      <c r="B220">
        <v>87</v>
      </c>
      <c r="C220">
        <v>17</v>
      </c>
      <c r="D220">
        <v>9</v>
      </c>
      <c r="E220">
        <v>151</v>
      </c>
    </row>
    <row r="221" spans="1:9" ht="15" thickBot="1">
      <c r="A221" s="40" t="s">
        <v>3883</v>
      </c>
      <c r="B221">
        <f>B220-B219</f>
        <v>-25</v>
      </c>
      <c r="C221">
        <f t="shared" ref="C221:E221" si="9">C220-C219</f>
        <v>1</v>
      </c>
      <c r="D221">
        <f t="shared" si="9"/>
        <v>0</v>
      </c>
      <c r="E221">
        <f t="shared" si="9"/>
        <v>17</v>
      </c>
    </row>
    <row r="222" spans="1:9" ht="15" thickBot="1">
      <c r="A222" t="s">
        <v>3891</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f21d288592f44b8cfbf6fc3874b89f8a">
  <xsd:schema xmlns:xsd="http://www.w3.org/2001/XMLSchema" xmlns:xs="http://www.w3.org/2001/XMLSchema" xmlns:p="http://schemas.microsoft.com/office/2006/metadata/properties" xmlns:ns2="40f4d404-d193-41dc-bb72-733c1e774208" targetNamespace="http://schemas.microsoft.com/office/2006/metadata/properties" ma:root="true" ma:fieldsID="372b2896eec86d5a4310b3bf7fd3db09"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4AC62DF3-9D53-431A-A3D8-C725D93C7C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2025-12-11T19:22:26Z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